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https://reedelsevier-my.sharepoint.com/personal/hopkinsi_corp_regn_net/Documents/"/>
    </mc:Choice>
  </mc:AlternateContent>
  <xr:revisionPtr revIDLastSave="1787" documentId="8_{60DA23B0-05F3-40FF-8428-6DF9E7FE5D6C}" xr6:coauthVersionLast="45" xr6:coauthVersionMax="47" xr10:uidLastSave="{40158CAB-F30A-42AD-BDB0-7EB066D8DC60}"/>
  <bookViews>
    <workbookView xWindow="-120" yWindow="-120" windowWidth="20730" windowHeight="11160" xr2:uid="{F61D3E22-6637-4B19-964C-4243E052C3BE}"/>
  </bookViews>
  <sheets>
    <sheet name="Coaching Diary" sheetId="3" r:id="rId1"/>
    <sheet name="Physio_Sept2021" sheetId="5" r:id="rId2"/>
    <sheet name="Physio Exercises" sheetId="4" r:id="rId3"/>
    <sheet name="Warm Up" sheetId="1" r:id="rId4"/>
  </sheets>
  <definedNames>
    <definedName name="_xlnm._FilterDatabase" localSheetId="0" hidden="1">'Coaching Diary'!$A$1:$T$70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222" i="3" l="1"/>
  <c r="K219" i="3" l="1"/>
  <c r="F223" i="3"/>
  <c r="G223" i="3"/>
  <c r="J223" i="3"/>
  <c r="K223" i="3"/>
  <c r="K217" i="3"/>
  <c r="K211" i="3"/>
  <c r="K214" i="3"/>
  <c r="G215" i="3"/>
  <c r="J215" i="3"/>
  <c r="K215" i="3"/>
  <c r="F215" i="3"/>
  <c r="K210" i="3"/>
  <c r="K209" i="3"/>
  <c r="E223" i="3"/>
  <c r="E231" i="3"/>
  <c r="E239" i="3"/>
  <c r="E247" i="3"/>
  <c r="E255" i="3"/>
  <c r="K204" i="3"/>
  <c r="G207" i="3"/>
  <c r="J207" i="3"/>
  <c r="K201" i="3"/>
  <c r="K207" i="3"/>
  <c r="F207" i="3"/>
  <c r="G198" i="3"/>
  <c r="J198" i="3"/>
  <c r="K198" i="3"/>
  <c r="F198" i="3"/>
  <c r="G190" i="3"/>
  <c r="J190" i="3"/>
  <c r="O190" i="3"/>
  <c r="P190" i="3"/>
  <c r="Q190" i="3"/>
  <c r="R190" i="3"/>
  <c r="S190" i="3"/>
  <c r="F190" i="3"/>
  <c r="K186" i="3"/>
  <c r="K184" i="3"/>
  <c r="K190" i="3"/>
  <c r="G182" i="3"/>
  <c r="J182" i="3"/>
  <c r="F182" i="3"/>
  <c r="K178" i="3"/>
  <c r="K182" i="3"/>
  <c r="K176" i="3"/>
  <c r="K171" i="3"/>
  <c r="K167" i="3"/>
  <c r="K174" i="3"/>
  <c r="K169" i="3"/>
  <c r="K173" i="3"/>
  <c r="G174" i="3"/>
  <c r="H174" i="3"/>
  <c r="J174" i="3"/>
  <c r="F174" i="3"/>
  <c r="K144" i="3"/>
  <c r="K146" i="3"/>
  <c r="K149" i="3"/>
  <c r="K140" i="3"/>
  <c r="K138" i="3"/>
  <c r="K142" i="3"/>
  <c r="K136" i="3"/>
  <c r="F142" i="3"/>
  <c r="G142" i="3"/>
  <c r="J142" i="3"/>
  <c r="E142" i="3"/>
  <c r="K127" i="3"/>
  <c r="F134" i="3"/>
  <c r="G134" i="3"/>
  <c r="J134" i="3"/>
  <c r="E134" i="3"/>
  <c r="K131" i="3"/>
  <c r="K133" i="3"/>
  <c r="K134" i="3"/>
  <c r="K113" i="3"/>
  <c r="F118" i="3"/>
  <c r="G118" i="3"/>
  <c r="J118" i="3"/>
  <c r="E118" i="3"/>
  <c r="K111" i="3"/>
  <c r="J110" i="3"/>
  <c r="F110" i="3"/>
  <c r="G110" i="3"/>
  <c r="K104" i="3"/>
  <c r="K110" i="3"/>
  <c r="F86" i="3"/>
  <c r="G86" i="3"/>
  <c r="J86" i="3"/>
  <c r="K81" i="3"/>
  <c r="K86" i="3"/>
  <c r="K83" i="3"/>
  <c r="G78" i="3"/>
  <c r="J78" i="3"/>
  <c r="K71" i="3"/>
  <c r="K78" i="3"/>
  <c r="K74" i="3"/>
  <c r="F78" i="3"/>
  <c r="F70" i="3"/>
  <c r="G70" i="3"/>
  <c r="H70" i="3"/>
  <c r="J70" i="3"/>
  <c r="K63" i="3"/>
  <c r="K70" i="3"/>
  <c r="K65" i="3"/>
  <c r="K68" i="3"/>
  <c r="K59" i="3"/>
  <c r="K55" i="3"/>
  <c r="K62" i="3"/>
  <c r="K57" i="3"/>
  <c r="F62" i="3"/>
  <c r="G62" i="3"/>
  <c r="H62" i="3"/>
  <c r="J62" i="3"/>
  <c r="E54" i="3"/>
  <c r="F54" i="3"/>
  <c r="G54" i="3"/>
  <c r="J54" i="3"/>
  <c r="K47" i="3"/>
  <c r="K54" i="3"/>
  <c r="K49" i="3"/>
  <c r="K52" i="3"/>
  <c r="K41" i="3"/>
  <c r="K39" i="3"/>
  <c r="K46" i="3"/>
  <c r="F46" i="3"/>
  <c r="G46" i="3"/>
  <c r="J46" i="3"/>
  <c r="K36" i="3"/>
  <c r="F38" i="3"/>
  <c r="G38" i="3"/>
  <c r="J38" i="3"/>
  <c r="K31" i="3"/>
  <c r="K33" i="3"/>
  <c r="K34" i="3"/>
  <c r="K27" i="3"/>
  <c r="K23" i="3"/>
  <c r="K30" i="3"/>
  <c r="K25" i="3"/>
  <c r="G30" i="3"/>
  <c r="E62" i="3"/>
  <c r="E70" i="3"/>
  <c r="E38" i="3"/>
  <c r="E30" i="3"/>
  <c r="E46" i="3"/>
  <c r="K20" i="3"/>
  <c r="K22" i="3"/>
  <c r="K15" i="3"/>
  <c r="K17" i="3"/>
  <c r="K11" i="3"/>
  <c r="K14" i="3"/>
  <c r="K9" i="3"/>
  <c r="K4" i="3"/>
  <c r="K6" i="3"/>
  <c r="E14" i="3"/>
  <c r="G6" i="3"/>
  <c r="G22" i="3"/>
  <c r="G14" i="3"/>
  <c r="K118" i="3"/>
  <c r="K38" i="3"/>
  <c r="K150" i="3"/>
</calcChain>
</file>

<file path=xl/sharedStrings.xml><?xml version="1.0" encoding="utf-8"?>
<sst xmlns="http://schemas.openxmlformats.org/spreadsheetml/2006/main" count="1188" uniqueCount="424">
  <si>
    <t>(2 min cycle) means the amount of time given for completion of both the rep and recovery time before you go again. So if you take 1min 10sec to do a rep in a 2min cycle then you have 50 seconds left to do your “recovery jog”.</t>
  </si>
  <si>
    <t>static stretching for 5min</t>
  </si>
  <si>
    <t>dynamic stretching and drills for 10min- e.g. high leg swings by fence, running butt kicks, running with high knees</t>
  </si>
  <si>
    <t>static stretching for 5min-10min</t>
  </si>
  <si>
    <t>http://www.sweatsydney.com.au/online-coaching/</t>
  </si>
  <si>
    <t>Aim to do 4 sets of 25m of each drill- at least two days a week, preferably more.</t>
  </si>
  <si>
    <t>The recommended pace for runs on non-speed days (e.g. long run and shorter aerobic runs) can be seen by the approximate distance I feel you should cover in that given time in the mileage (KM) column</t>
  </si>
  <si>
    <t xml:space="preserve"> </t>
  </si>
  <si>
    <t>Every speed session and race you do should include the following:</t>
  </si>
  <si>
    <t>a warm-up jog of 1-2km</t>
  </si>
  <si>
    <t>5x100m strides (run at 75% pace for first 50m then sprint at 95% top pace for last 50m, then jog straight back)</t>
  </si>
  <si>
    <t xml:space="preserve">prescribed speed session, time trial or race </t>
  </si>
  <si>
    <t>a cool-down jog of 1km</t>
  </si>
  <si>
    <t>A video I have made showing technique drills is here. TECHNIQUE DRILLS can be performed at the end of aerobic runs; even at the end of your warm up before your sessions. See this video of Coach Sean demonstrating these drills.</t>
  </si>
  <si>
    <t>Date</t>
  </si>
  <si>
    <t>Day</t>
  </si>
  <si>
    <t>AM Session</t>
  </si>
  <si>
    <t>PM Session</t>
  </si>
  <si>
    <t>Sleep</t>
  </si>
  <si>
    <t>Monday</t>
  </si>
  <si>
    <t xml:space="preserve">FARTLEK: All surges @ 4.23 pace; all floats @ 5.13 pace. 8x1min surge/1min float. </t>
  </si>
  <si>
    <t>Tuesday</t>
  </si>
  <si>
    <t>Wednesday</t>
  </si>
  <si>
    <t>8x30sec @ 4.02 pace (30sec jog)</t>
  </si>
  <si>
    <t>Thursday</t>
  </si>
  <si>
    <t>Friday</t>
  </si>
  <si>
    <t>Saturday</t>
  </si>
  <si>
    <t>1hr 25min run (16km)</t>
  </si>
  <si>
    <t>Sunday</t>
  </si>
  <si>
    <t>WEEKLY SUMMARY</t>
  </si>
  <si>
    <t>32min run (6km)</t>
  </si>
  <si>
    <t>2x13min @ 4.49 pace (4min jog)</t>
  </si>
  <si>
    <t>1hr 30min run (17km)</t>
  </si>
  <si>
    <t>2x15min @ 4.45 pace (4min jog)</t>
  </si>
  <si>
    <t>3x2min @ 4.19 pace (1min jog) 5min jog. 15min threshold @ 4.53 pace</t>
  </si>
  <si>
    <t>1hr 34min run (18km)</t>
  </si>
  <si>
    <t>1hr progressive run: 15min @ 5.10 pace, 5.00 pace, 4.53 pace,  4.47 pace</t>
  </si>
  <si>
    <t xml:space="preserve">HILLS: 13x130m hill sprint with quick jog back. Each up/down off a 1.30 cycle. </t>
  </si>
  <si>
    <t>1hr 39min run (19km)</t>
  </si>
  <si>
    <t>Breakfast</t>
  </si>
  <si>
    <t>Lunch</t>
  </si>
  <si>
    <t>Dinner</t>
  </si>
  <si>
    <t>Crumpets x2</t>
  </si>
  <si>
    <t>Weight</t>
  </si>
  <si>
    <t>Resting Heart Rate (BPM)</t>
  </si>
  <si>
    <t>Active Avg Heart Rate (BPM)</t>
  </si>
  <si>
    <t>Snack</t>
  </si>
  <si>
    <t>Nuts, Grapes</t>
  </si>
  <si>
    <t>Marching - (walking) with high knees, with the feet coming up under the hips and landing under the hips as well.</t>
  </si>
  <si>
    <t>Skipping- with high knees, with the feet coming up under the hips and landing under the hips as well.</t>
  </si>
  <si>
    <t>Running with short steps:  with high knees, with the feet coming up under the hips and landing under the hips as well.</t>
  </si>
  <si>
    <t>Also use a TheraBand to do: a)clams; b) knee rotations</t>
  </si>
  <si>
    <t>Chicken</t>
  </si>
  <si>
    <t>Running</t>
  </si>
  <si>
    <t>Notes</t>
  </si>
  <si>
    <t>Fascia pain/dead feeling</t>
  </si>
  <si>
    <t>Avg Pace (Per KM)</t>
  </si>
  <si>
    <t>2 Chicken Wraps</t>
  </si>
  <si>
    <t>3x30 secs (10 sec intervals)
Burpees
Press Ups
Squats
Butt Kicks
High Knees
1 min Knee Rotations
Lateral Band Walking</t>
  </si>
  <si>
    <t>Protein ball, nuts</t>
  </si>
  <si>
    <t>-</t>
  </si>
  <si>
    <t>Straight knee calf raise</t>
  </si>
  <si>
    <t>3x15, 1x, every 2nd day </t>
  </si>
  <si>
    <t>Bent knee calf raise</t>
  </si>
  <si>
    <t>Add weight to this- either with a backpack (standing), or loading your knees up with heavy objects (sitting)- Aim for it to be challenging to complete 8 reps </t>
  </si>
  <si>
    <t>4x8, every 2nd day </t>
  </si>
  <si>
    <t>Hip thrusters</t>
  </si>
  <si>
    <t>4x8, 2nd daily </t>
  </si>
  <si>
    <t>Bulgarian split squat </t>
  </si>
  <si>
    <t> 4x8, every 2nd day </t>
  </si>
  <si>
    <t> Continue as you have been, progress by straightening knee more </t>
  </si>
  <si>
    <t>Either sitting or standing </t>
  </si>
  <si>
    <t>Single leg, focus on putting weight over your big toe, limiting how far your leaning forward, lifting up as high as you can each time </t>
  </si>
  <si>
    <t>Total Time</t>
  </si>
  <si>
    <t>Fascia feels dull/dead
Cupping on thighs/calf and acupuncture on  legs (more on left)</t>
  </si>
  <si>
    <t xml:space="preserve">Threw up a couple of times - drank last night </t>
  </si>
  <si>
    <t>Toast</t>
  </si>
  <si>
    <t>Chicken wings, salad</t>
  </si>
  <si>
    <t>Pasta</t>
  </si>
  <si>
    <t xml:space="preserve">Nuts </t>
  </si>
  <si>
    <t>Salad</t>
  </si>
  <si>
    <t>Acai bowl</t>
  </si>
  <si>
    <t>Rest Day</t>
  </si>
  <si>
    <t>Nuts</t>
  </si>
  <si>
    <t>Chicken salad</t>
  </si>
  <si>
    <t>Proposed KM</t>
  </si>
  <si>
    <t>Warm Down KM</t>
  </si>
  <si>
    <t>Warm Up KM</t>
  </si>
  <si>
    <t>Total KM</t>
  </si>
  <si>
    <t>Chicken Curry (Light Coconut Milk), Brown Rice</t>
  </si>
  <si>
    <t>Solid for 6 reps, 10 sec break before 7 &amp; 8.
Struggled to maintain pace (too fast).</t>
  </si>
  <si>
    <t>Protein Shake</t>
  </si>
  <si>
    <t>Small Chicken and vegetables</t>
  </si>
  <si>
    <t>Active Actual KM</t>
  </si>
  <si>
    <t>3x1min (10 sec intervals - no interval break)
Burpees
High Knees
Squats
Butt Kicks</t>
  </si>
  <si>
    <t>Almond Croissant</t>
  </si>
  <si>
    <t>Slow Cooked Beef and Vegetables</t>
  </si>
  <si>
    <t>Chicken Chorizo Salad</t>
  </si>
  <si>
    <t>Solid until 6th interval. Had to have 15 secs pause. Struggle to keep at 4:02 (tended to be around 3:50)
Fascia numbness in warm up</t>
  </si>
  <si>
    <t xml:space="preserve">Falafel wrap with salad and hummus </t>
  </si>
  <si>
    <t>Chicken Pasta</t>
  </si>
  <si>
    <t>100 squats</t>
  </si>
  <si>
    <t>125 squats</t>
  </si>
  <si>
    <t>Fascia feels numb
Leg dead after squats. Ice and heat treatment</t>
  </si>
  <si>
    <t>1.22.37</t>
  </si>
  <si>
    <t>Spinach and Ricotta Cannoli</t>
  </si>
  <si>
    <t xml:space="preserve">Fascia felt dead until 5km, ran through until numb. 
Hit wall around 12.5km, pushed through to 16km. </t>
  </si>
  <si>
    <t>Chicken Wrap</t>
  </si>
  <si>
    <t xml:space="preserve">Beef steak and vegetables </t>
  </si>
  <si>
    <t>Sports massage on thighs/hips</t>
  </si>
  <si>
    <t>Protein ball</t>
  </si>
  <si>
    <t>Protein shake</t>
  </si>
  <si>
    <t>Chicken, pita, hummus, eggplant salad</t>
  </si>
  <si>
    <t>Steak Pie</t>
  </si>
  <si>
    <t>100 squats
50 banded squats
15 mins band work (lateral and clams)
3x10 (both legs) Bulgarian lunges</t>
  </si>
  <si>
    <t>Apple and Protein Shake</t>
  </si>
  <si>
    <t>Chicken Salad</t>
  </si>
  <si>
    <t>Fascia numbness during and post run - bearable
Quite comfortable run</t>
  </si>
  <si>
    <t xml:space="preserve">100 squats (with 6kg weight)
15 mins band work (lateral and clams)
3x10 (both legs) Bulgarian lunges
50 burpees
</t>
  </si>
  <si>
    <t>Indian Curry</t>
  </si>
  <si>
    <t>Protein Shake and Grapes</t>
  </si>
  <si>
    <t>Beef Salad</t>
  </si>
  <si>
    <t xml:space="preserve">Fascia feels very bad/dead afterwards. Tough last few mins.  </t>
  </si>
  <si>
    <t xml:space="preserve">50 squats (with 12kg weight)
15 mins band work (lateral and clams)
50 banded squats
100 sit ups
</t>
  </si>
  <si>
    <t>Chili</t>
  </si>
  <si>
    <t>Pumpkin and Chicken Salad</t>
  </si>
  <si>
    <t>2x Crumpets</t>
  </si>
  <si>
    <t>Nut bar</t>
  </si>
  <si>
    <t>1/4 roast chicken</t>
  </si>
  <si>
    <t>Thai</t>
  </si>
  <si>
    <t>1.27.34</t>
  </si>
  <si>
    <t>Solid and comfortable until 15km. Got more in me if necessary. Usual fascia pain/numbness</t>
  </si>
  <si>
    <t>Chicken pasta</t>
  </si>
  <si>
    <t>100 squats
4x 8 Hip Thrusts
3x15 Straight knee calf raises</t>
  </si>
  <si>
    <t xml:space="preserve">FARTLEK: All surges @ 4.18 pace; all floats @ 5.08 pace. 13x1min surge/1min float. </t>
  </si>
  <si>
    <t>10x30sec @ 3.57 pace (30sec jog) 5min jog. 15min threshold run @ 4.48 pace</t>
  </si>
  <si>
    <t>1hr 38min run (19km)</t>
  </si>
  <si>
    <t>1hr 01min run (12km)</t>
  </si>
  <si>
    <t xml:space="preserve">HILLS: 30x85m hill sprint with quick jog back. Each up/down off a 1.00 cycle. </t>
  </si>
  <si>
    <t>1hr 28min run (17km)</t>
  </si>
  <si>
    <t>3x15min @ 4.45 pace (4min jog)</t>
  </si>
  <si>
    <t>6x2min @ 4.19 pace (1min jog) 5min jog. 15min threshold @ 4.53 pace</t>
  </si>
  <si>
    <t>1hr 43min run (20km)</t>
  </si>
  <si>
    <t>HILLS: 13x130m hill sprint with quick jog back. Each up/down off a 1.30 cycle.5min jog. 15min threshold run @ 4.53 pace</t>
  </si>
  <si>
    <t>1hr 48min run (21km)</t>
  </si>
  <si>
    <t>Fruit</t>
  </si>
  <si>
    <t>Physio exercises</t>
  </si>
  <si>
    <t xml:space="preserve">4x 8 Hip Thrusts
3x15 Straight knee calf raises
</t>
  </si>
  <si>
    <t>Too quick. Threw up around 28mins, pushed through. 
Usual fascia dullness - can cope
Physio and dry needling on left leg</t>
  </si>
  <si>
    <t>Seated Calf raises 4x8 with 25kg
Standing Calf Raises 3x15 with 6kg
50 squats (with 12kg weight)
15 mins band work (lateral and clams)
60 banded squats
Step up/tap back 4x8</t>
  </si>
  <si>
    <t>Turkey Fajita</t>
  </si>
  <si>
    <t>Chicken Chorizo Pasta Salad</t>
  </si>
  <si>
    <t>3rd 2min was tough, but achievable. Threshold was comfortable at 4:45p/km - could hold for 5-10mins longer if necessary.</t>
  </si>
  <si>
    <t>Protein Bar</t>
  </si>
  <si>
    <t>20 squats (with 25kg weight)
50 sit ups
20 burpees
50 squats (with 12kg weight)
Standing Calf Raises 3x15 both legs with 6kg
Band work</t>
  </si>
  <si>
    <t>Sweet Chili Chicken Wrap</t>
  </si>
  <si>
    <t>1.32.55</t>
  </si>
  <si>
    <t>Fascia was fine. 
Never felt in any rhythm. Legs fatigued. Shouldn't be bringing the session forward a day.</t>
  </si>
  <si>
    <t>Chicken and Rice</t>
  </si>
  <si>
    <t>Protein shake
Fruit</t>
  </si>
  <si>
    <t>Burger</t>
  </si>
  <si>
    <t xml:space="preserve">Pulled pork sandwich </t>
  </si>
  <si>
    <t>Fascia was numb after 2-3km of walking.</t>
  </si>
  <si>
    <t>Beef</t>
  </si>
  <si>
    <t>1.00.01</t>
  </si>
  <si>
    <t>Struggled to drop pace to 5:10. Constant battle to hold back pace.
Last 10 mins was tough. 
Threshold pace is quicker than planned.</t>
  </si>
  <si>
    <t>Pain in leg doing weighted squats - too much load?</t>
  </si>
  <si>
    <t>Soup</t>
  </si>
  <si>
    <t>Roast Vegetables &amp; Chorizo</t>
  </si>
  <si>
    <t>Bananas x2</t>
  </si>
  <si>
    <t>Protein Ball</t>
  </si>
  <si>
    <t>Only managed 9 (10% incline). Threw Up violently after 9. 
Steep hill (Wellington st) 
Will make up tomorrow</t>
  </si>
  <si>
    <t>Malaysian (Work event)</t>
  </si>
  <si>
    <t>Pasta/Chicken</t>
  </si>
  <si>
    <t>HILLS: 13x110m hill sprint with quick jog back. Each up/down off a 1.30 cycle. 
Light jog</t>
  </si>
  <si>
    <t>Strength</t>
  </si>
  <si>
    <t xml:space="preserve">Making up for yesterday - hill not as steep. Solid enough effort. 
Fascia numbness after hills </t>
  </si>
  <si>
    <t>Cured Meats and Cheese</t>
  </si>
  <si>
    <t>Granola</t>
  </si>
  <si>
    <t>Sweet Chilli Chicken Wrap</t>
  </si>
  <si>
    <t>Fascia dead
Excessive burn on last set of raises</t>
  </si>
  <si>
    <t>20 burpees
50 squats (with 12kg weight)
Standing Calf Raises 3x15 with 6kg
Lunges with 12kg
50 sit ups
token band effort</t>
  </si>
  <si>
    <t>Fascia dead at start
shooting pain around fascia - numbed after 5km. Commenced again after run.
Tough to get going, however, as comfortable as ive felt on a longer run.</t>
  </si>
  <si>
    <t>1.34.40</t>
  </si>
  <si>
    <t>Pizza</t>
  </si>
  <si>
    <t xml:space="preserve">Acai Bowl </t>
  </si>
  <si>
    <t>Banana</t>
  </si>
  <si>
    <t>Sweet Jacket Potato</t>
  </si>
  <si>
    <t>Chicken Sharman</t>
  </si>
  <si>
    <t>Chicken Schnitzel and Veg</t>
  </si>
  <si>
    <t xml:space="preserve">Threw up after 9. However, had the ability to carry on and push through. Probably can hold for another 1 or 2 surges.
Pace was quicker than planned, approx. 4:10 and 4:50.
So much stronger than previous fartlek.
Fascia okay, manageable.
dry needling </t>
  </si>
  <si>
    <t>Chicken Skewers</t>
  </si>
  <si>
    <t>Chicken Shnitzel</t>
  </si>
  <si>
    <t>Probably shouldn’t have ran after dry needling. Necessary to clear my head.</t>
  </si>
  <si>
    <t>band work
handstring rollinging
light 5km</t>
  </si>
  <si>
    <t>Banana x2</t>
  </si>
  <si>
    <t>Not too bad. 
Baulked a couple of times during the threshold.
Never felt in rhythm.</t>
  </si>
  <si>
    <t>Falafel salad</t>
  </si>
  <si>
    <t>Fascia pain/dead feeling
Definitely hurts more when increasing pace - probably running form decreases</t>
  </si>
  <si>
    <t>Chicken wrap</t>
  </si>
  <si>
    <t xml:space="preserve">Shredded chicken quesadilla </t>
  </si>
  <si>
    <t>1.44.58</t>
  </si>
  <si>
    <t>Bagel</t>
  </si>
  <si>
    <t xml:space="preserve">Felt very strong. Included regular hills. </t>
  </si>
  <si>
    <t>Burgers x2</t>
  </si>
  <si>
    <t>Acai Bowl</t>
  </si>
  <si>
    <t xml:space="preserve">FARTLEK: All surges @ 4.18 pace; all floats @ 5.08 pace. 15x1min surge/1min float. </t>
  </si>
  <si>
    <t>10x30sec @ 3.57 pace (30sec jog) 5min jog. 23min threshold run @ 4.48 pace</t>
  </si>
  <si>
    <t>1hr 53min run (22km)</t>
  </si>
  <si>
    <t>1hr 10min run (14km)</t>
  </si>
  <si>
    <t>1.01.18</t>
  </si>
  <si>
    <t>Felt solid for 10km, pace a lot faster than anticipated
Fatigued towards the end - expected given the recent load</t>
  </si>
  <si>
    <t>Beef Tacos</t>
  </si>
  <si>
    <t>50 squats 
20 squats 6kg
Standing Calf Raises 2x15 both legs with 6kg
Sitting Calf Raises 5x15 both legs with 20kg
Band work</t>
  </si>
  <si>
    <t xml:space="preserve">Light 4.75km </t>
  </si>
  <si>
    <t xml:space="preserve">Leg feels tight, pain around calf muscle
Testing out cadence, gait and technique running with fascia/compartment issue
</t>
  </si>
  <si>
    <t>Compartment Syndrome Test - Referred for MRI. Advised not to run for 3 days :/</t>
  </si>
  <si>
    <t>Rosted Veg</t>
  </si>
  <si>
    <t>1.21.11</t>
  </si>
  <si>
    <t>Roasted Veg</t>
  </si>
  <si>
    <t>Pulled Beef Sandwich</t>
  </si>
  <si>
    <t>Sausage Roll</t>
  </si>
  <si>
    <t>Light 5km</t>
  </si>
  <si>
    <t>Was supposed to be 4:45 splits, however, ended up at 4:30-4.35. 
Relatively solid. Can probably hold for another few mins on final segment. 
Real sore leg calf area with tightness afterwards</t>
  </si>
  <si>
    <t>Lasagne</t>
  </si>
  <si>
    <t>Had COVID jab - impacted strength training</t>
  </si>
  <si>
    <t>Bacon Roll</t>
  </si>
  <si>
    <t xml:space="preserve">Felt awful. Had to stop a few times. Severly fatigued after covid injection. </t>
  </si>
  <si>
    <t>planks
band work
heel raises
squats</t>
  </si>
  <si>
    <t>Lamb Kofta</t>
  </si>
  <si>
    <t>Chicken pita</t>
  </si>
  <si>
    <t xml:space="preserve">Pulled up at 8km - started getting sharp shooting pains on the inside of my left leg, where the calf muscle ends. This gradually got worse and I had to pull up after 8km. In addition, when stopped I start getting the numbness feeling </t>
  </si>
  <si>
    <t>Chinese</t>
  </si>
  <si>
    <t>Steak</t>
  </si>
  <si>
    <t>Coissant</t>
  </si>
  <si>
    <t xml:space="preserve">
</t>
  </si>
  <si>
    <t>1.06.54</t>
  </si>
  <si>
    <t>Gnocchi</t>
  </si>
  <si>
    <t>Leg pain existed, however, felt very strong</t>
  </si>
  <si>
    <t>Chicken Sandwich</t>
  </si>
  <si>
    <t>Chicken Pita</t>
  </si>
  <si>
    <t>Waffles</t>
  </si>
  <si>
    <t>Chicken Katsu</t>
  </si>
  <si>
    <t>Steak and Veg</t>
  </si>
  <si>
    <t>Bacon and Greens</t>
  </si>
  <si>
    <t>Hard to find a suitable hill. Mixed stairs and hills. 
Pace for threshold was strong.
Left calf muscle is quite aggrivated, hurts for a few km</t>
  </si>
  <si>
    <t>Chicken Burger</t>
  </si>
  <si>
    <t>1.48.01</t>
  </si>
  <si>
    <t>Chicken Veg</t>
  </si>
  <si>
    <t>Excessive sleep - mild cold symptoms</t>
  </si>
  <si>
    <t>Left calf shooting pains for first few KM, then dead. 
Fartlek was strong, pace quicker than anticipated. As comportable as fartlek can be?
Dry needling</t>
  </si>
  <si>
    <t>Chicken Wings</t>
  </si>
  <si>
    <t>MRI</t>
  </si>
  <si>
    <t>Pace was quicker. Felt solid enough with a bit more theshold if necessary - albeit can definitely tell I drank last night! 
Shooting pain when putting weight on left leg</t>
  </si>
  <si>
    <t>1.44.49</t>
  </si>
  <si>
    <t xml:space="preserve">Shooting pain reverberates in left leg every step. Feel like I’m dragging leg for first 5-8km. 
Really tough because of leg. However, have the ability to push through pain. Feel leg could give in quite soon.  </t>
  </si>
  <si>
    <t>1.06.41</t>
  </si>
  <si>
    <t>Never comfortable. Left left reverberation. 
First 2km with missus 
3-6 too fast. Battled through, but very poor.
Heart rate never settled.</t>
  </si>
  <si>
    <t>Light swim</t>
  </si>
  <si>
    <t>1hr 27min run (17km) Beach Running</t>
  </si>
  <si>
    <t>Ridicuously hard in the heat</t>
  </si>
  <si>
    <t>Pulled up - left leg gone. Resting until Wednesday MRI Results/Cortisone</t>
  </si>
  <si>
    <t>Pulled up due to severe pain</t>
  </si>
  <si>
    <t>36min easy run (6km)</t>
  </si>
  <si>
    <t>46min easy run (8km)</t>
  </si>
  <si>
    <t>2hr 09min run (25km)</t>
  </si>
  <si>
    <t>2hr 20min run (27km)</t>
  </si>
  <si>
    <t>1.52.35</t>
  </si>
  <si>
    <t>Chilli</t>
  </si>
  <si>
    <t>FARTLEK: All surges @ 4.45 pace; all floats @ 5.10 pace. 15x1min surge/1min float.</t>
  </si>
  <si>
    <t>Had to give up as the intensity caused pain</t>
  </si>
  <si>
    <t>32min threshold run @ 4.50 pace</t>
  </si>
  <si>
    <t>Rissoto</t>
  </si>
  <si>
    <t>Nut Bar</t>
  </si>
  <si>
    <t>Mexican</t>
  </si>
  <si>
    <t>Didn’t feel good at all</t>
  </si>
  <si>
    <t>7x5min @ 4.20 pace (2min jog)</t>
  </si>
  <si>
    <t>2hr 41min run (31km)</t>
  </si>
  <si>
    <t xml:space="preserve">FARTLEK: All surges @ 4.12 pace; all floats @ 5.02 pace. 15x1min surge/1min float. </t>
  </si>
  <si>
    <t>10x30sec @ 3.50 pace (30sec jog) 5min jog. 27min threshold run @ 4.37 pace</t>
  </si>
  <si>
    <t>HILLS: 18x130m hill sprint with quick jog back. Each up/down off a 1.30 cycle.5min jog. 20min threshold run @ 4.37 pace</t>
  </si>
  <si>
    <t>5x2min @ 4.10 pace (1min jog)</t>
  </si>
  <si>
    <t>Marathon pace long run; 1hr 30min @ 5.20 pace, 20min @ 4.37 pace, 5min @ 5.20 pace, 20min @ 4.37 pace, 5min @ 5.20 pace, 15min @ 4.37 pace, 20min @ 5.20 pace. (33km)</t>
  </si>
  <si>
    <t>2.17.09</t>
  </si>
  <si>
    <t>Last 10km was very hard
Had nothing left at end</t>
  </si>
  <si>
    <t>Physio</t>
  </si>
  <si>
    <t>Single leg pulses </t>
  </si>
  <si>
    <t>Single leg, other leg lifted up in front of your body and holding onto wall</t>
  </si>
  <si>
    <t>Lift your heel off the ground and pulse up and down (don't let your heel touch the ground while doing this, moving a speed that would be similar to the speed with which you run)</t>
  </si>
  <si>
    <t>3x until fatigue (heel start touching the ground)- which is about 10 seconds at the moment </t>
  </si>
  <si>
    <t>Side step hop</t>
  </si>
  <si>
    <t>Same as video</t>
  </si>
  <si>
    <t>Focus is on knee and ankle stiffness (dont let heel touch the ground)</t>
  </si>
  <si>
    <t>3x6-10 </t>
  </si>
  <si>
    <t>Pulled up as had significant shin pain</t>
  </si>
  <si>
    <t>Bike: 15mins</t>
  </si>
  <si>
    <t>2.36.35</t>
  </si>
  <si>
    <t>Really tough - last 2-3 intervals where stop start</t>
  </si>
  <si>
    <t>Light Jog</t>
  </si>
  <si>
    <t>strength work</t>
  </si>
  <si>
    <t>Previous exercises to continue</t>
  </si>
  <si>
    <t>Single leg hip thrusters- pushing through your forefoot now! 3x until fatigue, 3x/week</t>
  </si>
  <si>
    <t>Stiff ankle side step hops- same as last session- keeping stiff in the ankle and progressing by moving faster </t>
  </si>
  <si>
    <t>Ankle pulses</t>
  </si>
  <si>
    <t>20 seconds at a time- 120bpm - 3x each side, aiming fo 2x/week</t>
  </si>
  <si>
    <t>Continue to focus on load management as much as possible!</t>
  </si>
  <si>
    <t>Not the best effort. 
5-6 splits fine, afterwards not good. 
Tight calf during/after</t>
  </si>
  <si>
    <t>Comfortable for 25, then tough. Feel im probably 2-3 weeks behind this stage</t>
  </si>
  <si>
    <t>A lot stronger than previous. First splits solid. 
Slight left calf pain</t>
  </si>
  <si>
    <t>1.08.15</t>
  </si>
  <si>
    <t>Was supposed to be Marathon pace long run (31km) - pulled up at 13km, left calf was dead - could have pushed through, and would have in race scenario, but would have set me back a few weeks</t>
  </si>
  <si>
    <t xml:space="preserve">City2Surf Run/Heartbreak Hill </t>
  </si>
  <si>
    <t>4x15min @ 4.35 pace (4min jog)</t>
  </si>
  <si>
    <t>1.11.56</t>
  </si>
  <si>
    <t xml:space="preserve">Was supposed to be 5x15 but was hanging. Baulking during 2nd interval. 
Had nothing left </t>
  </si>
  <si>
    <t>Was supposed to be; HILLS: 18x130m hill sprint with quick jog back. Each up/down off a 1.30 cycle.5min jog. 20min threshold run @ 4.37 pace
Felt pretty awful, never in rhythm. Fatigued Really pushed hard on strength work. 
Physio</t>
  </si>
  <si>
    <t>Pulled up after 2km was supposed to be 2hr 51min run (33km) - leg had reverb up shin. 
Pain remains.
Have pins and needles sensation in soleus when doing heel raises. 
Been doing extensive strengthing in this area?</t>
  </si>
  <si>
    <t>Supposed to be 1hr progressive run: 15min @ 5.00 pace, 4.50 pace, 4.40 pace,  4.33 pace
in no condition to run</t>
  </si>
  <si>
    <t>8x5min @ 4.20 pace (2min jog)</t>
  </si>
  <si>
    <t xml:space="preserve">FARTLEK: All surges @ 4.09 pace; all floats @ 4.59 pace. 15x1min surge/1min float. </t>
  </si>
  <si>
    <t>1hr 15min run (15km)</t>
  </si>
  <si>
    <t>6km light (36 min)</t>
  </si>
  <si>
    <t>5x5min @ 4.20 pace (2min jog)</t>
  </si>
  <si>
    <t>1.48.03</t>
  </si>
  <si>
    <t>3x15min @ 4.33 pace (4min jog)</t>
  </si>
  <si>
    <t>10x30sec @ 3.50 pace (30sec jog) 5min jog. 30min threshold run @ 4.27 pace</t>
  </si>
  <si>
    <t xml:space="preserve">Tough - but expected. </t>
  </si>
  <si>
    <t xml:space="preserve">Solid effort. Felt surprisingly strong. </t>
  </si>
  <si>
    <t>1.14.33</t>
  </si>
  <si>
    <t xml:space="preserve">FARTLEK: All surges @ 4.06 pace; all floats @ 4.56 pace. 15x1min surge/1min float. </t>
  </si>
  <si>
    <t>10x30sec @ 3.47 pace (30sec jog) 5min jog. 30min threshold run @ 4.37 pace</t>
  </si>
  <si>
    <t>2hr 26min run (28km)</t>
  </si>
  <si>
    <t>was supposed to be 24km - heat sapped me (29 degrees) 
Definitely still managing load through shin
Finding I have to have a couple of days rest before I can even attempt to run</t>
  </si>
  <si>
    <t xml:space="preserve">5min @ 4.04 pace (1min jog) 4min @  4.02 pace (1min jog) 3min @ 4.00 pace (1min jog) 2min @ 3.58 pace (1min jog) 1min @ 3.56 pace (4min jog) 20min threshold @ 4.37 pace. </t>
  </si>
  <si>
    <t>15km run</t>
  </si>
  <si>
    <t>pulled up with shin pain
pushed out longer run to Sunday as not capable with load on Saturday</t>
  </si>
  <si>
    <t>Shin pain for the first 5km then dulled
Was baulking from 2nd set, tough.</t>
  </si>
  <si>
    <t>1.15.01</t>
  </si>
  <si>
    <t>Comfortable
Love middle distance sessions
Shin pain 2-5km, pins and needles at around 8-10km. Can run through no problem.</t>
  </si>
  <si>
    <t>2hr 04min run (24km)</t>
  </si>
  <si>
    <t>1.56.38</t>
  </si>
  <si>
    <t>1.13.50</t>
  </si>
  <si>
    <t xml:space="preserve">Really tough
Thighs are super heavy and slightly fatigued - was dry needled yesterday.
Wind was at approx. 45km p/hr which didn’t help consistancy 
Heart rate spiked initially and struggled to get rhythm. </t>
  </si>
  <si>
    <t>Solid first 20 - struggled after</t>
  </si>
  <si>
    <t>8x2min @ 4.10 pace (1min jog)</t>
  </si>
  <si>
    <t>Very tough - struggled.
Thighs are super heavy, presume because my KM's have increased a lot in the last few weeks.</t>
  </si>
  <si>
    <t>Calf strengthening</t>
  </si>
  <si>
    <t>Heel raises on the weights machine </t>
  </si>
  <si>
    <t>Single leg, bent knee, 4x8 with a 10 rep max (increase the weight as you can, you should be working at a weight that would only allow you to do 10reps before you fatigue!)</t>
  </si>
  <si>
    <t>2x/week</t>
  </si>
  <si>
    <t>Calf capacity </t>
  </si>
  <si>
    <t>Single leg standing calf raise (what we started on Monday)</t>
  </si>
  <si>
    <t>Same as video, performing with a bent knee, then straighten your knee as you lift your heel</t>
  </si>
  <si>
    <t>Lift heel as high as you can, putting your weight over your 1st and 2nd toe</t>
  </si>
  <si>
    <t>4x until fatigue, 2x/week</t>
  </si>
  <si>
    <t>https://youtu.be/LEc9_DqtAuE</t>
  </si>
  <si>
    <t>Single leg soleus raise</t>
  </si>
  <si>
    <t>youtu.be</t>
  </si>
  <si>
    <t>PLYOMETRICS </t>
  </si>
  <si>
    <t>For power and propulsion, working on tendon stiffness and using your leg like a spring!</t>
  </si>
  <si>
    <t>Once a week</t>
  </si>
  <si>
    <t>Double leg hopping</t>
  </si>
  <si>
    <t>Focus is on stiff ankles and knees and trying to jump as high as you can each jump </t>
  </si>
  <si>
    <t>5 forward double leg hops = 1 </t>
  </si>
  <si>
    <t>Perform 2x6 reps </t>
  </si>
  <si>
    <t>Similar to the video, same technique but try and jump higher, that's the real focus!</t>
  </si>
  <si>
    <t>https://youtu.be/KrNHZfsxKrA</t>
  </si>
  <si>
    <t>Low amp jumps</t>
  </si>
  <si>
    <t>Wall running</t>
  </si>
  <si>
    <t>Focus is on not letting your heel slam down to the ground </t>
  </si>
  <si>
    <t>Same as video- can perform slowly to start </t>
  </si>
  <si>
    <t>3x6 (each side- so 12 all up each set) </t>
  </si>
  <si>
    <t>https://youtu.be/dkUyEMX5K3E</t>
  </si>
  <si>
    <t>You can perform some of these exercises on the same days as each other, to make it easier to complete! (So you can do the strengthening, with the plyometrics, or the calf capacity with the plyometrics!) I will include an example of a weekly schedule below, but keep in mind this is just for the above exercises and doesn't include any running!</t>
  </si>
  <si>
    <t>Monday- Calf strengthening </t>
  </si>
  <si>
    <t>Tuesday- </t>
  </si>
  <si>
    <t>Wednesday- Calf capacity </t>
  </si>
  <si>
    <t>Thursday- </t>
  </si>
  <si>
    <t>Friday- Calf strengthening + plyometrics </t>
  </si>
  <si>
    <t>Saturday- </t>
  </si>
  <si>
    <t>Sunday- Calf capacity</t>
  </si>
  <si>
    <t xml:space="preserve">Strength Work, Calf Strengthing &amp; Plyo </t>
  </si>
  <si>
    <t>2hr easy run (22km)</t>
  </si>
  <si>
    <t>1.85km</t>
  </si>
  <si>
    <t>0.09.17</t>
  </si>
  <si>
    <t xml:space="preserve">Was supposed to be a light 47min, but felt good so continued to get km's in legs
Trying to keep left leg crossing. 
Heart rate and pace are solid. Would be a good ultra pace. 
Shin splints until 5km
Fascia bullfinch at interior lateral compartment around 7-8km. 
Pine and needles until 12km then dead leg beyond. </t>
  </si>
  <si>
    <t>1.58.08</t>
  </si>
  <si>
    <t>Was ill so missed run</t>
  </si>
  <si>
    <t xml:space="preserve">Pulled up, shin pain. Was supposed to be 47min light - tried to run the 26km that was planned for Sunday.
Recovering from illness, felt it. Pushed too early. </t>
  </si>
  <si>
    <t>8.08km run (40 min)</t>
  </si>
  <si>
    <t>11.12km run (55min)</t>
  </si>
  <si>
    <t>1.24.2</t>
  </si>
  <si>
    <t>Recovery Run (5km)</t>
  </si>
  <si>
    <t>Wasn’t really in the rhythm so went back out in the afternoon</t>
  </si>
  <si>
    <t>Pretty average. Struggled after 7-8 surges. 
Sleep has been poor last few nights
Leg felt quite strong - no pain. Dry needled yesterday.</t>
  </si>
  <si>
    <t>Felt like I left a bit out there on Fartlek this morning so added a light 5km. Feel very strong at the minute. Pace is very gentle and could complete marathon at this.</t>
  </si>
  <si>
    <t>strength</t>
  </si>
  <si>
    <t>1.46.46</t>
  </si>
  <si>
    <t xml:space="preserve">Felt horrendous. 
Throwing up continually during threshold. 
Hardest session in a while. Still a bit of 3hr15min marathon. </t>
  </si>
  <si>
    <t>Was good until about 18km.
Pulled up with fascia throbbing - happens after speed weeks
Was supposed to be 27km. However, happy with 55km for the week. Big increase from week prior.</t>
  </si>
  <si>
    <t>Half Marathon</t>
  </si>
  <si>
    <t>47min easy run (8km)</t>
  </si>
  <si>
    <t>40min threshold run @ 4.35 pace</t>
  </si>
  <si>
    <t xml:space="preserve">FARTLEK: All surges @ 4.03 pace; all floats @ 4.53 pace. 15x1min surge/1min float. </t>
  </si>
  <si>
    <t>16x30sec @ 3.47 pace (30sec jog) 5min jog. 20min threshold run @ 4.35 pace</t>
  </si>
  <si>
    <t>2hr 46min run (32km)</t>
  </si>
  <si>
    <t>3x15min @ 4.30 pace (4min jog)</t>
  </si>
  <si>
    <t>2hr 52min run (33km)</t>
  </si>
  <si>
    <t xml:space="preserve">5min @ 4.01 pace (1min jog) 4min @  3.59 pace (1min jog) 3min @ 3.57 pace (1min jog) 2min @ 3.55 pace (1min jog) 1min @ 3.53 pace (4min jog) 20min threshold @ 4.35 pace. </t>
  </si>
  <si>
    <t>2hr 57min run (34km)</t>
  </si>
  <si>
    <t>Very ill.</t>
  </si>
  <si>
    <t>Very strong - felt like, if necessary there was a few more mins in me. 
Paced very well. 
Slight left leg niggles, but nothing too bad. 
Feel in good form.</t>
  </si>
  <si>
    <t>5km Jog</t>
  </si>
  <si>
    <t>Leg pain - probably too much load</t>
  </si>
  <si>
    <t>2.26.00</t>
  </si>
  <si>
    <t xml:space="preserve">Solid until 23 then was a struggle
Paced well.
Concerted effort to keep heart rate quite stable. 
Never chased pace, which helped. 
Not a bad effort </t>
  </si>
  <si>
    <t>6.2km</t>
  </si>
  <si>
    <t>Pulled up. Definitely overreaching. Left calf very tight. Pain above right knee - load related. Supposed to be 15km</t>
  </si>
  <si>
    <t>8km</t>
  </si>
  <si>
    <t>Supposed to be 1hr 15min run (15km)
Right thigh struggling with the load.</t>
  </si>
  <si>
    <t>Hardest session in a very long time. 
Felt quite sick so very disjointed. Continually baulking.</t>
  </si>
  <si>
    <t>19km (1hr35mins)</t>
  </si>
  <si>
    <t>1.37.22</t>
  </si>
  <si>
    <t>Garmin GPS went a bit funky in the CBD so can knock a couple of mins off that time. 
Feeling sluggish, recovering from illness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</si>
</sst>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409]d\-mmm\-yy;@"/>
    <numFmt numFmtId="165" formatCode="_-* #,##0_-;\-* #,##0_-;_-* &quot;-&quot;??_-;_-@_-"/>
    <numFmt numFmtId="166" formatCode="0.0"/>
  </numFmts>
  <fonts count="15" x14ac:knownFonts="1">
    <font>
      <sz val="11"/>
      <color theme="1"/>
      <name val="Calibri"/>
      <family val="2"/>
      <scheme val="minor"/>
    </font>
    <font>
      <sz val="11"/>
      <color theme="1"/>
      <name val="Calibri"/>
      <family val="2"/>
      <scheme val="minor"/>
    </font>
    <font>
      <b/>
      <sz val="11"/>
      <color theme="1"/>
      <name val="Calibri"/>
      <family val="2"/>
      <scheme val="minor"/>
    </font>
    <font>
      <b/>
      <sz val="10"/>
      <name val="Calibri"/>
      <family val="2"/>
      <scheme val="minor"/>
    </font>
    <font>
      <sz val="10"/>
      <name val="Calibri"/>
      <family val="2"/>
      <scheme val="minor"/>
    </font>
    <font>
      <sz val="10"/>
      <color theme="1"/>
      <name val="Calibri"/>
      <family val="2"/>
      <scheme val="minor"/>
    </font>
    <font>
      <sz val="10"/>
      <name val="Arial"/>
      <family val="2"/>
    </font>
    <font>
      <b/>
      <sz val="10"/>
      <color theme="1"/>
      <name val="Calibri"/>
      <family val="2"/>
      <scheme val="minor"/>
    </font>
    <font>
      <b/>
      <i/>
      <sz val="10"/>
      <name val="Calibri"/>
      <family val="2"/>
      <scheme val="minor"/>
    </font>
    <font>
      <sz val="10"/>
      <color rgb="FF000000"/>
      <name val="Calibri"/>
      <family val="2"/>
      <scheme val="minor"/>
    </font>
    <font>
      <sz val="12"/>
      <color rgb="FF000000"/>
      <name val="Calibri"/>
      <family val="2"/>
      <scheme val="minor"/>
    </font>
    <font>
      <b/>
      <sz val="12"/>
      <color rgb="FF000000"/>
      <name val="Calibri"/>
      <family val="2"/>
      <scheme val="minor"/>
    </font>
    <font>
      <sz val="10"/>
      <name val="Arial"/>
    </font>
    <font>
      <sz val="11"/>
      <color rgb="FF1155CC"/>
      <name val="Arial"/>
      <family val="2"/>
    </font>
    <font>
      <u/>
      <sz val="11"/>
      <color theme="10"/>
      <name val="Calibri"/>
      <family val="2"/>
      <scheme val="minor"/>
    </font>
  </fonts>
  <fills count="6">
    <fill>
      <patternFill patternType="none"/>
    </fill>
    <fill>
      <patternFill patternType="gray125"/>
    </fill>
    <fill>
      <patternFill patternType="solid">
        <fgColor indexed="42"/>
        <bgColor indexed="64"/>
      </patternFill>
    </fill>
    <fill>
      <patternFill patternType="solid">
        <fgColor theme="2" tint="-9.9978637043366805E-2"/>
        <bgColor indexed="64"/>
      </patternFill>
    </fill>
    <fill>
      <patternFill patternType="solid">
        <fgColor theme="5" tint="0.39997558519241921"/>
        <bgColor indexed="64"/>
      </patternFill>
    </fill>
    <fill>
      <patternFill patternType="solid">
        <fgColor rgb="FFFFFFFF"/>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medium">
        <color rgb="FFC8C8C8"/>
      </left>
      <right/>
      <top style="medium">
        <color rgb="FFC8C8C8"/>
      </top>
      <bottom/>
      <diagonal/>
    </border>
    <border>
      <left/>
      <right style="medium">
        <color rgb="FFC8C8C8"/>
      </right>
      <top style="medium">
        <color rgb="FFC8C8C8"/>
      </top>
      <bottom/>
      <diagonal/>
    </border>
    <border>
      <left style="medium">
        <color rgb="FFC8C8C8"/>
      </left>
      <right/>
      <top/>
      <bottom/>
      <diagonal/>
    </border>
    <border>
      <left/>
      <right style="medium">
        <color rgb="FFC8C8C8"/>
      </right>
      <top/>
      <bottom/>
      <diagonal/>
    </border>
    <border>
      <left style="medium">
        <color rgb="FFC8C8C8"/>
      </left>
      <right/>
      <top/>
      <bottom style="medium">
        <color rgb="FFC8C8C8"/>
      </bottom>
      <diagonal/>
    </border>
    <border>
      <left/>
      <right style="medium">
        <color rgb="FFC8C8C8"/>
      </right>
      <top/>
      <bottom style="medium">
        <color rgb="FFC8C8C8"/>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s>
  <cellStyleXfs count="8">
    <xf numFmtId="0" fontId="0" fillId="0" borderId="0"/>
    <xf numFmtId="43" fontId="1" fillId="0" borderId="0" applyFont="0" applyFill="0" applyBorder="0" applyAlignment="0" applyProtection="0"/>
    <xf numFmtId="0" fontId="6" fillId="0" borderId="0"/>
    <xf numFmtId="43" fontId="6" fillId="0" borderId="0" applyFont="0" applyFill="0" applyBorder="0" applyAlignment="0" applyProtection="0"/>
    <xf numFmtId="43" fontId="6" fillId="0" borderId="0" applyFont="0" applyFill="0" applyBorder="0" applyAlignment="0" applyProtection="0"/>
    <xf numFmtId="43" fontId="12" fillId="0" borderId="0" applyFont="0" applyFill="0" applyBorder="0" applyAlignment="0" applyProtection="0"/>
    <xf numFmtId="0" fontId="12" fillId="0" borderId="0"/>
    <xf numFmtId="0" fontId="14" fillId="0" borderId="0" applyNumberFormat="0" applyFill="0" applyBorder="0" applyAlignment="0" applyProtection="0"/>
  </cellStyleXfs>
  <cellXfs count="143">
    <xf numFmtId="0" fontId="0" fillId="0" borderId="0" xfId="0"/>
    <xf numFmtId="0" fontId="2" fillId="0" borderId="0" xfId="0" applyFont="1"/>
    <xf numFmtId="0" fontId="0" fillId="0" borderId="0" xfId="0" applyAlignment="1">
      <alignment wrapText="1"/>
    </xf>
    <xf numFmtId="0" fontId="0" fillId="0" borderId="0" xfId="0" applyFill="1" applyBorder="1"/>
    <xf numFmtId="0" fontId="0" fillId="0" borderId="0" xfId="0" applyFill="1" applyBorder="1" applyAlignment="1">
      <alignment horizontal="center"/>
    </xf>
    <xf numFmtId="0" fontId="0" fillId="0" borderId="0" xfId="0" applyFill="1" applyBorder="1" applyAlignment="1">
      <alignment wrapText="1"/>
    </xf>
    <xf numFmtId="0" fontId="2" fillId="0" borderId="0" xfId="0" applyFont="1" applyFill="1" applyBorder="1"/>
    <xf numFmtId="0" fontId="2" fillId="0" borderId="0" xfId="0" applyFont="1" applyFill="1" applyBorder="1" applyAlignment="1">
      <alignment horizontal="center"/>
    </xf>
    <xf numFmtId="0" fontId="2" fillId="0" borderId="0" xfId="0" applyFont="1" applyFill="1" applyBorder="1" applyAlignment="1">
      <alignment wrapText="1"/>
    </xf>
    <xf numFmtId="0" fontId="0" fillId="0" borderId="0" xfId="0" applyAlignment="1">
      <alignment vertical="center" wrapText="1"/>
    </xf>
    <xf numFmtId="0" fontId="2" fillId="0" borderId="0" xfId="0" applyFont="1" applyAlignment="1">
      <alignment horizontal="center" wrapText="1"/>
    </xf>
    <xf numFmtId="0" fontId="0" fillId="0" borderId="0" xfId="0" applyAlignment="1">
      <alignment horizontal="center" wrapText="1"/>
    </xf>
    <xf numFmtId="0" fontId="6" fillId="0" borderId="0" xfId="0" applyFont="1"/>
    <xf numFmtId="0" fontId="6" fillId="0" borderId="0" xfId="0" applyFont="1" applyAlignment="1">
      <alignment horizontal="left" vertical="center"/>
    </xf>
    <xf numFmtId="43" fontId="4" fillId="0" borderId="1" xfId="0" applyNumberFormat="1" applyFont="1" applyBorder="1" applyAlignment="1">
      <alignment horizontal="center" vertical="center" wrapText="1"/>
    </xf>
    <xf numFmtId="164"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164" fontId="4" fillId="0" borderId="1" xfId="0" applyNumberFormat="1" applyFont="1" applyBorder="1" applyAlignment="1">
      <alignment horizontal="center" vertical="center" wrapText="1"/>
    </xf>
    <xf numFmtId="0" fontId="4" fillId="0" borderId="1" xfId="0" applyFont="1" applyBorder="1" applyAlignment="1">
      <alignment horizontal="center" vertical="center" wrapText="1"/>
    </xf>
    <xf numFmtId="2" fontId="3" fillId="0" borderId="1" xfId="0" applyNumberFormat="1" applyFont="1" applyBorder="1" applyAlignment="1">
      <alignment horizontal="center" vertical="center" wrapText="1"/>
    </xf>
    <xf numFmtId="20" fontId="3" fillId="0" borderId="1" xfId="0" applyNumberFormat="1" applyFont="1" applyBorder="1" applyAlignment="1">
      <alignment horizontal="center" vertical="center" wrapText="1"/>
    </xf>
    <xf numFmtId="2" fontId="4" fillId="0" borderId="1" xfId="0" applyNumberFormat="1" applyFont="1" applyBorder="1" applyAlignment="1">
      <alignment horizontal="center" vertical="center" wrapText="1"/>
    </xf>
    <xf numFmtId="1" fontId="4" fillId="0" borderId="1" xfId="0" applyNumberFormat="1" applyFont="1" applyBorder="1" applyAlignment="1">
      <alignment horizontal="center" vertical="center" wrapText="1"/>
    </xf>
    <xf numFmtId="0" fontId="5" fillId="0" borderId="1" xfId="0" applyFont="1" applyBorder="1" applyAlignment="1">
      <alignment horizontal="center" vertical="center" wrapText="1"/>
    </xf>
    <xf numFmtId="43" fontId="3" fillId="0" borderId="1" xfId="1" applyNumberFormat="1" applyFont="1" applyBorder="1" applyAlignment="1">
      <alignment horizontal="center" vertical="center" wrapText="1"/>
    </xf>
    <xf numFmtId="2" fontId="3" fillId="0" borderId="1" xfId="1" quotePrefix="1" applyNumberFormat="1" applyFont="1" applyBorder="1" applyAlignment="1">
      <alignment horizontal="center" vertical="center" wrapText="1"/>
    </xf>
    <xf numFmtId="165" fontId="3" fillId="0" borderId="1" xfId="1" quotePrefix="1" applyNumberFormat="1" applyFont="1" applyBorder="1" applyAlignment="1">
      <alignment horizontal="center" vertical="center" wrapText="1"/>
    </xf>
    <xf numFmtId="165" fontId="4" fillId="0" borderId="1" xfId="1" quotePrefix="1" applyNumberFormat="1" applyFont="1" applyBorder="1" applyAlignment="1">
      <alignment horizontal="center" vertical="center" wrapText="1"/>
    </xf>
    <xf numFmtId="1" fontId="4" fillId="0" borderId="1" xfId="1" applyNumberFormat="1" applyFont="1" applyBorder="1" applyAlignment="1">
      <alignment horizontal="center" vertical="center" wrapText="1"/>
    </xf>
    <xf numFmtId="1" fontId="4" fillId="0" borderId="1" xfId="0" quotePrefix="1" applyNumberFormat="1" applyFont="1" applyBorder="1" applyAlignment="1">
      <alignment horizontal="center" vertical="center" wrapText="1"/>
    </xf>
    <xf numFmtId="2" fontId="3" fillId="0" borderId="1" xfId="1" applyNumberFormat="1" applyFont="1" applyBorder="1" applyAlignment="1">
      <alignment horizontal="center" vertical="center" wrapText="1"/>
    </xf>
    <xf numFmtId="43" fontId="4" fillId="0" borderId="1" xfId="1" applyNumberFormat="1" applyFont="1" applyBorder="1" applyAlignment="1">
      <alignment horizontal="center" vertical="center" wrapText="1"/>
    </xf>
    <xf numFmtId="164" fontId="3" fillId="3" borderId="1" xfId="0" applyNumberFormat="1" applyFont="1" applyFill="1" applyBorder="1" applyAlignment="1">
      <alignment horizontal="center" vertical="center" wrapText="1"/>
    </xf>
    <xf numFmtId="0" fontId="4" fillId="3" borderId="1" xfId="0" applyFont="1" applyFill="1" applyBorder="1" applyAlignment="1">
      <alignment horizontal="center" vertical="center" wrapText="1"/>
    </xf>
    <xf numFmtId="165" fontId="3" fillId="3" borderId="1" xfId="0" applyNumberFormat="1" applyFont="1" applyFill="1" applyBorder="1" applyAlignment="1">
      <alignment horizontal="center" vertical="center" wrapText="1"/>
    </xf>
    <xf numFmtId="43" fontId="3" fillId="3" borderId="1" xfId="1" applyFont="1" applyFill="1" applyBorder="1" applyAlignment="1">
      <alignment horizontal="center" vertical="center" wrapText="1"/>
    </xf>
    <xf numFmtId="43" fontId="4" fillId="3" borderId="1" xfId="1" applyFont="1" applyFill="1" applyBorder="1" applyAlignment="1">
      <alignment horizontal="center" vertical="center" wrapText="1"/>
    </xf>
    <xf numFmtId="0" fontId="5" fillId="3" borderId="1" xfId="0" applyFont="1" applyFill="1" applyBorder="1" applyAlignment="1">
      <alignment horizontal="center" vertical="center" wrapText="1"/>
    </xf>
    <xf numFmtId="2" fontId="5" fillId="3" borderId="1" xfId="0" applyNumberFormat="1" applyFont="1" applyFill="1" applyBorder="1" applyAlignment="1">
      <alignment horizontal="center" vertical="center" wrapText="1"/>
    </xf>
    <xf numFmtId="43" fontId="3" fillId="0" borderId="1" xfId="0" applyNumberFormat="1" applyFont="1" applyBorder="1" applyAlignment="1">
      <alignment horizontal="center" vertical="center" wrapText="1"/>
    </xf>
    <xf numFmtId="2" fontId="5" fillId="0" borderId="1" xfId="0" applyNumberFormat="1" applyFont="1" applyBorder="1" applyAlignment="1">
      <alignment horizontal="center" vertical="center" wrapText="1"/>
    </xf>
    <xf numFmtId="43" fontId="3" fillId="0" borderId="1" xfId="1" applyFont="1" applyBorder="1" applyAlignment="1">
      <alignment horizontal="center" vertical="center" wrapText="1"/>
    </xf>
    <xf numFmtId="43" fontId="3" fillId="3" borderId="1" xfId="0" applyNumberFormat="1" applyFont="1" applyFill="1" applyBorder="1" applyAlignment="1">
      <alignment horizontal="center" vertical="center" wrapText="1"/>
    </xf>
    <xf numFmtId="0" fontId="3" fillId="0" borderId="1" xfId="0" applyFont="1" applyBorder="1" applyAlignment="1">
      <alignment horizontal="center" vertical="center" wrapText="1"/>
    </xf>
    <xf numFmtId="43" fontId="5" fillId="0" borderId="1" xfId="0" applyNumberFormat="1" applyFont="1" applyBorder="1" applyAlignment="1">
      <alignment horizontal="center" vertical="center" wrapText="1"/>
    </xf>
    <xf numFmtId="0" fontId="3" fillId="3" borderId="1" xfId="0" applyFont="1" applyFill="1" applyBorder="1" applyAlignment="1">
      <alignment horizontal="center" vertical="center" wrapText="1"/>
    </xf>
    <xf numFmtId="43" fontId="3" fillId="3" borderId="1" xfId="1" applyNumberFormat="1" applyFont="1" applyFill="1" applyBorder="1" applyAlignment="1">
      <alignment horizontal="center" vertical="center" wrapText="1"/>
    </xf>
    <xf numFmtId="165" fontId="3" fillId="3" borderId="1" xfId="1" applyNumberFormat="1" applyFont="1" applyFill="1" applyBorder="1" applyAlignment="1">
      <alignment horizontal="center" vertical="center" wrapText="1"/>
    </xf>
    <xf numFmtId="164" fontId="5" fillId="0" borderId="1" xfId="0" applyNumberFormat="1" applyFont="1" applyBorder="1" applyAlignment="1">
      <alignment horizontal="center" vertical="center" wrapText="1"/>
    </xf>
    <xf numFmtId="0" fontId="8" fillId="0" borderId="1" xfId="0" applyFont="1" applyBorder="1" applyAlignment="1">
      <alignment horizontal="center" vertical="center" wrapText="1"/>
    </xf>
    <xf numFmtId="165" fontId="3" fillId="0" borderId="1" xfId="1" applyNumberFormat="1" applyFont="1" applyBorder="1" applyAlignment="1">
      <alignment horizontal="center" vertical="center" wrapText="1"/>
    </xf>
    <xf numFmtId="0" fontId="7" fillId="0" borderId="1" xfId="0" applyFont="1" applyBorder="1" applyAlignment="1">
      <alignment horizontal="center" vertical="center" wrapText="1"/>
    </xf>
    <xf numFmtId="2" fontId="7" fillId="0" borderId="1" xfId="0" applyNumberFormat="1" applyFont="1" applyBorder="1" applyAlignment="1">
      <alignment horizontal="center" vertical="center" wrapText="1"/>
    </xf>
    <xf numFmtId="2" fontId="3" fillId="3" borderId="1" xfId="0" applyNumberFormat="1" applyFont="1" applyFill="1" applyBorder="1" applyAlignment="1">
      <alignment horizontal="center" vertical="center" wrapText="1"/>
    </xf>
    <xf numFmtId="0" fontId="4" fillId="0" borderId="0" xfId="0" applyFont="1" applyAlignment="1">
      <alignment horizontal="center" vertical="center" wrapText="1"/>
    </xf>
    <xf numFmtId="164" fontId="4" fillId="4" borderId="1" xfId="0" applyNumberFormat="1" applyFont="1" applyFill="1" applyBorder="1" applyAlignment="1">
      <alignment horizontal="center" vertical="center" wrapText="1"/>
    </xf>
    <xf numFmtId="0" fontId="4" fillId="4" borderId="1" xfId="0" applyFont="1" applyFill="1" applyBorder="1" applyAlignment="1">
      <alignment horizontal="center" vertical="center" wrapText="1"/>
    </xf>
    <xf numFmtId="43" fontId="4" fillId="4" borderId="1" xfId="1" applyNumberFormat="1" applyFont="1" applyFill="1" applyBorder="1" applyAlignment="1">
      <alignment horizontal="center" vertical="center" wrapText="1"/>
    </xf>
    <xf numFmtId="0" fontId="4" fillId="0" borderId="1" xfId="2" applyFont="1" applyBorder="1" applyAlignment="1">
      <alignment horizontal="center" vertical="center" wrapText="1"/>
    </xf>
    <xf numFmtId="43" fontId="7" fillId="0" borderId="1" xfId="0" applyNumberFormat="1" applyFont="1" applyBorder="1" applyAlignment="1">
      <alignment horizontal="center" vertical="center" wrapText="1"/>
    </xf>
    <xf numFmtId="43" fontId="5" fillId="3" borderId="1" xfId="0" applyNumberFormat="1" applyFont="1" applyFill="1" applyBorder="1" applyAlignment="1">
      <alignment horizontal="center" vertical="center" wrapText="1"/>
    </xf>
    <xf numFmtId="164" fontId="4" fillId="0" borderId="1" xfId="2" applyNumberFormat="1" applyFont="1" applyBorder="1" applyAlignment="1">
      <alignment horizontal="center" vertical="center" wrapText="1"/>
    </xf>
    <xf numFmtId="165" fontId="4" fillId="0" borderId="1" xfId="2" applyNumberFormat="1" applyFont="1" applyBorder="1" applyAlignment="1">
      <alignment horizontal="center" vertical="center" wrapText="1"/>
    </xf>
    <xf numFmtId="165" fontId="4" fillId="0" borderId="1" xfId="3" applyNumberFormat="1" applyFont="1" applyBorder="1" applyAlignment="1">
      <alignment horizontal="center" vertical="center" wrapText="1"/>
    </xf>
    <xf numFmtId="43" fontId="3" fillId="0" borderId="1" xfId="2" applyNumberFormat="1" applyFont="1" applyBorder="1" applyAlignment="1">
      <alignment horizontal="center" vertical="center" wrapText="1"/>
    </xf>
    <xf numFmtId="0" fontId="3" fillId="0" borderId="1" xfId="2" applyFont="1" applyBorder="1" applyAlignment="1">
      <alignment horizontal="center" vertical="center" wrapText="1"/>
    </xf>
    <xf numFmtId="0" fontId="0" fillId="0" borderId="0" xfId="0" applyFont="1" applyAlignment="1">
      <alignment horizontal="center" vertical="center" wrapText="1"/>
    </xf>
    <xf numFmtId="2" fontId="4" fillId="4" borderId="1" xfId="0" applyNumberFormat="1" applyFont="1" applyFill="1" applyBorder="1" applyAlignment="1">
      <alignment horizontal="center" vertical="center" wrapText="1"/>
    </xf>
    <xf numFmtId="2" fontId="3" fillId="0" borderId="1" xfId="2" applyNumberFormat="1" applyFont="1" applyBorder="1" applyAlignment="1">
      <alignment horizontal="center" vertical="center" wrapText="1"/>
    </xf>
    <xf numFmtId="43" fontId="3" fillId="4" borderId="1" xfId="1" applyNumberFormat="1" applyFont="1" applyFill="1" applyBorder="1" applyAlignment="1">
      <alignment horizontal="center" vertical="center" wrapText="1"/>
    </xf>
    <xf numFmtId="43" fontId="3" fillId="0" borderId="1" xfId="3" applyFont="1" applyBorder="1" applyAlignment="1">
      <alignment horizontal="center" vertical="center" wrapText="1"/>
    </xf>
    <xf numFmtId="0" fontId="2" fillId="0" borderId="0" xfId="0" applyFont="1" applyAlignment="1">
      <alignment wrapText="1"/>
    </xf>
    <xf numFmtId="166" fontId="4"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5" fillId="0" borderId="2" xfId="0" applyFont="1" applyBorder="1" applyAlignment="1">
      <alignment horizontal="center" vertical="center" wrapText="1"/>
    </xf>
    <xf numFmtId="43" fontId="3" fillId="0" borderId="3" xfId="3" applyFont="1" applyBorder="1" applyAlignment="1">
      <alignment horizontal="center" vertical="center" wrapText="1"/>
    </xf>
    <xf numFmtId="0" fontId="3" fillId="0" borderId="3" xfId="2" applyFont="1" applyBorder="1" applyAlignment="1">
      <alignment horizontal="center" vertical="center" wrapText="1"/>
    </xf>
    <xf numFmtId="43" fontId="5" fillId="0" borderId="3" xfId="0" applyNumberFormat="1" applyFont="1" applyBorder="1" applyAlignment="1">
      <alignment horizontal="center" vertical="center" wrapText="1"/>
    </xf>
    <xf numFmtId="43" fontId="7" fillId="0" borderId="3" xfId="0" applyNumberFormat="1" applyFont="1" applyBorder="1" applyAlignment="1">
      <alignment horizontal="center" vertical="center" wrapText="1"/>
    </xf>
    <xf numFmtId="0" fontId="5" fillId="0" borderId="3" xfId="0" applyFont="1" applyBorder="1" applyAlignment="1">
      <alignment horizontal="center" vertical="center" wrapText="1"/>
    </xf>
    <xf numFmtId="43" fontId="3" fillId="3" borderId="4" xfId="1" applyNumberFormat="1" applyFont="1" applyFill="1" applyBorder="1" applyAlignment="1">
      <alignment horizontal="center" vertical="center" wrapText="1"/>
    </xf>
    <xf numFmtId="0" fontId="4" fillId="3" borderId="4"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4" fillId="0" borderId="1" xfId="0" applyFont="1" applyBorder="1" applyAlignment="1">
      <alignment horizontal="center" vertical="center"/>
    </xf>
    <xf numFmtId="0" fontId="5" fillId="0" borderId="1" xfId="0" applyFont="1" applyBorder="1" applyAlignment="1">
      <alignment horizontal="center" wrapText="1"/>
    </xf>
    <xf numFmtId="0" fontId="0" fillId="0" borderId="0" xfId="0" applyAlignment="1">
      <alignment horizontal="center" vertical="center" wrapText="1"/>
    </xf>
    <xf numFmtId="43" fontId="4" fillId="0" borderId="1" xfId="2" applyNumberFormat="1" applyFont="1" applyBorder="1" applyAlignment="1">
      <alignment horizontal="center" vertical="center" wrapText="1"/>
    </xf>
    <xf numFmtId="43" fontId="4" fillId="0" borderId="1" xfId="3" applyNumberFormat="1" applyFont="1" applyBorder="1" applyAlignment="1">
      <alignment horizontal="center" vertical="center" wrapText="1"/>
    </xf>
    <xf numFmtId="0" fontId="9" fillId="0" borderId="0" xfId="0" applyFont="1" applyAlignment="1">
      <alignment wrapText="1"/>
    </xf>
    <xf numFmtId="43" fontId="7" fillId="0" borderId="1" xfId="0" applyNumberFormat="1" applyFont="1" applyBorder="1" applyAlignment="1">
      <alignment vertical="center" wrapText="1"/>
    </xf>
    <xf numFmtId="0" fontId="0" fillId="0" borderId="0" xfId="0" applyAlignment="1"/>
    <xf numFmtId="0" fontId="11" fillId="0" borderId="0" xfId="0" applyFont="1" applyAlignment="1">
      <alignment vertical="center"/>
    </xf>
    <xf numFmtId="0" fontId="0" fillId="0" borderId="0" xfId="0" applyAlignment="1">
      <alignment horizontal="left" vertical="center"/>
    </xf>
    <xf numFmtId="0" fontId="10" fillId="0" borderId="0" xfId="0" applyFont="1" applyAlignment="1">
      <alignment horizontal="left" vertical="center"/>
    </xf>
    <xf numFmtId="0" fontId="0" fillId="0" borderId="0" xfId="0" applyAlignment="1">
      <alignment vertical="center"/>
    </xf>
    <xf numFmtId="0" fontId="0" fillId="0" borderId="1" xfId="0" applyBorder="1" applyAlignment="1">
      <alignment wrapText="1"/>
    </xf>
    <xf numFmtId="0" fontId="4" fillId="0" borderId="1" xfId="2" applyFont="1" applyBorder="1" applyAlignment="1">
      <alignment horizontal="right" vertical="center" wrapText="1"/>
    </xf>
    <xf numFmtId="0" fontId="2" fillId="0" borderId="1" xfId="0" applyFont="1" applyBorder="1" applyAlignment="1">
      <alignment horizontal="center" vertical="center" wrapText="1"/>
    </xf>
    <xf numFmtId="0" fontId="12" fillId="0" borderId="0" xfId="0" applyFont="1"/>
    <xf numFmtId="0" fontId="4" fillId="0" borderId="5" xfId="2" applyFont="1" applyBorder="1" applyAlignment="1">
      <alignment horizontal="center" vertical="center" wrapText="1"/>
    </xf>
    <xf numFmtId="43" fontId="3" fillId="0" borderId="2" xfId="3" applyFont="1" applyBorder="1" applyAlignment="1">
      <alignment horizontal="center" vertical="center" wrapText="1"/>
    </xf>
    <xf numFmtId="0" fontId="4" fillId="0" borderId="3" xfId="2" applyFont="1" applyBorder="1" applyAlignment="1">
      <alignment horizontal="center" vertical="center" wrapText="1"/>
    </xf>
    <xf numFmtId="0" fontId="4" fillId="0" borderId="4" xfId="2" applyFont="1" applyBorder="1" applyAlignment="1">
      <alignment horizontal="center" vertical="center" wrapText="1"/>
    </xf>
    <xf numFmtId="0" fontId="4" fillId="0" borderId="4" xfId="0" applyFont="1" applyBorder="1" applyAlignment="1">
      <alignment horizontal="center" vertical="center" wrapText="1"/>
    </xf>
    <xf numFmtId="165" fontId="4" fillId="0" borderId="4" xfId="3" applyNumberFormat="1" applyFont="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wrapText="1"/>
    </xf>
    <xf numFmtId="0" fontId="14" fillId="0" borderId="0" xfId="7" applyAlignment="1">
      <alignment vertical="center"/>
    </xf>
    <xf numFmtId="0" fontId="10" fillId="0" borderId="0" xfId="0" applyFont="1" applyAlignment="1">
      <alignment vertical="center"/>
    </xf>
    <xf numFmtId="0" fontId="14" fillId="0" borderId="7" xfId="7" applyBorder="1" applyAlignment="1">
      <alignment vertical="center"/>
    </xf>
    <xf numFmtId="0" fontId="14" fillId="0" borderId="9" xfId="7" applyBorder="1" applyAlignment="1">
      <alignment vertical="center"/>
    </xf>
    <xf numFmtId="0" fontId="0" fillId="0" borderId="9" xfId="0" applyBorder="1" applyAlignment="1">
      <alignment vertical="center"/>
    </xf>
    <xf numFmtId="0" fontId="0" fillId="0" borderId="11" xfId="0" applyBorder="1" applyAlignment="1">
      <alignment vertical="center"/>
    </xf>
    <xf numFmtId="0" fontId="0" fillId="5" borderId="0" xfId="0" applyFill="1" applyAlignment="1">
      <alignment vertical="center"/>
    </xf>
    <xf numFmtId="0" fontId="0" fillId="0" borderId="1" xfId="0" applyBorder="1" applyAlignment="1">
      <alignment horizontal="right" vertical="center" wrapText="1"/>
    </xf>
    <xf numFmtId="0" fontId="0" fillId="0" borderId="1" xfId="0" applyBorder="1" applyAlignment="1">
      <alignment horizontal="center" wrapText="1"/>
    </xf>
    <xf numFmtId="0" fontId="7" fillId="0" borderId="3" xfId="0" applyFont="1" applyBorder="1" applyAlignment="1">
      <alignment horizontal="center" vertical="center" wrapText="1"/>
    </xf>
    <xf numFmtId="43" fontId="3" fillId="0" borderId="4" xfId="2" applyNumberFormat="1" applyFont="1" applyBorder="1" applyAlignment="1">
      <alignment horizontal="center" vertical="center" wrapText="1"/>
    </xf>
    <xf numFmtId="0" fontId="3" fillId="0" borderId="4" xfId="2" applyFont="1" applyBorder="1" applyAlignment="1">
      <alignment horizontal="center" vertical="center" wrapText="1"/>
    </xf>
    <xf numFmtId="0" fontId="7" fillId="0" borderId="4" xfId="0" applyFont="1" applyBorder="1" applyAlignment="1">
      <alignment horizontal="center" vertical="center" wrapText="1"/>
    </xf>
    <xf numFmtId="0" fontId="5" fillId="0" borderId="4" xfId="0" applyFont="1" applyBorder="1" applyAlignment="1">
      <alignment horizontal="center" vertical="center" wrapText="1"/>
    </xf>
    <xf numFmtId="0" fontId="0" fillId="0" borderId="3" xfId="0" applyBorder="1" applyAlignment="1">
      <alignment wrapText="1"/>
    </xf>
    <xf numFmtId="0" fontId="0" fillId="0" borderId="1" xfId="0" applyBorder="1" applyAlignment="1">
      <alignment horizontal="center" vertical="center" wrapText="1"/>
    </xf>
    <xf numFmtId="165" fontId="4" fillId="0" borderId="1" xfId="3" applyNumberFormat="1" applyFont="1" applyBorder="1" applyAlignment="1">
      <alignment horizontal="right" vertical="center" wrapText="1"/>
    </xf>
    <xf numFmtId="0" fontId="5" fillId="0" borderId="1" xfId="0" applyFont="1" applyBorder="1" applyAlignment="1">
      <alignment horizontal="center" vertical="center" wrapText="1"/>
    </xf>
    <xf numFmtId="0" fontId="0" fillId="0" borderId="1" xfId="0" applyBorder="1" applyAlignment="1">
      <alignment horizontal="center" vertical="center" wrapText="1"/>
    </xf>
    <xf numFmtId="0" fontId="2" fillId="0" borderId="1" xfId="0" applyFont="1" applyBorder="1" applyAlignment="1">
      <alignment wrapText="1"/>
    </xf>
    <xf numFmtId="0" fontId="2" fillId="0" borderId="1" xfId="0" applyFont="1" applyBorder="1" applyAlignment="1">
      <alignment horizontal="center" wrapText="1"/>
    </xf>
    <xf numFmtId="0" fontId="0" fillId="0" borderId="1" xfId="0"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0" fillId="0" borderId="1" xfId="0" applyBorder="1" applyAlignment="1">
      <alignment horizontal="center" vertical="center" wrapText="1"/>
    </xf>
    <xf numFmtId="0" fontId="4" fillId="0" borderId="12" xfId="2" applyFont="1" applyBorder="1" applyAlignment="1">
      <alignment horizontal="center" vertical="center" wrapText="1"/>
    </xf>
    <xf numFmtId="0" fontId="4" fillId="0" borderId="13" xfId="2" applyFont="1" applyBorder="1" applyAlignment="1">
      <alignment horizontal="center" vertical="center" wrapText="1"/>
    </xf>
    <xf numFmtId="0" fontId="4" fillId="0" borderId="14" xfId="0" applyFont="1" applyBorder="1" applyAlignment="1">
      <alignment horizontal="center" vertical="center" wrapText="1"/>
    </xf>
    <xf numFmtId="0" fontId="4" fillId="0" borderId="15" xfId="0" applyFont="1" applyBorder="1" applyAlignment="1">
      <alignment horizontal="center" vertical="center" wrapText="1"/>
    </xf>
    <xf numFmtId="0" fontId="5" fillId="0" borderId="1" xfId="0" applyFont="1"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13" fillId="0" borderId="6" xfId="0" applyFont="1" applyBorder="1" applyAlignment="1">
      <alignment vertical="center"/>
    </xf>
    <xf numFmtId="0" fontId="13" fillId="0" borderId="8" xfId="0" applyFont="1" applyBorder="1" applyAlignment="1">
      <alignment vertical="center"/>
    </xf>
    <xf numFmtId="0" fontId="13" fillId="0" borderId="10" xfId="0" applyFont="1" applyBorder="1" applyAlignment="1">
      <alignment vertical="center"/>
    </xf>
  </cellXfs>
  <cellStyles count="8">
    <cellStyle name="Comma" xfId="1" builtinId="3"/>
    <cellStyle name="Comma 2" xfId="3" xr:uid="{C9D1FFBA-3439-43A8-8F96-CA7A0371FA7B}"/>
    <cellStyle name="Comma 3" xfId="4" xr:uid="{DDA59107-D0DA-4D36-B150-4291B8ED47D4}"/>
    <cellStyle name="Comma 4" xfId="5" xr:uid="{8DAA1F1C-00FF-4586-AB49-EC282BB91F07}"/>
    <cellStyle name="Hyperlink" xfId="7" builtinId="8"/>
    <cellStyle name="Normal" xfId="0" builtinId="0"/>
    <cellStyle name="Normal 2" xfId="2" xr:uid="{213B0B7B-3CB9-4160-AD2D-21B9D41D10F8}"/>
    <cellStyle name="Normal 3" xfId="6" xr:uid="{42AACC39-4538-42B0-B90A-FCF0D723364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hyperlink" Target="https://youtu.be/KrNHZfsxKrA" TargetMode="External"/><Relationship Id="rId2" Type="http://schemas.openxmlformats.org/officeDocument/2006/relationships/image" Target="../media/image1.jpeg"/><Relationship Id="rId1" Type="http://schemas.openxmlformats.org/officeDocument/2006/relationships/hyperlink" Target="https://youtu.be/LEc9_DqtAuE" TargetMode="External"/><Relationship Id="rId6" Type="http://schemas.openxmlformats.org/officeDocument/2006/relationships/image" Target="../media/image3.jpeg"/><Relationship Id="rId5" Type="http://schemas.openxmlformats.org/officeDocument/2006/relationships/hyperlink" Target="https://youtu.be/dkUyEMX5K3E" TargetMode="External"/><Relationship Id="rId4"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15</xdr:row>
      <xdr:rowOff>0</xdr:rowOff>
    </xdr:from>
    <xdr:to>
      <xdr:col>3</xdr:col>
      <xdr:colOff>457200</xdr:colOff>
      <xdr:row>23</xdr:row>
      <xdr:rowOff>190500</xdr:rowOff>
    </xdr:to>
    <xdr:pic>
      <xdr:nvPicPr>
        <xdr:cNvPr id="2" name="m_-3446408602884974049LPThumbnailImageId813657">
          <a:hlinkClick xmlns:r="http://schemas.openxmlformats.org/officeDocument/2006/relationships" r:id="rId1" tgtFrame="_blank"/>
          <a:extLst>
            <a:ext uri="{FF2B5EF4-FFF2-40B4-BE49-F238E27FC236}">
              <a16:creationId xmlns:a16="http://schemas.microsoft.com/office/drawing/2014/main" id="{78786DD4-3350-4EC6-B41E-930431058B8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9135725"/>
          <a:ext cx="2286000" cy="1714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38</xdr:row>
      <xdr:rowOff>0</xdr:rowOff>
    </xdr:from>
    <xdr:to>
      <xdr:col>3</xdr:col>
      <xdr:colOff>457200</xdr:colOff>
      <xdr:row>46</xdr:row>
      <xdr:rowOff>190500</xdr:rowOff>
    </xdr:to>
    <xdr:pic>
      <xdr:nvPicPr>
        <xdr:cNvPr id="3" name="m_-3446408602884974049LPThumbnailImageId312435">
          <a:hlinkClick xmlns:r="http://schemas.openxmlformats.org/officeDocument/2006/relationships" r:id="rId3" tgtFrame="_blank"/>
          <a:extLst>
            <a:ext uri="{FF2B5EF4-FFF2-40B4-BE49-F238E27FC236}">
              <a16:creationId xmlns:a16="http://schemas.microsoft.com/office/drawing/2014/main" id="{C60C75EF-44C4-47CE-B2C9-C1925C4F11D3}"/>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35166300"/>
          <a:ext cx="2286000" cy="1714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55</xdr:row>
      <xdr:rowOff>0</xdr:rowOff>
    </xdr:from>
    <xdr:to>
      <xdr:col>3</xdr:col>
      <xdr:colOff>457200</xdr:colOff>
      <xdr:row>61</xdr:row>
      <xdr:rowOff>133350</xdr:rowOff>
    </xdr:to>
    <xdr:pic>
      <xdr:nvPicPr>
        <xdr:cNvPr id="4" name="m_-3446408602884974049LPThumbnailImageId877594">
          <a:hlinkClick xmlns:r="http://schemas.openxmlformats.org/officeDocument/2006/relationships" r:id="rId5" tgtFrame="_blank"/>
          <a:extLst>
            <a:ext uri="{FF2B5EF4-FFF2-40B4-BE49-F238E27FC236}">
              <a16:creationId xmlns:a16="http://schemas.microsoft.com/office/drawing/2014/main" id="{34579E53-40E9-468B-8FA4-F9BBC4906068}"/>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0" y="44224575"/>
          <a:ext cx="2286000" cy="1285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youtu.be/dkUyEMX5K3E" TargetMode="External"/><Relationship Id="rId3" Type="http://schemas.openxmlformats.org/officeDocument/2006/relationships/hyperlink" Target="http://youtu.be/" TargetMode="External"/><Relationship Id="rId7" Type="http://schemas.openxmlformats.org/officeDocument/2006/relationships/hyperlink" Target="https://youtu.be/dkUyEMX5K3E" TargetMode="External"/><Relationship Id="rId2" Type="http://schemas.openxmlformats.org/officeDocument/2006/relationships/hyperlink" Target="https://youtu.be/LEc9_DqtAuE" TargetMode="External"/><Relationship Id="rId1" Type="http://schemas.openxmlformats.org/officeDocument/2006/relationships/hyperlink" Target="https://youtu.be/LEc9_DqtAuE" TargetMode="External"/><Relationship Id="rId6" Type="http://schemas.openxmlformats.org/officeDocument/2006/relationships/hyperlink" Target="http://youtu.be/" TargetMode="External"/><Relationship Id="rId11" Type="http://schemas.openxmlformats.org/officeDocument/2006/relationships/drawing" Target="../drawings/drawing1.xml"/><Relationship Id="rId5" Type="http://schemas.openxmlformats.org/officeDocument/2006/relationships/hyperlink" Target="https://youtu.be/KrNHZfsxKrA" TargetMode="External"/><Relationship Id="rId10" Type="http://schemas.openxmlformats.org/officeDocument/2006/relationships/printerSettings" Target="../printerSettings/printerSettings2.bin"/><Relationship Id="rId4" Type="http://schemas.openxmlformats.org/officeDocument/2006/relationships/hyperlink" Target="https://youtu.be/KrNHZfsxKrA" TargetMode="External"/><Relationship Id="rId9" Type="http://schemas.openxmlformats.org/officeDocument/2006/relationships/hyperlink" Target="http://youtu.be/"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C7299-0CCC-4CBA-88F0-ABCB1CE8EC40}">
  <dimension ref="A1:T255"/>
  <sheetViews>
    <sheetView tabSelected="1" topLeftCell="B1" zoomScale="90" zoomScaleNormal="90" workbookViewId="0">
      <pane ySplit="1" topLeftCell="A219" activePane="bottomLeft" state="frozen"/>
      <selection activeCell="D9" sqref="D9"/>
      <selection pane="bottomLeft" activeCell="L223" sqref="L223"/>
    </sheetView>
  </sheetViews>
  <sheetFormatPr defaultColWidth="20.5703125" defaultRowHeight="15" x14ac:dyDescent="0.25"/>
  <cols>
    <col min="1" max="1" width="10.7109375" style="2" customWidth="1"/>
    <col min="2" max="2" width="13" style="2" customWidth="1"/>
    <col min="3" max="4" width="28.7109375" style="2" customWidth="1"/>
    <col min="5" max="5" width="8.5703125" style="2" customWidth="1"/>
    <col min="6" max="6" width="7" style="71" customWidth="1"/>
    <col min="7" max="7" width="7.5703125" style="10" bestFit="1" customWidth="1"/>
    <col min="8" max="8" width="6.7109375" style="10" customWidth="1"/>
    <col min="9" max="9" width="7.85546875" style="11" customWidth="1"/>
    <col min="10" max="10" width="6.28515625" style="10" customWidth="1"/>
    <col min="11" max="11" width="7.140625" style="10" bestFit="1" customWidth="1"/>
    <col min="12" max="12" width="9.5703125" style="11" bestFit="1" customWidth="1"/>
    <col min="13" max="13" width="10" style="11" bestFit="1" customWidth="1"/>
    <col min="14" max="14" width="6.5703125" style="11" customWidth="1"/>
    <col min="15" max="15" width="7.5703125" style="11" hidden="1" customWidth="1"/>
    <col min="16" max="16" width="12" style="2" hidden="1" customWidth="1"/>
    <col min="17" max="17" width="12.28515625" style="2" hidden="1" customWidth="1"/>
    <col min="18" max="18" width="16" style="2" hidden="1" customWidth="1"/>
    <col min="19" max="19" width="14.42578125" style="2" hidden="1" customWidth="1"/>
    <col min="20" max="20" width="53.5703125" style="2" customWidth="1"/>
    <col min="21" max="16384" width="20.5703125" style="2"/>
  </cols>
  <sheetData>
    <row r="1" spans="1:20" ht="51" x14ac:dyDescent="0.25">
      <c r="A1" s="15" t="s">
        <v>14</v>
      </c>
      <c r="B1" s="16" t="s">
        <v>15</v>
      </c>
      <c r="C1" s="16" t="s">
        <v>16</v>
      </c>
      <c r="D1" s="16" t="s">
        <v>17</v>
      </c>
      <c r="E1" s="16" t="s">
        <v>85</v>
      </c>
      <c r="F1" s="16" t="s">
        <v>87</v>
      </c>
      <c r="G1" s="16" t="s">
        <v>93</v>
      </c>
      <c r="H1" s="16" t="s">
        <v>56</v>
      </c>
      <c r="I1" s="16" t="s">
        <v>73</v>
      </c>
      <c r="J1" s="16" t="s">
        <v>86</v>
      </c>
      <c r="K1" s="16" t="s">
        <v>88</v>
      </c>
      <c r="L1" s="16" t="s">
        <v>44</v>
      </c>
      <c r="M1" s="16" t="s">
        <v>45</v>
      </c>
      <c r="N1" s="16" t="s">
        <v>18</v>
      </c>
      <c r="O1" s="16" t="s">
        <v>43</v>
      </c>
      <c r="P1" s="16" t="s">
        <v>39</v>
      </c>
      <c r="Q1" s="16" t="s">
        <v>46</v>
      </c>
      <c r="R1" s="16" t="s">
        <v>40</v>
      </c>
      <c r="S1" s="16" t="s">
        <v>41</v>
      </c>
      <c r="T1" s="16" t="s">
        <v>54</v>
      </c>
    </row>
    <row r="2" spans="1:20" hidden="1" x14ac:dyDescent="0.25">
      <c r="A2" s="17">
        <v>44294</v>
      </c>
      <c r="B2" s="18" t="s">
        <v>24</v>
      </c>
      <c r="C2" s="18" t="s">
        <v>60</v>
      </c>
      <c r="D2" s="18" t="s">
        <v>53</v>
      </c>
      <c r="E2" s="18"/>
      <c r="F2" s="43"/>
      <c r="G2" s="19">
        <v>4</v>
      </c>
      <c r="H2" s="20">
        <v>0.20138888888888887</v>
      </c>
      <c r="I2" s="21">
        <v>19.2</v>
      </c>
      <c r="J2" s="19"/>
      <c r="K2" s="19">
        <v>4</v>
      </c>
      <c r="L2" s="22">
        <v>75</v>
      </c>
      <c r="M2" s="22">
        <v>160</v>
      </c>
      <c r="N2" s="21">
        <v>6.43</v>
      </c>
      <c r="O2" s="18">
        <v>90</v>
      </c>
      <c r="P2" s="23" t="s">
        <v>42</v>
      </c>
      <c r="Q2" s="23" t="s">
        <v>47</v>
      </c>
      <c r="R2" s="23" t="s">
        <v>52</v>
      </c>
      <c r="S2" s="23" t="s">
        <v>57</v>
      </c>
      <c r="T2" s="23" t="s">
        <v>55</v>
      </c>
    </row>
    <row r="3" spans="1:20" ht="114.75" hidden="1" x14ac:dyDescent="0.25">
      <c r="A3" s="17">
        <v>44295</v>
      </c>
      <c r="B3" s="18" t="s">
        <v>25</v>
      </c>
      <c r="C3" s="18" t="s">
        <v>58</v>
      </c>
      <c r="D3" s="18" t="s">
        <v>146</v>
      </c>
      <c r="E3" s="24" t="s">
        <v>60</v>
      </c>
      <c r="F3" s="24" t="s">
        <v>60</v>
      </c>
      <c r="G3" s="25" t="s">
        <v>60</v>
      </c>
      <c r="H3" s="26" t="s">
        <v>60</v>
      </c>
      <c r="I3" s="27" t="s">
        <v>60</v>
      </c>
      <c r="J3" s="25"/>
      <c r="K3" s="25"/>
      <c r="L3" s="28">
        <v>75</v>
      </c>
      <c r="M3" s="29" t="s">
        <v>60</v>
      </c>
      <c r="N3" s="21">
        <v>8</v>
      </c>
      <c r="O3" s="18">
        <v>89.2</v>
      </c>
      <c r="P3" s="23" t="s">
        <v>42</v>
      </c>
      <c r="Q3" s="23" t="s">
        <v>59</v>
      </c>
      <c r="R3" s="23" t="s">
        <v>57</v>
      </c>
      <c r="S3" s="23"/>
      <c r="T3" s="23" t="s">
        <v>74</v>
      </c>
    </row>
    <row r="4" spans="1:20" ht="25.5" hidden="1" x14ac:dyDescent="0.25">
      <c r="A4" s="17">
        <v>44296</v>
      </c>
      <c r="B4" s="18" t="s">
        <v>26</v>
      </c>
      <c r="C4" s="23" t="s">
        <v>53</v>
      </c>
      <c r="D4" s="18" t="s">
        <v>60</v>
      </c>
      <c r="E4" s="18"/>
      <c r="F4" s="43">
        <v>1.74</v>
      </c>
      <c r="G4" s="30">
        <v>5.52</v>
      </c>
      <c r="H4" s="30">
        <v>5.27</v>
      </c>
      <c r="I4" s="31">
        <v>30.02</v>
      </c>
      <c r="J4" s="30"/>
      <c r="K4" s="30">
        <f>SUM(F4+G4)</f>
        <v>7.26</v>
      </c>
      <c r="L4" s="28">
        <v>74</v>
      </c>
      <c r="M4" s="22">
        <v>179</v>
      </c>
      <c r="N4" s="21">
        <v>8</v>
      </c>
      <c r="O4" s="18">
        <v>89.2</v>
      </c>
      <c r="P4" s="23" t="s">
        <v>76</v>
      </c>
      <c r="Q4" s="23"/>
      <c r="R4" s="23" t="s">
        <v>77</v>
      </c>
      <c r="S4" s="23" t="s">
        <v>78</v>
      </c>
      <c r="T4" s="23" t="s">
        <v>75</v>
      </c>
    </row>
    <row r="5" spans="1:20" hidden="1" x14ac:dyDescent="0.25">
      <c r="A5" s="17">
        <v>44297</v>
      </c>
      <c r="B5" s="18" t="s">
        <v>28</v>
      </c>
      <c r="C5" s="18" t="s">
        <v>60</v>
      </c>
      <c r="D5" s="18" t="s">
        <v>60</v>
      </c>
      <c r="E5" s="18"/>
      <c r="F5" s="43"/>
      <c r="G5" s="25" t="s">
        <v>60</v>
      </c>
      <c r="H5" s="26" t="s">
        <v>60</v>
      </c>
      <c r="I5" s="27" t="s">
        <v>60</v>
      </c>
      <c r="J5" s="25"/>
      <c r="K5" s="25"/>
      <c r="L5" s="28">
        <v>74</v>
      </c>
      <c r="M5" s="22" t="s">
        <v>60</v>
      </c>
      <c r="N5" s="21">
        <v>7.54</v>
      </c>
      <c r="O5" s="18">
        <v>89.2</v>
      </c>
      <c r="P5" s="23"/>
      <c r="Q5" s="23" t="s">
        <v>79</v>
      </c>
      <c r="R5" s="23" t="s">
        <v>78</v>
      </c>
      <c r="S5" s="23" t="s">
        <v>80</v>
      </c>
      <c r="T5" s="23" t="s">
        <v>82</v>
      </c>
    </row>
    <row r="6" spans="1:20" s="9" customFormat="1" ht="25.5" hidden="1" x14ac:dyDescent="0.25">
      <c r="A6" s="32" t="s">
        <v>29</v>
      </c>
      <c r="B6" s="33"/>
      <c r="C6" s="33"/>
      <c r="D6" s="33"/>
      <c r="E6" s="34"/>
      <c r="F6" s="35"/>
      <c r="G6" s="35">
        <f>SUM(G4+G2)</f>
        <v>9.52</v>
      </c>
      <c r="H6" s="35"/>
      <c r="I6" s="36"/>
      <c r="J6" s="35"/>
      <c r="K6" s="35">
        <f>SUM(K2:K5)</f>
        <v>11.26</v>
      </c>
      <c r="L6" s="37"/>
      <c r="M6" s="37"/>
      <c r="N6" s="38"/>
      <c r="O6" s="37"/>
      <c r="P6" s="37"/>
      <c r="Q6" s="37"/>
      <c r="R6" s="37"/>
      <c r="S6" s="37"/>
      <c r="T6" s="37"/>
    </row>
    <row r="7" spans="1:20" s="9" customFormat="1" ht="51" hidden="1" x14ac:dyDescent="0.25">
      <c r="A7" s="17">
        <v>44298</v>
      </c>
      <c r="B7" s="18" t="s">
        <v>19</v>
      </c>
      <c r="C7" s="23" t="s">
        <v>147</v>
      </c>
      <c r="D7" s="18" t="s">
        <v>20</v>
      </c>
      <c r="E7" s="39">
        <v>7</v>
      </c>
      <c r="F7" s="39">
        <v>1.4</v>
      </c>
      <c r="G7" s="39">
        <v>3.69</v>
      </c>
      <c r="H7" s="19">
        <v>4.2</v>
      </c>
      <c r="I7" s="18">
        <v>16.02</v>
      </c>
      <c r="J7" s="39">
        <v>1.01</v>
      </c>
      <c r="K7" s="39">
        <v>6.1</v>
      </c>
      <c r="L7" s="18">
        <v>74</v>
      </c>
      <c r="M7" s="23">
        <v>171</v>
      </c>
      <c r="N7" s="40">
        <v>8.08</v>
      </c>
      <c r="O7" s="23">
        <v>89.9</v>
      </c>
      <c r="P7" s="23" t="s">
        <v>81</v>
      </c>
      <c r="Q7" s="23" t="s">
        <v>83</v>
      </c>
      <c r="R7" s="23" t="s">
        <v>84</v>
      </c>
      <c r="S7" s="23" t="s">
        <v>89</v>
      </c>
      <c r="T7" s="23" t="s">
        <v>90</v>
      </c>
    </row>
    <row r="8" spans="1:20" s="9" customFormat="1" ht="76.5" hidden="1" x14ac:dyDescent="0.25">
      <c r="A8" s="17">
        <v>44299</v>
      </c>
      <c r="B8" s="18" t="s">
        <v>21</v>
      </c>
      <c r="C8" s="18" t="s">
        <v>133</v>
      </c>
      <c r="D8" s="18" t="s">
        <v>94</v>
      </c>
      <c r="E8" s="24" t="s">
        <v>60</v>
      </c>
      <c r="F8" s="24" t="s">
        <v>60</v>
      </c>
      <c r="G8" s="24" t="s">
        <v>60</v>
      </c>
      <c r="H8" s="24" t="s">
        <v>60</v>
      </c>
      <c r="I8" s="24" t="s">
        <v>60</v>
      </c>
      <c r="J8" s="24" t="s">
        <v>60</v>
      </c>
      <c r="K8" s="24" t="s">
        <v>60</v>
      </c>
      <c r="L8" s="18">
        <v>74</v>
      </c>
      <c r="M8" s="23" t="s">
        <v>60</v>
      </c>
      <c r="N8" s="40">
        <v>8.41</v>
      </c>
      <c r="O8" s="23">
        <v>89.9</v>
      </c>
      <c r="P8" s="23" t="s">
        <v>91</v>
      </c>
      <c r="Q8" s="23"/>
      <c r="R8" s="23" t="s">
        <v>92</v>
      </c>
      <c r="S8" s="23" t="s">
        <v>96</v>
      </c>
      <c r="T8" s="23"/>
    </row>
    <row r="9" spans="1:20" s="9" customFormat="1" ht="38.25" hidden="1" x14ac:dyDescent="0.25">
      <c r="A9" s="17">
        <v>44300</v>
      </c>
      <c r="B9" s="18" t="s">
        <v>22</v>
      </c>
      <c r="C9" s="23" t="s">
        <v>60</v>
      </c>
      <c r="D9" s="23" t="s">
        <v>23</v>
      </c>
      <c r="E9" s="24">
        <v>5</v>
      </c>
      <c r="F9" s="24">
        <v>1.39</v>
      </c>
      <c r="G9" s="24">
        <v>1.8</v>
      </c>
      <c r="H9" s="19">
        <v>4.2699999999999996</v>
      </c>
      <c r="I9" s="40">
        <v>8</v>
      </c>
      <c r="J9" s="24">
        <v>1.04</v>
      </c>
      <c r="K9" s="24">
        <f>SUM(J9+G9+F9)</f>
        <v>4.2299999999999995</v>
      </c>
      <c r="L9" s="18">
        <v>74</v>
      </c>
      <c r="M9" s="23">
        <v>175</v>
      </c>
      <c r="N9" s="40">
        <v>7.03</v>
      </c>
      <c r="O9" s="23">
        <v>89.2</v>
      </c>
      <c r="P9" s="23" t="s">
        <v>95</v>
      </c>
      <c r="Q9" s="23" t="s">
        <v>91</v>
      </c>
      <c r="R9" s="23" t="s">
        <v>97</v>
      </c>
      <c r="S9" s="23" t="s">
        <v>99</v>
      </c>
      <c r="T9" s="23" t="s">
        <v>98</v>
      </c>
    </row>
    <row r="10" spans="1:20" s="9" customFormat="1" ht="25.5" hidden="1" x14ac:dyDescent="0.25">
      <c r="A10" s="17">
        <v>44301</v>
      </c>
      <c r="B10" s="18" t="s">
        <v>24</v>
      </c>
      <c r="C10" s="18" t="s">
        <v>101</v>
      </c>
      <c r="D10" s="18" t="s">
        <v>102</v>
      </c>
      <c r="E10" s="24" t="s">
        <v>60</v>
      </c>
      <c r="F10" s="24" t="s">
        <v>60</v>
      </c>
      <c r="G10" s="24" t="s">
        <v>60</v>
      </c>
      <c r="H10" s="24" t="s">
        <v>60</v>
      </c>
      <c r="I10" s="24" t="s">
        <v>60</v>
      </c>
      <c r="J10" s="24" t="s">
        <v>60</v>
      </c>
      <c r="K10" s="24" t="s">
        <v>60</v>
      </c>
      <c r="L10" s="18">
        <v>75</v>
      </c>
      <c r="M10" s="23" t="s">
        <v>60</v>
      </c>
      <c r="N10" s="40">
        <v>8.5299999999999994</v>
      </c>
      <c r="O10" s="23">
        <v>88.2</v>
      </c>
      <c r="P10" s="23" t="s">
        <v>81</v>
      </c>
      <c r="Q10" s="23" t="s">
        <v>60</v>
      </c>
      <c r="R10" s="23" t="s">
        <v>100</v>
      </c>
      <c r="S10" s="23" t="s">
        <v>60</v>
      </c>
      <c r="T10" s="23" t="s">
        <v>103</v>
      </c>
    </row>
    <row r="11" spans="1:20" s="9" customFormat="1" ht="25.5" hidden="1" x14ac:dyDescent="0.25">
      <c r="A11" s="17">
        <v>44302</v>
      </c>
      <c r="B11" s="18" t="s">
        <v>25</v>
      </c>
      <c r="C11" s="18" t="s">
        <v>27</v>
      </c>
      <c r="D11" s="18"/>
      <c r="E11" s="24">
        <v>16</v>
      </c>
      <c r="F11" s="24">
        <v>1.28</v>
      </c>
      <c r="G11" s="24">
        <v>16.010000000000002</v>
      </c>
      <c r="H11" s="19">
        <v>5.0999999999999996</v>
      </c>
      <c r="I11" s="23" t="s">
        <v>104</v>
      </c>
      <c r="J11" s="24">
        <v>0.5</v>
      </c>
      <c r="K11" s="24">
        <f>J11+G11+F11</f>
        <v>17.790000000000003</v>
      </c>
      <c r="L11" s="18">
        <v>74</v>
      </c>
      <c r="M11" s="23">
        <v>177</v>
      </c>
      <c r="N11" s="40">
        <v>9.1199999999999992</v>
      </c>
      <c r="O11" s="23">
        <v>88.2</v>
      </c>
      <c r="P11" s="23" t="s">
        <v>42</v>
      </c>
      <c r="Q11" s="23" t="s">
        <v>91</v>
      </c>
      <c r="R11" s="23" t="s">
        <v>105</v>
      </c>
      <c r="S11" s="23" t="s">
        <v>107</v>
      </c>
      <c r="T11" s="23" t="s">
        <v>106</v>
      </c>
    </row>
    <row r="12" spans="1:20" s="9" customFormat="1" ht="25.5" hidden="1" x14ac:dyDescent="0.25">
      <c r="A12" s="17">
        <v>44303</v>
      </c>
      <c r="B12" s="18" t="s">
        <v>26</v>
      </c>
      <c r="C12" s="23"/>
      <c r="D12" s="18"/>
      <c r="E12" s="24" t="s">
        <v>60</v>
      </c>
      <c r="F12" s="41" t="s">
        <v>60</v>
      </c>
      <c r="G12" s="24" t="s">
        <v>60</v>
      </c>
      <c r="H12" s="41" t="s">
        <v>60</v>
      </c>
      <c r="I12" s="41" t="s">
        <v>60</v>
      </c>
      <c r="J12" s="41" t="s">
        <v>60</v>
      </c>
      <c r="K12" s="41" t="s">
        <v>60</v>
      </c>
      <c r="L12" s="18">
        <v>75</v>
      </c>
      <c r="M12" s="23" t="s">
        <v>60</v>
      </c>
      <c r="N12" s="40">
        <v>10.029999999999999</v>
      </c>
      <c r="O12" s="23">
        <v>87.1</v>
      </c>
      <c r="P12" s="23" t="s">
        <v>42</v>
      </c>
      <c r="Q12" s="23" t="s">
        <v>110</v>
      </c>
      <c r="R12" s="23" t="s">
        <v>111</v>
      </c>
      <c r="S12" s="23" t="s">
        <v>108</v>
      </c>
      <c r="T12" s="23" t="s">
        <v>109</v>
      </c>
    </row>
    <row r="13" spans="1:20" s="9" customFormat="1" ht="63.75" hidden="1" customHeight="1" x14ac:dyDescent="0.25">
      <c r="A13" s="17">
        <v>44304</v>
      </c>
      <c r="B13" s="18" t="s">
        <v>28</v>
      </c>
      <c r="C13" s="18" t="s">
        <v>114</v>
      </c>
      <c r="D13" s="18"/>
      <c r="E13" s="41" t="s">
        <v>60</v>
      </c>
      <c r="F13" s="41" t="s">
        <v>60</v>
      </c>
      <c r="G13" s="41" t="s">
        <v>60</v>
      </c>
      <c r="H13" s="41" t="s">
        <v>60</v>
      </c>
      <c r="I13" s="41" t="s">
        <v>60</v>
      </c>
      <c r="J13" s="41" t="s">
        <v>60</v>
      </c>
      <c r="K13" s="41" t="s">
        <v>60</v>
      </c>
      <c r="L13" s="18">
        <v>74</v>
      </c>
      <c r="M13" s="23" t="s">
        <v>60</v>
      </c>
      <c r="N13" s="23">
        <v>7.34</v>
      </c>
      <c r="O13" s="23">
        <v>88.2</v>
      </c>
      <c r="P13" s="23"/>
      <c r="Q13" s="23"/>
      <c r="R13" s="23" t="s">
        <v>112</v>
      </c>
      <c r="S13" s="23" t="s">
        <v>113</v>
      </c>
      <c r="T13" s="23"/>
    </row>
    <row r="14" spans="1:20" s="9" customFormat="1" ht="25.5" hidden="1" x14ac:dyDescent="0.25">
      <c r="A14" s="32" t="s">
        <v>29</v>
      </c>
      <c r="B14" s="33"/>
      <c r="C14" s="33"/>
      <c r="D14" s="33"/>
      <c r="E14" s="42">
        <f>SUM(E7:E12)</f>
        <v>28</v>
      </c>
      <c r="F14" s="34"/>
      <c r="G14" s="42">
        <f>SUM(G7:G12)</f>
        <v>21.5</v>
      </c>
      <c r="H14" s="42"/>
      <c r="I14" s="37"/>
      <c r="J14" s="34"/>
      <c r="K14" s="42">
        <f>SUM(K7:K13)</f>
        <v>28.12</v>
      </c>
      <c r="L14" s="33"/>
      <c r="M14" s="37"/>
      <c r="N14" s="37"/>
      <c r="O14" s="37"/>
      <c r="P14" s="37"/>
      <c r="Q14" s="37"/>
      <c r="R14" s="37"/>
      <c r="S14" s="37"/>
      <c r="T14" s="37"/>
    </row>
    <row r="15" spans="1:20" s="9" customFormat="1" ht="38.25" hidden="1" customHeight="1" x14ac:dyDescent="0.25">
      <c r="A15" s="17">
        <v>44305</v>
      </c>
      <c r="B15" s="18" t="s">
        <v>19</v>
      </c>
      <c r="C15" s="18" t="s">
        <v>30</v>
      </c>
      <c r="D15" s="18"/>
      <c r="E15" s="19">
        <v>6</v>
      </c>
      <c r="F15" s="43">
        <v>1.53</v>
      </c>
      <c r="G15" s="39">
        <v>6.35</v>
      </c>
      <c r="H15" s="39">
        <v>5.0199999999999996</v>
      </c>
      <c r="I15" s="23">
        <v>32.01</v>
      </c>
      <c r="J15" s="51">
        <v>1.1200000000000001</v>
      </c>
      <c r="K15" s="39">
        <f>SUM(J15+G15+F15)</f>
        <v>9</v>
      </c>
      <c r="L15" s="18">
        <v>76</v>
      </c>
      <c r="M15" s="23">
        <v>172</v>
      </c>
      <c r="N15" s="23">
        <v>8.33</v>
      </c>
      <c r="O15" s="23">
        <v>88.5</v>
      </c>
      <c r="P15" s="23" t="s">
        <v>81</v>
      </c>
      <c r="Q15" s="23" t="s">
        <v>91</v>
      </c>
      <c r="R15" s="23" t="s">
        <v>100</v>
      </c>
      <c r="S15" s="23" t="s">
        <v>113</v>
      </c>
      <c r="T15" s="23" t="s">
        <v>117</v>
      </c>
    </row>
    <row r="16" spans="1:20" s="9" customFormat="1" ht="76.5" hidden="1" x14ac:dyDescent="0.25">
      <c r="A16" s="17">
        <v>44306</v>
      </c>
      <c r="B16" s="18" t="s">
        <v>21</v>
      </c>
      <c r="C16" s="18"/>
      <c r="D16" s="18" t="s">
        <v>118</v>
      </c>
      <c r="E16" s="41" t="s">
        <v>60</v>
      </c>
      <c r="F16" s="41" t="s">
        <v>60</v>
      </c>
      <c r="G16" s="41" t="s">
        <v>60</v>
      </c>
      <c r="H16" s="41" t="s">
        <v>60</v>
      </c>
      <c r="I16" s="41" t="s">
        <v>60</v>
      </c>
      <c r="J16" s="41" t="s">
        <v>60</v>
      </c>
      <c r="K16" s="39" t="s">
        <v>60</v>
      </c>
      <c r="L16" s="18">
        <v>75</v>
      </c>
      <c r="M16" s="23" t="s">
        <v>60</v>
      </c>
      <c r="N16" s="23">
        <v>7.17</v>
      </c>
      <c r="O16" s="23">
        <v>87.5</v>
      </c>
      <c r="P16" s="23" t="s">
        <v>115</v>
      </c>
      <c r="Q16" s="23"/>
      <c r="R16" s="23" t="s">
        <v>116</v>
      </c>
      <c r="S16" s="23" t="s">
        <v>119</v>
      </c>
      <c r="T16" s="23"/>
    </row>
    <row r="17" spans="1:20" s="9" customFormat="1" ht="25.5" hidden="1" customHeight="1" x14ac:dyDescent="0.25">
      <c r="A17" s="17">
        <v>44307</v>
      </c>
      <c r="B17" s="18" t="s">
        <v>22</v>
      </c>
      <c r="C17" s="18" t="s">
        <v>31</v>
      </c>
      <c r="D17" s="18"/>
      <c r="E17" s="19">
        <v>8</v>
      </c>
      <c r="F17" s="43">
        <v>1.21</v>
      </c>
      <c r="G17" s="24">
        <v>6.34</v>
      </c>
      <c r="H17" s="41">
        <v>4.4400000000000004</v>
      </c>
      <c r="I17" s="23">
        <v>30.01</v>
      </c>
      <c r="J17" s="24">
        <v>0.54</v>
      </c>
      <c r="K17" s="39">
        <f>SUM(J17+G17+F17)</f>
        <v>8.09</v>
      </c>
      <c r="L17" s="18">
        <v>77</v>
      </c>
      <c r="M17" s="23">
        <v>175</v>
      </c>
      <c r="N17" s="23">
        <v>7.36</v>
      </c>
      <c r="O17" s="23">
        <v>86.4</v>
      </c>
      <c r="P17" s="23" t="s">
        <v>120</v>
      </c>
      <c r="Q17" s="23"/>
      <c r="R17" s="23" t="s">
        <v>121</v>
      </c>
      <c r="S17" s="23"/>
      <c r="T17" s="23" t="s">
        <v>122</v>
      </c>
    </row>
    <row r="18" spans="1:20" s="9" customFormat="1" ht="76.5" hidden="1" x14ac:dyDescent="0.25">
      <c r="A18" s="17">
        <v>44308</v>
      </c>
      <c r="B18" s="18" t="s">
        <v>24</v>
      </c>
      <c r="C18" s="18" t="s">
        <v>123</v>
      </c>
      <c r="D18" s="18"/>
      <c r="E18" s="41" t="s">
        <v>60</v>
      </c>
      <c r="F18" s="41" t="s">
        <v>60</v>
      </c>
      <c r="G18" s="41" t="s">
        <v>60</v>
      </c>
      <c r="H18" s="41" t="s">
        <v>60</v>
      </c>
      <c r="I18" s="41" t="s">
        <v>60</v>
      </c>
      <c r="J18" s="41" t="s">
        <v>60</v>
      </c>
      <c r="K18" s="39" t="s">
        <v>60</v>
      </c>
      <c r="L18" s="18">
        <v>76</v>
      </c>
      <c r="M18" s="23" t="s">
        <v>60</v>
      </c>
      <c r="N18" s="23">
        <v>8.39</v>
      </c>
      <c r="O18" s="23">
        <v>86.4</v>
      </c>
      <c r="P18" s="23" t="s">
        <v>95</v>
      </c>
      <c r="Q18" s="23"/>
      <c r="R18" s="23" t="s">
        <v>125</v>
      </c>
      <c r="S18" s="23" t="s">
        <v>124</v>
      </c>
      <c r="T18" s="23"/>
    </row>
    <row r="19" spans="1:20" s="9" customFormat="1" hidden="1" x14ac:dyDescent="0.25">
      <c r="A19" s="17">
        <v>44309</v>
      </c>
      <c r="B19" s="18" t="s">
        <v>25</v>
      </c>
      <c r="C19" s="18"/>
      <c r="D19" s="18"/>
      <c r="E19" s="41" t="s">
        <v>60</v>
      </c>
      <c r="F19" s="41" t="s">
        <v>60</v>
      </c>
      <c r="G19" s="41" t="s">
        <v>60</v>
      </c>
      <c r="H19" s="41" t="s">
        <v>60</v>
      </c>
      <c r="I19" s="41" t="s">
        <v>60</v>
      </c>
      <c r="J19" s="41" t="s">
        <v>60</v>
      </c>
      <c r="K19" s="39" t="s">
        <v>60</v>
      </c>
      <c r="L19" s="18">
        <v>77</v>
      </c>
      <c r="M19" s="23" t="s">
        <v>60</v>
      </c>
      <c r="N19" s="23">
        <v>9.07</v>
      </c>
      <c r="O19" s="23">
        <v>89.3</v>
      </c>
      <c r="P19" s="23" t="s">
        <v>126</v>
      </c>
      <c r="Q19" s="23" t="s">
        <v>127</v>
      </c>
      <c r="R19" s="23" t="s">
        <v>128</v>
      </c>
      <c r="S19" s="23"/>
      <c r="T19" s="23"/>
    </row>
    <row r="20" spans="1:20" s="9" customFormat="1" ht="25.5" hidden="1" x14ac:dyDescent="0.25">
      <c r="A20" s="17">
        <v>44310</v>
      </c>
      <c r="B20" s="18" t="s">
        <v>26</v>
      </c>
      <c r="C20" s="18" t="s">
        <v>32</v>
      </c>
      <c r="D20" s="18"/>
      <c r="E20" s="39">
        <v>17</v>
      </c>
      <c r="F20" s="39">
        <v>1.39</v>
      </c>
      <c r="G20" s="24">
        <v>17.010000000000002</v>
      </c>
      <c r="H20" s="24">
        <v>5.09</v>
      </c>
      <c r="I20" s="44" t="s">
        <v>130</v>
      </c>
      <c r="J20" s="24">
        <v>0.56999999999999995</v>
      </c>
      <c r="K20" s="39">
        <f>SUM(J20+G20+F20)</f>
        <v>18.970000000000002</v>
      </c>
      <c r="L20" s="18">
        <v>77</v>
      </c>
      <c r="M20" s="23">
        <v>180</v>
      </c>
      <c r="N20" s="23">
        <v>9.43</v>
      </c>
      <c r="O20" s="23">
        <v>89.3</v>
      </c>
      <c r="P20" s="23" t="s">
        <v>126</v>
      </c>
      <c r="Q20" s="23"/>
      <c r="R20" s="23" t="s">
        <v>132</v>
      </c>
      <c r="S20" s="23" t="s">
        <v>129</v>
      </c>
      <c r="T20" s="23" t="s">
        <v>131</v>
      </c>
    </row>
    <row r="21" spans="1:20" s="9" customFormat="1" hidden="1" x14ac:dyDescent="0.25">
      <c r="A21" s="17">
        <v>44311</v>
      </c>
      <c r="B21" s="18" t="s">
        <v>28</v>
      </c>
      <c r="C21" s="18"/>
      <c r="D21" s="18"/>
      <c r="E21" s="41" t="s">
        <v>60</v>
      </c>
      <c r="F21" s="41" t="s">
        <v>60</v>
      </c>
      <c r="G21" s="41" t="s">
        <v>60</v>
      </c>
      <c r="H21" s="41" t="s">
        <v>60</v>
      </c>
      <c r="I21" s="41" t="s">
        <v>60</v>
      </c>
      <c r="J21" s="41" t="s">
        <v>60</v>
      </c>
      <c r="K21" s="39" t="s">
        <v>60</v>
      </c>
      <c r="L21" s="18">
        <v>75</v>
      </c>
      <c r="M21" s="23" t="s">
        <v>60</v>
      </c>
      <c r="N21" s="40">
        <v>9</v>
      </c>
      <c r="O21" s="23">
        <v>88.1</v>
      </c>
      <c r="P21" s="23"/>
      <c r="Q21" s="23"/>
      <c r="R21" s="23" t="s">
        <v>129</v>
      </c>
      <c r="S21" s="23" t="s">
        <v>78</v>
      </c>
      <c r="T21" s="23"/>
    </row>
    <row r="22" spans="1:20" s="9" customFormat="1" ht="25.5" hidden="1" x14ac:dyDescent="0.25">
      <c r="A22" s="32" t="s">
        <v>29</v>
      </c>
      <c r="B22" s="33"/>
      <c r="C22" s="33"/>
      <c r="D22" s="33"/>
      <c r="E22" s="45"/>
      <c r="F22" s="45"/>
      <c r="G22" s="46">
        <f>SUM(G15:G20)</f>
        <v>29.700000000000003</v>
      </c>
      <c r="H22" s="35"/>
      <c r="I22" s="37"/>
      <c r="J22" s="47"/>
      <c r="K22" s="46">
        <f>SUM(K15:K21)</f>
        <v>36.06</v>
      </c>
      <c r="L22" s="33"/>
      <c r="M22" s="37"/>
      <c r="N22" s="37"/>
      <c r="O22" s="37"/>
      <c r="P22" s="37"/>
      <c r="Q22" s="37"/>
      <c r="R22" s="37"/>
      <c r="S22" s="37"/>
      <c r="T22" s="37"/>
    </row>
    <row r="23" spans="1:20" s="9" customFormat="1" ht="63.75" hidden="1" x14ac:dyDescent="0.25">
      <c r="A23" s="48">
        <v>44312</v>
      </c>
      <c r="B23" s="18" t="s">
        <v>19</v>
      </c>
      <c r="C23" s="18" t="s">
        <v>33</v>
      </c>
      <c r="D23" s="18"/>
      <c r="E23" s="39">
        <v>9</v>
      </c>
      <c r="F23" s="43">
        <v>1.58</v>
      </c>
      <c r="G23" s="39">
        <v>7.43</v>
      </c>
      <c r="H23" s="41">
        <v>4.3499999999999996</v>
      </c>
      <c r="I23" s="23">
        <v>34.01</v>
      </c>
      <c r="J23" s="39">
        <v>1.02</v>
      </c>
      <c r="K23" s="39">
        <f>J23+G23+F23</f>
        <v>10.029999999999999</v>
      </c>
      <c r="L23" s="18">
        <v>76</v>
      </c>
      <c r="M23" s="23">
        <v>178</v>
      </c>
      <c r="N23" s="23">
        <v>8.43</v>
      </c>
      <c r="O23" s="23">
        <v>89.7</v>
      </c>
      <c r="P23" s="23" t="s">
        <v>145</v>
      </c>
      <c r="Q23" s="23" t="s">
        <v>145</v>
      </c>
      <c r="R23" s="23" t="s">
        <v>155</v>
      </c>
      <c r="S23" s="23"/>
      <c r="T23" s="23" t="s">
        <v>148</v>
      </c>
    </row>
    <row r="24" spans="1:20" s="9" customFormat="1" ht="102" hidden="1" x14ac:dyDescent="0.25">
      <c r="A24" s="48">
        <v>44313</v>
      </c>
      <c r="B24" s="18" t="s">
        <v>21</v>
      </c>
      <c r="C24" s="18"/>
      <c r="D24" s="18" t="s">
        <v>149</v>
      </c>
      <c r="E24" s="41" t="s">
        <v>60</v>
      </c>
      <c r="F24" s="41" t="s">
        <v>60</v>
      </c>
      <c r="G24" s="41" t="s">
        <v>60</v>
      </c>
      <c r="H24" s="41" t="s">
        <v>60</v>
      </c>
      <c r="I24" s="41" t="s">
        <v>60</v>
      </c>
      <c r="J24" s="41" t="s">
        <v>60</v>
      </c>
      <c r="K24" s="39" t="s">
        <v>60</v>
      </c>
      <c r="L24" s="18">
        <v>75</v>
      </c>
      <c r="M24" s="23" t="s">
        <v>60</v>
      </c>
      <c r="N24" s="23">
        <v>8.09</v>
      </c>
      <c r="O24" s="23">
        <v>87.9</v>
      </c>
      <c r="P24" s="23" t="s">
        <v>81</v>
      </c>
      <c r="Q24" s="23" t="s">
        <v>145</v>
      </c>
      <c r="R24" s="23" t="s">
        <v>150</v>
      </c>
      <c r="S24" s="23"/>
      <c r="T24" s="23"/>
    </row>
    <row r="25" spans="1:20" s="9" customFormat="1" ht="38.25" hidden="1" x14ac:dyDescent="0.25">
      <c r="A25" s="48">
        <v>44314</v>
      </c>
      <c r="B25" s="18" t="s">
        <v>22</v>
      </c>
      <c r="C25" s="23"/>
      <c r="D25" s="18" t="s">
        <v>34</v>
      </c>
      <c r="E25" s="24">
        <v>9</v>
      </c>
      <c r="F25" s="39">
        <v>1.35</v>
      </c>
      <c r="G25" s="24">
        <v>5.97</v>
      </c>
      <c r="H25" s="39">
        <v>4.42</v>
      </c>
      <c r="I25" s="44">
        <v>28.01</v>
      </c>
      <c r="J25" s="24">
        <v>1.03</v>
      </c>
      <c r="K25" s="24">
        <f>J25+G25+F25</f>
        <v>8.35</v>
      </c>
      <c r="L25" s="18">
        <v>74</v>
      </c>
      <c r="M25" s="23">
        <v>172</v>
      </c>
      <c r="N25" s="23">
        <v>6.07</v>
      </c>
      <c r="O25" s="23">
        <v>88.7</v>
      </c>
      <c r="P25" s="23" t="s">
        <v>145</v>
      </c>
      <c r="Q25" s="23"/>
      <c r="R25" s="23" t="s">
        <v>151</v>
      </c>
      <c r="S25" s="23"/>
      <c r="T25" s="23" t="s">
        <v>152</v>
      </c>
    </row>
    <row r="26" spans="1:20" s="9" customFormat="1" ht="89.25" hidden="1" x14ac:dyDescent="0.25">
      <c r="A26" s="48">
        <v>44315</v>
      </c>
      <c r="B26" s="18" t="s">
        <v>24</v>
      </c>
      <c r="C26" s="18"/>
      <c r="D26" s="18" t="s">
        <v>154</v>
      </c>
      <c r="E26" s="41" t="s">
        <v>60</v>
      </c>
      <c r="F26" s="41" t="s">
        <v>60</v>
      </c>
      <c r="G26" s="41" t="s">
        <v>60</v>
      </c>
      <c r="H26" s="41" t="s">
        <v>60</v>
      </c>
      <c r="I26" s="41" t="s">
        <v>60</v>
      </c>
      <c r="J26" s="41" t="s">
        <v>60</v>
      </c>
      <c r="K26" s="39" t="s">
        <v>60</v>
      </c>
      <c r="L26" s="18">
        <v>74</v>
      </c>
      <c r="M26" s="23" t="s">
        <v>60</v>
      </c>
      <c r="N26" s="23">
        <v>7.47</v>
      </c>
      <c r="O26" s="23">
        <v>86.8</v>
      </c>
      <c r="P26" s="23" t="s">
        <v>153</v>
      </c>
      <c r="Q26" s="23" t="s">
        <v>145</v>
      </c>
      <c r="R26" s="23" t="s">
        <v>52</v>
      </c>
      <c r="S26" s="23"/>
      <c r="T26" s="23"/>
    </row>
    <row r="27" spans="1:20" s="9" customFormat="1" ht="38.25" hidden="1" x14ac:dyDescent="0.25">
      <c r="A27" s="48">
        <v>44316</v>
      </c>
      <c r="B27" s="18" t="s">
        <v>25</v>
      </c>
      <c r="C27" s="23" t="s">
        <v>35</v>
      </c>
      <c r="D27" s="18"/>
      <c r="E27" s="24">
        <v>18</v>
      </c>
      <c r="F27" s="43">
        <v>1.55</v>
      </c>
      <c r="G27" s="24">
        <v>18.010000000000002</v>
      </c>
      <c r="H27" s="41">
        <v>5.0999999999999996</v>
      </c>
      <c r="I27" s="23" t="s">
        <v>156</v>
      </c>
      <c r="J27" s="41" t="s">
        <v>60</v>
      </c>
      <c r="K27" s="24">
        <f>G27+F27</f>
        <v>19.560000000000002</v>
      </c>
      <c r="L27" s="18">
        <v>74</v>
      </c>
      <c r="M27" s="23">
        <v>174</v>
      </c>
      <c r="N27" s="23">
        <v>8.58</v>
      </c>
      <c r="O27" s="23">
        <v>87.8</v>
      </c>
      <c r="P27" s="23" t="s">
        <v>81</v>
      </c>
      <c r="Q27" s="23" t="s">
        <v>159</v>
      </c>
      <c r="R27" s="23" t="s">
        <v>158</v>
      </c>
      <c r="S27" s="23"/>
      <c r="T27" s="23" t="s">
        <v>157</v>
      </c>
    </row>
    <row r="28" spans="1:20" s="9" customFormat="1" hidden="1" x14ac:dyDescent="0.25">
      <c r="A28" s="48">
        <v>44317</v>
      </c>
      <c r="B28" s="18" t="s">
        <v>26</v>
      </c>
      <c r="C28" s="23"/>
      <c r="D28" s="18"/>
      <c r="E28" s="41" t="s">
        <v>60</v>
      </c>
      <c r="F28" s="41" t="s">
        <v>60</v>
      </c>
      <c r="G28" s="41" t="s">
        <v>60</v>
      </c>
      <c r="H28" s="41" t="s">
        <v>60</v>
      </c>
      <c r="I28" s="41" t="s">
        <v>60</v>
      </c>
      <c r="J28" s="41" t="s">
        <v>60</v>
      </c>
      <c r="K28" s="39" t="s">
        <v>60</v>
      </c>
      <c r="L28" s="18">
        <v>74</v>
      </c>
      <c r="M28" s="23" t="s">
        <v>60</v>
      </c>
      <c r="N28" s="23">
        <v>9.4700000000000006</v>
      </c>
      <c r="O28" s="23">
        <v>87</v>
      </c>
      <c r="P28" s="23" t="s">
        <v>76</v>
      </c>
      <c r="Q28" s="23" t="s">
        <v>145</v>
      </c>
      <c r="R28" s="23" t="s">
        <v>160</v>
      </c>
      <c r="S28" s="23"/>
      <c r="T28" s="23" t="s">
        <v>162</v>
      </c>
    </row>
    <row r="29" spans="1:20" s="9" customFormat="1" ht="25.5" hidden="1" x14ac:dyDescent="0.25">
      <c r="A29" s="48">
        <v>44318</v>
      </c>
      <c r="B29" s="18" t="s">
        <v>28</v>
      </c>
      <c r="C29" s="18"/>
      <c r="D29" s="18"/>
      <c r="E29" s="41" t="s">
        <v>60</v>
      </c>
      <c r="F29" s="41" t="s">
        <v>60</v>
      </c>
      <c r="G29" s="41" t="s">
        <v>60</v>
      </c>
      <c r="H29" s="41" t="s">
        <v>60</v>
      </c>
      <c r="I29" s="41" t="s">
        <v>60</v>
      </c>
      <c r="J29" s="41" t="s">
        <v>60</v>
      </c>
      <c r="K29" s="39" t="s">
        <v>60</v>
      </c>
      <c r="L29" s="18">
        <v>74</v>
      </c>
      <c r="M29" s="23" t="s">
        <v>60</v>
      </c>
      <c r="N29" s="23">
        <v>8.0399999999999991</v>
      </c>
      <c r="O29" s="23">
        <v>87.8</v>
      </c>
      <c r="P29" s="23"/>
      <c r="Q29" s="23" t="s">
        <v>161</v>
      </c>
      <c r="R29" s="23"/>
      <c r="S29" s="23" t="s">
        <v>163</v>
      </c>
      <c r="T29" s="23"/>
    </row>
    <row r="30" spans="1:20" s="9" customFormat="1" ht="25.5" hidden="1" x14ac:dyDescent="0.25">
      <c r="A30" s="32" t="s">
        <v>29</v>
      </c>
      <c r="B30" s="33"/>
      <c r="C30" s="33"/>
      <c r="D30" s="33"/>
      <c r="E30" s="46">
        <f>SUM(E23:E27)</f>
        <v>36</v>
      </c>
      <c r="F30" s="47"/>
      <c r="G30" s="46">
        <f t="shared" ref="G30:K30" si="0">SUM(G23:G28)</f>
        <v>31.41</v>
      </c>
      <c r="H30" s="47"/>
      <c r="I30" s="47"/>
      <c r="J30" s="47"/>
      <c r="K30" s="46">
        <f t="shared" si="0"/>
        <v>37.94</v>
      </c>
      <c r="L30" s="33"/>
      <c r="M30" s="37"/>
      <c r="N30" s="37"/>
      <c r="O30" s="37"/>
      <c r="P30" s="37"/>
      <c r="Q30" s="37"/>
      <c r="R30" s="37"/>
      <c r="S30" s="37"/>
      <c r="T30" s="37"/>
    </row>
    <row r="31" spans="1:20" s="9" customFormat="1" ht="51" hidden="1" customHeight="1" x14ac:dyDescent="0.25">
      <c r="A31" s="17">
        <v>44319</v>
      </c>
      <c r="B31" s="18" t="s">
        <v>19</v>
      </c>
      <c r="C31" s="18" t="s">
        <v>36</v>
      </c>
      <c r="D31" s="18"/>
      <c r="E31" s="39">
        <v>12</v>
      </c>
      <c r="F31" s="19">
        <v>1.5</v>
      </c>
      <c r="G31" s="19">
        <v>12.33</v>
      </c>
      <c r="H31" s="41">
        <v>4.5199999999999996</v>
      </c>
      <c r="I31" s="23" t="s">
        <v>164</v>
      </c>
      <c r="J31" s="39">
        <v>1.08</v>
      </c>
      <c r="K31" s="39">
        <f>J31+G31+F31</f>
        <v>14.91</v>
      </c>
      <c r="L31" s="18">
        <v>70</v>
      </c>
      <c r="M31" s="23">
        <v>177</v>
      </c>
      <c r="N31" s="23">
        <v>7.34</v>
      </c>
      <c r="O31" s="23">
        <v>87.3</v>
      </c>
      <c r="P31" s="23" t="s">
        <v>81</v>
      </c>
      <c r="Q31" s="23" t="s">
        <v>91</v>
      </c>
      <c r="R31" s="23" t="s">
        <v>100</v>
      </c>
      <c r="S31" s="23" t="s">
        <v>78</v>
      </c>
      <c r="T31" s="23" t="s">
        <v>165</v>
      </c>
    </row>
    <row r="32" spans="1:20" s="9" customFormat="1" ht="25.5" hidden="1" customHeight="1" x14ac:dyDescent="0.25">
      <c r="A32" s="17">
        <v>44320</v>
      </c>
      <c r="B32" s="18" t="s">
        <v>21</v>
      </c>
      <c r="C32" s="18"/>
      <c r="D32" s="18"/>
      <c r="E32" s="41" t="s">
        <v>60</v>
      </c>
      <c r="F32" s="41" t="s">
        <v>60</v>
      </c>
      <c r="G32" s="41" t="s">
        <v>60</v>
      </c>
      <c r="H32" s="41" t="s">
        <v>60</v>
      </c>
      <c r="I32" s="41" t="s">
        <v>60</v>
      </c>
      <c r="J32" s="41" t="s">
        <v>60</v>
      </c>
      <c r="K32" s="41" t="s">
        <v>60</v>
      </c>
      <c r="L32" s="18">
        <v>76</v>
      </c>
      <c r="M32" s="23" t="s">
        <v>60</v>
      </c>
      <c r="N32" s="23">
        <v>4.46</v>
      </c>
      <c r="O32" s="23">
        <v>87.8</v>
      </c>
      <c r="P32" s="23" t="s">
        <v>95</v>
      </c>
      <c r="Q32" s="23"/>
      <c r="R32" s="23" t="s">
        <v>167</v>
      </c>
      <c r="S32" s="23" t="s">
        <v>168</v>
      </c>
      <c r="T32" s="23" t="s">
        <v>166</v>
      </c>
    </row>
    <row r="33" spans="1:20" s="9" customFormat="1" ht="38.25" hidden="1" x14ac:dyDescent="0.25">
      <c r="A33" s="17">
        <v>44321</v>
      </c>
      <c r="B33" s="18" t="s">
        <v>22</v>
      </c>
      <c r="C33" s="18" t="s">
        <v>37</v>
      </c>
      <c r="D33" s="18"/>
      <c r="E33" s="24">
        <v>7</v>
      </c>
      <c r="F33" s="43">
        <v>1.64</v>
      </c>
      <c r="G33" s="24">
        <v>1.55</v>
      </c>
      <c r="H33" s="41">
        <v>7.16</v>
      </c>
      <c r="I33" s="23">
        <v>11.18</v>
      </c>
      <c r="J33" s="24">
        <v>0.53</v>
      </c>
      <c r="K33" s="24">
        <f>J33+G33+F33</f>
        <v>3.7199999999999998</v>
      </c>
      <c r="L33" s="18">
        <v>74</v>
      </c>
      <c r="M33" s="23">
        <v>166</v>
      </c>
      <c r="N33" s="23">
        <v>9.08</v>
      </c>
      <c r="O33" s="23">
        <v>86.2</v>
      </c>
      <c r="P33" s="23" t="s">
        <v>169</v>
      </c>
      <c r="Q33" s="23" t="s">
        <v>170</v>
      </c>
      <c r="R33" s="23" t="s">
        <v>80</v>
      </c>
      <c r="S33" s="23" t="s">
        <v>172</v>
      </c>
      <c r="T33" s="23" t="s">
        <v>171</v>
      </c>
    </row>
    <row r="34" spans="1:20" s="9" customFormat="1" ht="51" hidden="1" x14ac:dyDescent="0.25">
      <c r="A34" s="17">
        <v>44322</v>
      </c>
      <c r="B34" s="18" t="s">
        <v>24</v>
      </c>
      <c r="C34" s="49"/>
      <c r="D34" s="18" t="s">
        <v>174</v>
      </c>
      <c r="E34" s="50" t="s">
        <v>60</v>
      </c>
      <c r="F34" s="43">
        <v>1.1100000000000001</v>
      </c>
      <c r="G34" s="24">
        <v>4.55</v>
      </c>
      <c r="H34" s="39">
        <v>6.07</v>
      </c>
      <c r="I34" s="23">
        <v>27.49</v>
      </c>
      <c r="J34" s="50" t="s">
        <v>60</v>
      </c>
      <c r="K34" s="24">
        <f>G34+F34</f>
        <v>5.66</v>
      </c>
      <c r="L34" s="18">
        <v>73</v>
      </c>
      <c r="M34" s="23">
        <v>156</v>
      </c>
      <c r="N34" s="23">
        <v>7.27</v>
      </c>
      <c r="O34" s="23">
        <v>87.9</v>
      </c>
      <c r="P34" s="23"/>
      <c r="Q34" s="23" t="s">
        <v>145</v>
      </c>
      <c r="R34" s="23" t="s">
        <v>173</v>
      </c>
      <c r="S34" s="23" t="s">
        <v>177</v>
      </c>
      <c r="T34" s="23" t="s">
        <v>176</v>
      </c>
    </row>
    <row r="35" spans="1:20" s="9" customFormat="1" ht="89.25" hidden="1" x14ac:dyDescent="0.25">
      <c r="A35" s="17">
        <v>44323</v>
      </c>
      <c r="B35" s="18" t="s">
        <v>25</v>
      </c>
      <c r="C35" s="18" t="s">
        <v>175</v>
      </c>
      <c r="D35" s="18" t="s">
        <v>181</v>
      </c>
      <c r="E35" s="41" t="s">
        <v>60</v>
      </c>
      <c r="F35" s="41" t="s">
        <v>60</v>
      </c>
      <c r="G35" s="41" t="s">
        <v>60</v>
      </c>
      <c r="H35" s="41" t="s">
        <v>60</v>
      </c>
      <c r="I35" s="41" t="s">
        <v>60</v>
      </c>
      <c r="J35" s="41" t="s">
        <v>60</v>
      </c>
      <c r="K35" s="41" t="s">
        <v>60</v>
      </c>
      <c r="L35" s="18">
        <v>78</v>
      </c>
      <c r="M35" s="23" t="s">
        <v>60</v>
      </c>
      <c r="N35" s="23">
        <v>8.33</v>
      </c>
      <c r="O35" s="23">
        <v>87.9</v>
      </c>
      <c r="P35" s="23" t="s">
        <v>178</v>
      </c>
      <c r="Q35" s="23" t="s">
        <v>145</v>
      </c>
      <c r="R35" s="23" t="s">
        <v>179</v>
      </c>
      <c r="S35" s="23" t="s">
        <v>188</v>
      </c>
      <c r="T35" s="23" t="s">
        <v>180</v>
      </c>
    </row>
    <row r="36" spans="1:20" s="9" customFormat="1" ht="63.75" hidden="1" x14ac:dyDescent="0.25">
      <c r="A36" s="17">
        <v>44324</v>
      </c>
      <c r="B36" s="18" t="s">
        <v>26</v>
      </c>
      <c r="C36" s="18" t="s">
        <v>38</v>
      </c>
      <c r="D36" s="18"/>
      <c r="E36" s="24">
        <v>19</v>
      </c>
      <c r="F36" s="43">
        <v>1.32</v>
      </c>
      <c r="G36" s="24">
        <v>19</v>
      </c>
      <c r="H36" s="41">
        <v>4.59</v>
      </c>
      <c r="I36" s="23" t="s">
        <v>183</v>
      </c>
      <c r="J36" s="24">
        <v>0.66</v>
      </c>
      <c r="K36" s="24">
        <f>SUM(J36+G36+F36)</f>
        <v>20.98</v>
      </c>
      <c r="L36" s="18">
        <v>78</v>
      </c>
      <c r="M36" s="23">
        <v>175</v>
      </c>
      <c r="N36" s="23">
        <v>8.58</v>
      </c>
      <c r="O36" s="23">
        <v>87.4</v>
      </c>
      <c r="P36" s="23" t="s">
        <v>145</v>
      </c>
      <c r="Q36" s="23"/>
      <c r="R36" s="23" t="s">
        <v>184</v>
      </c>
      <c r="S36" s="23"/>
      <c r="T36" s="23" t="s">
        <v>182</v>
      </c>
    </row>
    <row r="37" spans="1:20" s="9" customFormat="1" ht="38.25" hidden="1" customHeight="1" x14ac:dyDescent="0.25">
      <c r="A37" s="17">
        <v>44325</v>
      </c>
      <c r="B37" s="18" t="s">
        <v>28</v>
      </c>
      <c r="C37" s="18"/>
      <c r="D37" s="18"/>
      <c r="E37" s="41" t="s">
        <v>60</v>
      </c>
      <c r="F37" s="41" t="s">
        <v>60</v>
      </c>
      <c r="G37" s="41" t="s">
        <v>60</v>
      </c>
      <c r="H37" s="41" t="s">
        <v>60</v>
      </c>
      <c r="I37" s="41" t="s">
        <v>60</v>
      </c>
      <c r="J37" s="41" t="s">
        <v>60</v>
      </c>
      <c r="K37" s="41" t="s">
        <v>60</v>
      </c>
      <c r="L37" s="18">
        <v>76</v>
      </c>
      <c r="M37" s="23" t="s">
        <v>60</v>
      </c>
      <c r="N37" s="23">
        <v>8.58</v>
      </c>
      <c r="O37" s="23">
        <v>86.9</v>
      </c>
      <c r="P37" s="23" t="s">
        <v>178</v>
      </c>
      <c r="Q37" s="23" t="s">
        <v>145</v>
      </c>
      <c r="R37" s="23"/>
      <c r="S37" s="23" t="s">
        <v>189</v>
      </c>
      <c r="T37" s="23"/>
    </row>
    <row r="38" spans="1:20" s="9" customFormat="1" ht="25.5" hidden="1" x14ac:dyDescent="0.25">
      <c r="A38" s="32" t="s">
        <v>29</v>
      </c>
      <c r="B38" s="33"/>
      <c r="C38" s="33"/>
      <c r="D38" s="33"/>
      <c r="E38" s="46">
        <f>SUM(E31:E36)</f>
        <v>38</v>
      </c>
      <c r="F38" s="46">
        <f t="shared" ref="F38:J38" si="1">SUM(F31:F37)</f>
        <v>5.57</v>
      </c>
      <c r="G38" s="46">
        <f t="shared" si="1"/>
        <v>37.43</v>
      </c>
      <c r="H38" s="46"/>
      <c r="I38" s="46"/>
      <c r="J38" s="46">
        <f t="shared" si="1"/>
        <v>2.27</v>
      </c>
      <c r="K38" s="46">
        <f>SUM(K31:K37)</f>
        <v>45.269999999999996</v>
      </c>
      <c r="L38" s="33"/>
      <c r="M38" s="37"/>
      <c r="N38" s="37"/>
      <c r="O38" s="37"/>
      <c r="P38" s="37"/>
      <c r="Q38" s="37"/>
      <c r="R38" s="37"/>
      <c r="S38" s="37"/>
      <c r="T38" s="37"/>
    </row>
    <row r="39" spans="1:20" s="9" customFormat="1" ht="76.5" hidden="1" x14ac:dyDescent="0.25">
      <c r="A39" s="17">
        <v>44326</v>
      </c>
      <c r="B39" s="18" t="s">
        <v>19</v>
      </c>
      <c r="C39" s="18" t="s">
        <v>134</v>
      </c>
      <c r="D39" s="18"/>
      <c r="E39" s="39">
        <v>10</v>
      </c>
      <c r="F39" s="19">
        <v>1.48</v>
      </c>
      <c r="G39" s="19">
        <v>5.86</v>
      </c>
      <c r="H39" s="51">
        <v>4.26</v>
      </c>
      <c r="I39" s="23">
        <v>26.01</v>
      </c>
      <c r="J39" s="52">
        <v>1.1000000000000001</v>
      </c>
      <c r="K39" s="52">
        <f>SUM(J39+G39+F39)</f>
        <v>8.4400000000000013</v>
      </c>
      <c r="L39" s="23">
        <v>69</v>
      </c>
      <c r="M39" s="23">
        <v>176</v>
      </c>
      <c r="N39" s="23">
        <v>7.38</v>
      </c>
      <c r="O39" s="23">
        <v>87.9</v>
      </c>
      <c r="P39" s="23" t="s">
        <v>185</v>
      </c>
      <c r="Q39" s="23" t="s">
        <v>186</v>
      </c>
      <c r="R39" s="23" t="s">
        <v>187</v>
      </c>
      <c r="S39" s="23" t="s">
        <v>191</v>
      </c>
      <c r="T39" s="23" t="s">
        <v>190</v>
      </c>
    </row>
    <row r="40" spans="1:20" ht="51" hidden="1" x14ac:dyDescent="0.25">
      <c r="A40" s="17">
        <v>44327</v>
      </c>
      <c r="B40" s="18" t="s">
        <v>21</v>
      </c>
      <c r="C40" s="18"/>
      <c r="D40" s="18" t="s">
        <v>194</v>
      </c>
      <c r="E40" s="41" t="s">
        <v>60</v>
      </c>
      <c r="F40" s="41" t="s">
        <v>60</v>
      </c>
      <c r="G40" s="51">
        <v>5.77</v>
      </c>
      <c r="H40" s="51">
        <v>5.21</v>
      </c>
      <c r="I40" s="40">
        <v>30.5</v>
      </c>
      <c r="J40" s="41" t="s">
        <v>60</v>
      </c>
      <c r="K40" s="51">
        <v>5.77</v>
      </c>
      <c r="L40" s="23">
        <v>77</v>
      </c>
      <c r="M40" s="23">
        <v>149</v>
      </c>
      <c r="N40" s="40">
        <v>7</v>
      </c>
      <c r="O40" s="23">
        <v>86.4</v>
      </c>
      <c r="P40" s="23" t="s">
        <v>76</v>
      </c>
      <c r="Q40" s="23" t="s">
        <v>145</v>
      </c>
      <c r="R40" s="23" t="s">
        <v>192</v>
      </c>
      <c r="S40" s="23" t="s">
        <v>191</v>
      </c>
      <c r="T40" s="23" t="s">
        <v>193</v>
      </c>
    </row>
    <row r="41" spans="1:20" ht="38.25" hidden="1" x14ac:dyDescent="0.25">
      <c r="A41" s="17">
        <v>44328</v>
      </c>
      <c r="B41" s="18" t="s">
        <v>22</v>
      </c>
      <c r="C41" s="23" t="s">
        <v>135</v>
      </c>
      <c r="D41" s="18"/>
      <c r="E41" s="31">
        <v>9</v>
      </c>
      <c r="F41" s="19">
        <v>1.35</v>
      </c>
      <c r="G41" s="51">
        <v>6.58</v>
      </c>
      <c r="H41" s="51">
        <v>4.34</v>
      </c>
      <c r="I41" s="23">
        <v>30.01</v>
      </c>
      <c r="J41" s="51">
        <v>0.79</v>
      </c>
      <c r="K41" s="52">
        <f>SUM(J41+G41+F41)</f>
        <v>8.7200000000000006</v>
      </c>
      <c r="L41" s="23">
        <v>75</v>
      </c>
      <c r="M41" s="23">
        <v>171</v>
      </c>
      <c r="N41" s="23">
        <v>8.2200000000000006</v>
      </c>
      <c r="O41" s="23">
        <v>86.4</v>
      </c>
      <c r="P41" s="23" t="s">
        <v>42</v>
      </c>
      <c r="Q41" s="23" t="s">
        <v>195</v>
      </c>
      <c r="R41" s="23" t="s">
        <v>151</v>
      </c>
      <c r="S41" s="23" t="s">
        <v>197</v>
      </c>
      <c r="T41" s="23" t="s">
        <v>196</v>
      </c>
    </row>
    <row r="42" spans="1:20" ht="38.25" hidden="1" x14ac:dyDescent="0.25">
      <c r="A42" s="17">
        <v>44329</v>
      </c>
      <c r="B42" s="18" t="s">
        <v>24</v>
      </c>
      <c r="C42" s="18"/>
      <c r="D42" s="18"/>
      <c r="E42" s="41" t="s">
        <v>60</v>
      </c>
      <c r="F42" s="41" t="s">
        <v>60</v>
      </c>
      <c r="G42" s="41" t="s">
        <v>60</v>
      </c>
      <c r="H42" s="41" t="s">
        <v>60</v>
      </c>
      <c r="I42" s="41" t="s">
        <v>60</v>
      </c>
      <c r="J42" s="41" t="s">
        <v>60</v>
      </c>
      <c r="K42" s="41" t="s">
        <v>60</v>
      </c>
      <c r="L42" s="23">
        <v>76</v>
      </c>
      <c r="M42" s="23" t="s">
        <v>60</v>
      </c>
      <c r="N42" s="40">
        <v>6.4</v>
      </c>
      <c r="O42" s="23">
        <v>86.4</v>
      </c>
      <c r="P42" s="23" t="s">
        <v>185</v>
      </c>
      <c r="Q42" s="23"/>
      <c r="R42" s="23" t="s">
        <v>100</v>
      </c>
      <c r="S42" s="23"/>
      <c r="T42" s="23" t="s">
        <v>198</v>
      </c>
    </row>
    <row r="43" spans="1:20" ht="38.25" hidden="1" x14ac:dyDescent="0.25">
      <c r="A43" s="17">
        <v>44330</v>
      </c>
      <c r="B43" s="18" t="s">
        <v>25</v>
      </c>
      <c r="C43" s="18"/>
      <c r="D43" s="18"/>
      <c r="E43" s="41" t="s">
        <v>60</v>
      </c>
      <c r="F43" s="41" t="s">
        <v>60</v>
      </c>
      <c r="G43" s="41" t="s">
        <v>60</v>
      </c>
      <c r="H43" s="41" t="s">
        <v>60</v>
      </c>
      <c r="I43" s="41" t="s">
        <v>60</v>
      </c>
      <c r="J43" s="41" t="s">
        <v>60</v>
      </c>
      <c r="K43" s="41" t="s">
        <v>60</v>
      </c>
      <c r="L43" s="23">
        <v>74</v>
      </c>
      <c r="M43" s="23" t="s">
        <v>60</v>
      </c>
      <c r="N43" s="23">
        <v>10.08</v>
      </c>
      <c r="O43" s="23">
        <v>86.4</v>
      </c>
      <c r="P43" s="23" t="s">
        <v>145</v>
      </c>
      <c r="Q43" s="23"/>
      <c r="R43" s="23" t="s">
        <v>199</v>
      </c>
      <c r="S43" s="23" t="s">
        <v>200</v>
      </c>
      <c r="T43" s="23"/>
    </row>
    <row r="44" spans="1:20" hidden="1" x14ac:dyDescent="0.25">
      <c r="A44" s="17">
        <v>44331</v>
      </c>
      <c r="B44" s="18" t="s">
        <v>26</v>
      </c>
      <c r="C44" s="18" t="s">
        <v>136</v>
      </c>
      <c r="D44" s="18"/>
      <c r="E44" s="31">
        <v>19</v>
      </c>
      <c r="F44" s="41">
        <v>1.31</v>
      </c>
      <c r="G44" s="51">
        <v>21.1</v>
      </c>
      <c r="H44" s="51">
        <v>4.58</v>
      </c>
      <c r="I44" s="23" t="s">
        <v>201</v>
      </c>
      <c r="J44" s="51">
        <v>0.85</v>
      </c>
      <c r="K44" s="51">
        <v>23.26</v>
      </c>
      <c r="L44" s="23">
        <v>79</v>
      </c>
      <c r="M44" s="23">
        <v>172</v>
      </c>
      <c r="N44" s="23">
        <v>8.4499999999999993</v>
      </c>
      <c r="O44" s="23">
        <v>87.8</v>
      </c>
      <c r="P44" s="23" t="s">
        <v>202</v>
      </c>
      <c r="Q44" s="23" t="s">
        <v>145</v>
      </c>
      <c r="R44" s="23"/>
      <c r="S44" s="23" t="s">
        <v>204</v>
      </c>
      <c r="T44" s="23" t="s">
        <v>203</v>
      </c>
    </row>
    <row r="45" spans="1:20" hidden="1" x14ac:dyDescent="0.25">
      <c r="A45" s="17">
        <v>44332</v>
      </c>
      <c r="B45" s="18" t="s">
        <v>28</v>
      </c>
      <c r="C45" s="18"/>
      <c r="D45" s="18"/>
      <c r="E45" s="41" t="s">
        <v>60</v>
      </c>
      <c r="F45" s="41" t="s">
        <v>60</v>
      </c>
      <c r="G45" s="41" t="s">
        <v>60</v>
      </c>
      <c r="H45" s="41" t="s">
        <v>60</v>
      </c>
      <c r="I45" s="41" t="s">
        <v>60</v>
      </c>
      <c r="J45" s="41" t="s">
        <v>60</v>
      </c>
      <c r="K45" s="41" t="s">
        <v>60</v>
      </c>
      <c r="L45" s="23">
        <v>75</v>
      </c>
      <c r="M45" s="23" t="s">
        <v>60</v>
      </c>
      <c r="N45" s="23">
        <v>9.16</v>
      </c>
      <c r="O45" s="23">
        <v>86.4</v>
      </c>
      <c r="P45" s="23" t="s">
        <v>178</v>
      </c>
      <c r="Q45" s="23" t="s">
        <v>145</v>
      </c>
      <c r="R45" s="23"/>
      <c r="S45" s="23" t="s">
        <v>107</v>
      </c>
      <c r="T45" s="23"/>
    </row>
    <row r="46" spans="1:20" s="12" customFormat="1" ht="25.5" hidden="1" x14ac:dyDescent="0.2">
      <c r="A46" s="32" t="s">
        <v>29</v>
      </c>
      <c r="B46" s="33"/>
      <c r="C46" s="33"/>
      <c r="D46" s="33"/>
      <c r="E46" s="53">
        <f>SUM(E39:E44)</f>
        <v>38</v>
      </c>
      <c r="F46" s="45">
        <f t="shared" ref="F46:K46" si="2">SUM(F39:F44)</f>
        <v>4.1400000000000006</v>
      </c>
      <c r="G46" s="45">
        <f t="shared" si="2"/>
        <v>39.31</v>
      </c>
      <c r="H46" s="45"/>
      <c r="I46" s="45"/>
      <c r="J46" s="53">
        <f t="shared" si="2"/>
        <v>2.74</v>
      </c>
      <c r="K46" s="45">
        <f t="shared" si="2"/>
        <v>46.19</v>
      </c>
      <c r="L46" s="33"/>
      <c r="M46" s="37"/>
      <c r="N46" s="37"/>
      <c r="O46" s="37"/>
      <c r="P46" s="37"/>
      <c r="Q46" s="37"/>
      <c r="R46" s="37"/>
      <c r="S46" s="37"/>
      <c r="T46" s="37"/>
    </row>
    <row r="47" spans="1:20" s="12" customFormat="1" ht="25.5" hidden="1" x14ac:dyDescent="0.2">
      <c r="A47" s="17">
        <v>44333</v>
      </c>
      <c r="B47" s="18" t="s">
        <v>19</v>
      </c>
      <c r="C47" s="18" t="s">
        <v>137</v>
      </c>
      <c r="D47" s="18"/>
      <c r="E47" s="14">
        <v>12</v>
      </c>
      <c r="F47" s="39">
        <v>1.41</v>
      </c>
      <c r="G47" s="39">
        <v>13.01</v>
      </c>
      <c r="H47" s="39">
        <v>4.43</v>
      </c>
      <c r="I47" s="14" t="s">
        <v>210</v>
      </c>
      <c r="J47" s="39">
        <v>0.76</v>
      </c>
      <c r="K47" s="39">
        <f>J47+G47+F47</f>
        <v>15.18</v>
      </c>
      <c r="L47" s="18">
        <v>74</v>
      </c>
      <c r="M47" s="18">
        <v>176</v>
      </c>
      <c r="N47" s="18">
        <v>7.42</v>
      </c>
      <c r="O47" s="18">
        <v>86.4</v>
      </c>
      <c r="P47" s="18" t="s">
        <v>205</v>
      </c>
      <c r="Q47" s="18"/>
      <c r="R47" s="18" t="s">
        <v>107</v>
      </c>
      <c r="S47" s="18" t="s">
        <v>212</v>
      </c>
      <c r="T47" s="18" t="s">
        <v>211</v>
      </c>
    </row>
    <row r="48" spans="1:20" s="13" customFormat="1" ht="89.25" hidden="1" x14ac:dyDescent="0.25">
      <c r="A48" s="17">
        <v>44334</v>
      </c>
      <c r="B48" s="18" t="s">
        <v>21</v>
      </c>
      <c r="C48" s="18" t="s">
        <v>213</v>
      </c>
      <c r="D48" s="54" t="s">
        <v>214</v>
      </c>
      <c r="E48" s="31" t="s">
        <v>60</v>
      </c>
      <c r="F48" s="39" t="s">
        <v>60</v>
      </c>
      <c r="G48" s="39">
        <v>4.7699999999999996</v>
      </c>
      <c r="H48" s="39">
        <v>5.22</v>
      </c>
      <c r="I48" s="14">
        <v>25.35</v>
      </c>
      <c r="J48" s="39" t="s">
        <v>60</v>
      </c>
      <c r="K48" s="39">
        <v>4.7699999999999996</v>
      </c>
      <c r="L48" s="18">
        <v>80</v>
      </c>
      <c r="M48" s="18">
        <v>150</v>
      </c>
      <c r="N48" s="18">
        <v>7.49</v>
      </c>
      <c r="O48" s="18">
        <v>86.4</v>
      </c>
      <c r="P48" s="18" t="s">
        <v>202</v>
      </c>
      <c r="Q48" s="18"/>
      <c r="R48" s="18" t="s">
        <v>167</v>
      </c>
      <c r="S48" s="18" t="s">
        <v>107</v>
      </c>
      <c r="T48" s="18" t="s">
        <v>215</v>
      </c>
    </row>
    <row r="49" spans="1:20" s="12" customFormat="1" ht="38.25" hidden="1" x14ac:dyDescent="0.2">
      <c r="A49" s="17">
        <v>44335</v>
      </c>
      <c r="B49" s="18" t="s">
        <v>22</v>
      </c>
      <c r="C49" s="54"/>
      <c r="D49" s="18" t="s">
        <v>138</v>
      </c>
      <c r="E49" s="31">
        <v>10</v>
      </c>
      <c r="F49" s="24">
        <v>1.81</v>
      </c>
      <c r="G49" s="39">
        <v>4.5</v>
      </c>
      <c r="H49" s="39">
        <v>6.36</v>
      </c>
      <c r="I49" s="14">
        <v>29.42</v>
      </c>
      <c r="J49" s="39">
        <v>0.69</v>
      </c>
      <c r="K49" s="39">
        <f>SUM(J49+G49+F49)</f>
        <v>7</v>
      </c>
      <c r="L49" s="18">
        <v>77</v>
      </c>
      <c r="M49" s="18">
        <v>161</v>
      </c>
      <c r="N49" s="18">
        <v>7.01</v>
      </c>
      <c r="O49" s="18">
        <v>87.2</v>
      </c>
      <c r="P49" s="18" t="s">
        <v>178</v>
      </c>
      <c r="Q49" s="18"/>
      <c r="R49" s="18" t="s">
        <v>80</v>
      </c>
      <c r="S49" s="18" t="s">
        <v>167</v>
      </c>
      <c r="T49" s="18"/>
    </row>
    <row r="50" spans="1:20" s="12" customFormat="1" ht="25.5" hidden="1" x14ac:dyDescent="0.2">
      <c r="A50" s="55">
        <v>44336</v>
      </c>
      <c r="B50" s="56" t="s">
        <v>24</v>
      </c>
      <c r="C50" s="56"/>
      <c r="D50" s="56"/>
      <c r="E50" s="57" t="s">
        <v>60</v>
      </c>
      <c r="F50" s="69" t="s">
        <v>60</v>
      </c>
      <c r="G50" s="69" t="s">
        <v>60</v>
      </c>
      <c r="H50" s="69" t="s">
        <v>60</v>
      </c>
      <c r="I50" s="57" t="s">
        <v>60</v>
      </c>
      <c r="J50" s="69" t="s">
        <v>60</v>
      </c>
      <c r="K50" s="69" t="s">
        <v>60</v>
      </c>
      <c r="L50" s="57" t="s">
        <v>60</v>
      </c>
      <c r="M50" s="57" t="s">
        <v>60</v>
      </c>
      <c r="N50" s="56">
        <v>7.06</v>
      </c>
      <c r="O50" s="56">
        <v>85.5</v>
      </c>
      <c r="P50" s="56" t="s">
        <v>145</v>
      </c>
      <c r="Q50" s="56"/>
      <c r="R50" s="56" t="s">
        <v>52</v>
      </c>
      <c r="S50" s="56" t="s">
        <v>217</v>
      </c>
      <c r="T50" s="56" t="s">
        <v>216</v>
      </c>
    </row>
    <row r="51" spans="1:20" s="12" customFormat="1" ht="12.75" hidden="1" x14ac:dyDescent="0.2">
      <c r="A51" s="55">
        <v>44337</v>
      </c>
      <c r="B51" s="56" t="s">
        <v>25</v>
      </c>
      <c r="C51" s="56"/>
      <c r="D51" s="56"/>
      <c r="E51" s="57" t="s">
        <v>60</v>
      </c>
      <c r="F51" s="69" t="s">
        <v>60</v>
      </c>
      <c r="G51" s="69" t="s">
        <v>60</v>
      </c>
      <c r="H51" s="69" t="s">
        <v>60</v>
      </c>
      <c r="I51" s="57" t="s">
        <v>60</v>
      </c>
      <c r="J51" s="69" t="s">
        <v>60</v>
      </c>
      <c r="K51" s="69" t="s">
        <v>60</v>
      </c>
      <c r="L51" s="57" t="s">
        <v>60</v>
      </c>
      <c r="M51" s="57" t="s">
        <v>60</v>
      </c>
      <c r="N51" s="67">
        <v>7.4</v>
      </c>
      <c r="O51" s="56" t="s">
        <v>60</v>
      </c>
      <c r="P51" s="56" t="s">
        <v>205</v>
      </c>
      <c r="Q51" s="56"/>
      <c r="R51" s="56" t="s">
        <v>219</v>
      </c>
      <c r="S51" s="56" t="s">
        <v>60</v>
      </c>
      <c r="T51" s="56"/>
    </row>
    <row r="52" spans="1:20" s="12" customFormat="1" ht="25.5" hidden="1" x14ac:dyDescent="0.2">
      <c r="A52" s="17">
        <v>44338</v>
      </c>
      <c r="B52" s="18" t="s">
        <v>26</v>
      </c>
      <c r="C52" s="18" t="s">
        <v>139</v>
      </c>
      <c r="D52" s="18"/>
      <c r="E52" s="31">
        <v>17</v>
      </c>
      <c r="F52" s="24">
        <v>1.69</v>
      </c>
      <c r="G52" s="39">
        <v>17.010000000000002</v>
      </c>
      <c r="H52" s="39">
        <v>4.46</v>
      </c>
      <c r="I52" s="54" t="s">
        <v>218</v>
      </c>
      <c r="J52" s="39">
        <v>0.57999999999999996</v>
      </c>
      <c r="K52" s="39">
        <f>F52+G52+J52</f>
        <v>19.28</v>
      </c>
      <c r="L52" s="18">
        <v>77</v>
      </c>
      <c r="M52" s="18">
        <v>174</v>
      </c>
      <c r="N52" s="18">
        <v>7.01</v>
      </c>
      <c r="O52" s="18" t="s">
        <v>60</v>
      </c>
      <c r="P52" s="18" t="s">
        <v>220</v>
      </c>
      <c r="Q52" s="18"/>
      <c r="R52" s="54" t="s">
        <v>221</v>
      </c>
      <c r="S52" s="18" t="s">
        <v>78</v>
      </c>
      <c r="T52" s="18"/>
    </row>
    <row r="53" spans="1:20" s="12" customFormat="1" ht="12.75" hidden="1" x14ac:dyDescent="0.2">
      <c r="A53" s="17">
        <v>44339</v>
      </c>
      <c r="B53" s="18" t="s">
        <v>28</v>
      </c>
      <c r="C53" s="18"/>
      <c r="D53" s="18" t="s">
        <v>222</v>
      </c>
      <c r="E53" s="14" t="s">
        <v>60</v>
      </c>
      <c r="F53" s="24" t="s">
        <v>60</v>
      </c>
      <c r="G53" s="68">
        <v>5.0999999999999996</v>
      </c>
      <c r="H53" s="59">
        <v>5.08</v>
      </c>
      <c r="I53" s="44">
        <v>26.11</v>
      </c>
      <c r="J53" s="59" t="s">
        <v>60</v>
      </c>
      <c r="K53" s="59">
        <v>5.0999999999999996</v>
      </c>
      <c r="L53" s="23">
        <v>76</v>
      </c>
      <c r="M53" s="23">
        <v>161</v>
      </c>
      <c r="N53" s="23">
        <v>9.52</v>
      </c>
      <c r="O53" s="18" t="s">
        <v>60</v>
      </c>
      <c r="P53" s="18" t="s">
        <v>76</v>
      </c>
      <c r="Q53" s="18" t="s">
        <v>145</v>
      </c>
      <c r="R53" s="18" t="s">
        <v>60</v>
      </c>
      <c r="S53" s="18" t="s">
        <v>129</v>
      </c>
      <c r="T53" s="18"/>
    </row>
    <row r="54" spans="1:20" s="12" customFormat="1" ht="25.5" hidden="1" x14ac:dyDescent="0.2">
      <c r="A54" s="32" t="s">
        <v>29</v>
      </c>
      <c r="B54" s="33"/>
      <c r="C54" s="33"/>
      <c r="D54" s="33"/>
      <c r="E54" s="42">
        <f t="shared" ref="E54:G54" si="3">SUM(E47:E53)</f>
        <v>39</v>
      </c>
      <c r="F54" s="42">
        <f t="shared" si="3"/>
        <v>4.91</v>
      </c>
      <c r="G54" s="42">
        <f t="shared" si="3"/>
        <v>44.390000000000008</v>
      </c>
      <c r="H54" s="42"/>
      <c r="I54" s="42"/>
      <c r="J54" s="42">
        <f>SUM(J47:J53)</f>
        <v>2.0299999999999998</v>
      </c>
      <c r="K54" s="42">
        <f>SUM(K47:K53)</f>
        <v>51.330000000000005</v>
      </c>
      <c r="L54" s="33"/>
      <c r="M54" s="37"/>
      <c r="N54" s="37"/>
      <c r="O54" s="37"/>
      <c r="P54" s="37"/>
      <c r="Q54" s="37"/>
      <c r="R54" s="37"/>
      <c r="S54" s="37"/>
      <c r="T54" s="37"/>
    </row>
    <row r="55" spans="1:20" s="12" customFormat="1" ht="89.25" hidden="1" customHeight="1" x14ac:dyDescent="0.2">
      <c r="A55" s="48">
        <v>44340</v>
      </c>
      <c r="B55" s="18" t="s">
        <v>19</v>
      </c>
      <c r="C55" s="18" t="s">
        <v>140</v>
      </c>
      <c r="D55" s="18"/>
      <c r="E55" s="14">
        <v>12</v>
      </c>
      <c r="F55" s="24">
        <v>1.35</v>
      </c>
      <c r="G55" s="39">
        <v>11.4</v>
      </c>
      <c r="H55" s="39">
        <v>4.3899999999999997</v>
      </c>
      <c r="I55" s="14">
        <v>53.01</v>
      </c>
      <c r="J55" s="39">
        <v>0.77</v>
      </c>
      <c r="K55" s="39">
        <f>SUM(J55+G55+F55)</f>
        <v>13.52</v>
      </c>
      <c r="L55" s="18">
        <v>72</v>
      </c>
      <c r="M55" s="18">
        <v>175</v>
      </c>
      <c r="N55" s="18">
        <v>6.47</v>
      </c>
      <c r="O55" s="18" t="s">
        <v>60</v>
      </c>
      <c r="P55" s="18" t="s">
        <v>145</v>
      </c>
      <c r="Q55" s="18"/>
      <c r="R55" s="18" t="s">
        <v>129</v>
      </c>
      <c r="S55" s="18" t="s">
        <v>224</v>
      </c>
      <c r="T55" s="18" t="s">
        <v>223</v>
      </c>
    </row>
    <row r="56" spans="1:20" s="12" customFormat="1" ht="12.75" hidden="1" x14ac:dyDescent="0.2">
      <c r="A56" s="48">
        <v>44341</v>
      </c>
      <c r="B56" s="18" t="s">
        <v>21</v>
      </c>
      <c r="C56" s="18"/>
      <c r="D56" s="18"/>
      <c r="E56" s="18" t="s">
        <v>60</v>
      </c>
      <c r="F56" s="18" t="s">
        <v>60</v>
      </c>
      <c r="G56" s="18" t="s">
        <v>60</v>
      </c>
      <c r="H56" s="18" t="s">
        <v>60</v>
      </c>
      <c r="I56" s="18" t="s">
        <v>60</v>
      </c>
      <c r="J56" s="18" t="s">
        <v>60</v>
      </c>
      <c r="K56" s="18" t="s">
        <v>60</v>
      </c>
      <c r="L56" s="18">
        <v>77</v>
      </c>
      <c r="M56" s="18" t="s">
        <v>60</v>
      </c>
      <c r="N56" s="18">
        <v>7.18</v>
      </c>
      <c r="O56" s="18">
        <v>87.5</v>
      </c>
      <c r="P56" s="18" t="s">
        <v>205</v>
      </c>
      <c r="Q56" s="18" t="s">
        <v>145</v>
      </c>
      <c r="R56" s="18" t="s">
        <v>224</v>
      </c>
      <c r="S56" s="18" t="s">
        <v>60</v>
      </c>
      <c r="T56" s="18" t="s">
        <v>225</v>
      </c>
    </row>
    <row r="57" spans="1:20" s="12" customFormat="1" ht="38.25" hidden="1" x14ac:dyDescent="0.2">
      <c r="A57" s="48">
        <v>44342</v>
      </c>
      <c r="B57" s="18" t="s">
        <v>22</v>
      </c>
      <c r="D57" s="18" t="s">
        <v>141</v>
      </c>
      <c r="E57" s="31">
        <v>11</v>
      </c>
      <c r="F57" s="39">
        <v>1.42</v>
      </c>
      <c r="G57" s="39">
        <v>8.34</v>
      </c>
      <c r="H57" s="39">
        <v>4.33</v>
      </c>
      <c r="I57" s="14">
        <v>38.01</v>
      </c>
      <c r="J57" s="39">
        <v>1.01</v>
      </c>
      <c r="K57" s="39">
        <f t="shared" ref="K57" si="4">SUM(J57+G57+F57)</f>
        <v>10.77</v>
      </c>
      <c r="L57" s="18">
        <v>75</v>
      </c>
      <c r="M57" s="18">
        <v>165</v>
      </c>
      <c r="N57" s="18">
        <v>7.18</v>
      </c>
      <c r="O57" s="72">
        <v>88</v>
      </c>
      <c r="P57" s="18" t="s">
        <v>226</v>
      </c>
      <c r="Q57" s="18" t="s">
        <v>60</v>
      </c>
      <c r="R57" s="18" t="s">
        <v>224</v>
      </c>
      <c r="S57" s="18" t="s">
        <v>116</v>
      </c>
      <c r="T57" s="18" t="s">
        <v>227</v>
      </c>
    </row>
    <row r="58" spans="1:20" s="12" customFormat="1" ht="51" hidden="1" x14ac:dyDescent="0.2">
      <c r="A58" s="48">
        <v>44343</v>
      </c>
      <c r="B58" s="18" t="s">
        <v>24</v>
      </c>
      <c r="C58" s="18" t="s">
        <v>228</v>
      </c>
      <c r="D58" s="18"/>
      <c r="E58" s="18" t="s">
        <v>60</v>
      </c>
      <c r="F58" s="18" t="s">
        <v>60</v>
      </c>
      <c r="G58" s="18" t="s">
        <v>60</v>
      </c>
      <c r="H58" s="18" t="s">
        <v>60</v>
      </c>
      <c r="I58" s="18" t="s">
        <v>60</v>
      </c>
      <c r="J58" s="18" t="s">
        <v>60</v>
      </c>
      <c r="K58" s="39" t="s">
        <v>60</v>
      </c>
      <c r="L58" s="18">
        <v>77</v>
      </c>
      <c r="M58" s="18" t="s">
        <v>60</v>
      </c>
      <c r="N58" s="18">
        <v>8.0399999999999991</v>
      </c>
      <c r="O58" s="18">
        <v>86.6</v>
      </c>
      <c r="P58" s="18" t="s">
        <v>205</v>
      </c>
      <c r="Q58" s="18" t="s">
        <v>145</v>
      </c>
      <c r="R58" s="18" t="s">
        <v>52</v>
      </c>
      <c r="S58" s="18" t="s">
        <v>229</v>
      </c>
      <c r="T58" s="18"/>
    </row>
    <row r="59" spans="1:20" s="12" customFormat="1" ht="51" hidden="1" x14ac:dyDescent="0.2">
      <c r="A59" s="48">
        <v>44344</v>
      </c>
      <c r="B59" s="18" t="s">
        <v>25</v>
      </c>
      <c r="C59" s="18"/>
      <c r="D59" s="18" t="s">
        <v>142</v>
      </c>
      <c r="E59" s="31">
        <v>20</v>
      </c>
      <c r="F59" s="24">
        <v>1.17</v>
      </c>
      <c r="G59" s="39">
        <v>8.09</v>
      </c>
      <c r="H59" s="39">
        <v>4.51</v>
      </c>
      <c r="I59" s="14">
        <v>39.119999999999997</v>
      </c>
      <c r="J59" s="39">
        <v>0</v>
      </c>
      <c r="K59" s="39">
        <f>SUM(J59+G59+F59)</f>
        <v>9.26</v>
      </c>
      <c r="L59" s="18">
        <v>76</v>
      </c>
      <c r="M59" s="18">
        <v>162</v>
      </c>
      <c r="N59" s="18">
        <v>8.5399999999999991</v>
      </c>
      <c r="O59" s="72">
        <v>87</v>
      </c>
      <c r="P59" s="18" t="s">
        <v>221</v>
      </c>
      <c r="Q59" s="18" t="s">
        <v>145</v>
      </c>
      <c r="R59" s="18" t="s">
        <v>230</v>
      </c>
      <c r="S59" s="18" t="s">
        <v>232</v>
      </c>
      <c r="T59" s="18" t="s">
        <v>231</v>
      </c>
    </row>
    <row r="60" spans="1:20" s="12" customFormat="1" ht="25.5" hidden="1" x14ac:dyDescent="0.2">
      <c r="A60" s="48">
        <v>44345</v>
      </c>
      <c r="B60" s="18" t="s">
        <v>26</v>
      </c>
      <c r="C60" s="23"/>
      <c r="D60" s="18"/>
      <c r="E60" s="18" t="s">
        <v>60</v>
      </c>
      <c r="F60" s="18" t="s">
        <v>60</v>
      </c>
      <c r="G60" s="18" t="s">
        <v>60</v>
      </c>
      <c r="H60" s="18" t="s">
        <v>60</v>
      </c>
      <c r="I60" s="18" t="s">
        <v>60</v>
      </c>
      <c r="J60" s="18" t="s">
        <v>60</v>
      </c>
      <c r="K60" s="39" t="s">
        <v>60</v>
      </c>
      <c r="L60" s="18">
        <v>81</v>
      </c>
      <c r="M60" s="18" t="s">
        <v>60</v>
      </c>
      <c r="N60" s="18">
        <v>9.1300000000000008</v>
      </c>
      <c r="O60" s="72">
        <v>88</v>
      </c>
      <c r="P60" s="18" t="s">
        <v>202</v>
      </c>
      <c r="Q60" s="18"/>
      <c r="S60" s="83" t="s">
        <v>119</v>
      </c>
      <c r="T60" s="18" t="s">
        <v>235</v>
      </c>
    </row>
    <row r="61" spans="1:20" s="12" customFormat="1" ht="12.75" hidden="1" x14ac:dyDescent="0.2">
      <c r="A61" s="48">
        <v>44346</v>
      </c>
      <c r="B61" s="18" t="s">
        <v>28</v>
      </c>
      <c r="C61" s="18"/>
      <c r="D61" s="18"/>
      <c r="E61" s="18" t="s">
        <v>60</v>
      </c>
      <c r="F61" s="18" t="s">
        <v>60</v>
      </c>
      <c r="G61" s="18" t="s">
        <v>60</v>
      </c>
      <c r="H61" s="18" t="s">
        <v>60</v>
      </c>
      <c r="I61" s="18" t="s">
        <v>60</v>
      </c>
      <c r="J61" s="18" t="s">
        <v>60</v>
      </c>
      <c r="K61" s="39" t="s">
        <v>60</v>
      </c>
      <c r="L61" s="18">
        <v>73</v>
      </c>
      <c r="M61" s="18" t="s">
        <v>60</v>
      </c>
      <c r="N61" s="21">
        <v>7.3</v>
      </c>
      <c r="O61" s="72">
        <v>88</v>
      </c>
      <c r="P61" s="18" t="s">
        <v>234</v>
      </c>
      <c r="Q61" s="18"/>
      <c r="R61" s="18" t="s">
        <v>78</v>
      </c>
      <c r="S61" s="18" t="s">
        <v>233</v>
      </c>
      <c r="T61" s="18"/>
    </row>
    <row r="62" spans="1:20" s="12" customFormat="1" ht="25.5" hidden="1" x14ac:dyDescent="0.2">
      <c r="A62" s="32" t="s">
        <v>29</v>
      </c>
      <c r="B62" s="33"/>
      <c r="C62" s="33"/>
      <c r="D62" s="33"/>
      <c r="E62" s="42">
        <f>SUM(E55:E60)</f>
        <v>43</v>
      </c>
      <c r="F62" s="42">
        <f t="shared" ref="F62:K62" si="5">SUM(F55:F60)</f>
        <v>3.94</v>
      </c>
      <c r="G62" s="42">
        <f t="shared" si="5"/>
        <v>27.830000000000002</v>
      </c>
      <c r="H62" s="42">
        <f t="shared" si="5"/>
        <v>13.229999999999999</v>
      </c>
      <c r="I62" s="42"/>
      <c r="J62" s="42">
        <f t="shared" si="5"/>
        <v>1.78</v>
      </c>
      <c r="K62" s="42">
        <f t="shared" si="5"/>
        <v>33.549999999999997</v>
      </c>
      <c r="L62" s="33"/>
      <c r="M62" s="37"/>
      <c r="N62" s="37"/>
      <c r="O62" s="37"/>
      <c r="P62" s="37"/>
      <c r="Q62" s="37"/>
      <c r="R62" s="37"/>
      <c r="S62" s="37"/>
      <c r="T62" s="37"/>
    </row>
    <row r="63" spans="1:20" s="12" customFormat="1" ht="38.25" hidden="1" x14ac:dyDescent="0.2">
      <c r="A63" s="17">
        <v>44347</v>
      </c>
      <c r="B63" s="18" t="s">
        <v>19</v>
      </c>
      <c r="D63" s="18" t="s">
        <v>36</v>
      </c>
      <c r="E63" s="14">
        <v>12</v>
      </c>
      <c r="F63" s="24">
        <v>0.92</v>
      </c>
      <c r="G63" s="39">
        <v>14.01</v>
      </c>
      <c r="H63" s="39">
        <v>4.46</v>
      </c>
      <c r="I63" s="14" t="s">
        <v>236</v>
      </c>
      <c r="J63" s="39" t="s">
        <v>60</v>
      </c>
      <c r="K63" s="39">
        <f>F63+G63</f>
        <v>14.93</v>
      </c>
      <c r="L63" s="18">
        <v>72</v>
      </c>
      <c r="M63" s="18">
        <v>149</v>
      </c>
      <c r="N63" s="18">
        <v>7.53</v>
      </c>
      <c r="O63" s="18" t="s">
        <v>60</v>
      </c>
      <c r="P63" s="18" t="s">
        <v>226</v>
      </c>
      <c r="Q63" s="18"/>
      <c r="R63" s="18" t="s">
        <v>80</v>
      </c>
      <c r="S63" s="18" t="s">
        <v>237</v>
      </c>
      <c r="T63" s="18" t="s">
        <v>238</v>
      </c>
    </row>
    <row r="64" spans="1:20" s="12" customFormat="1" ht="25.5" hidden="1" x14ac:dyDescent="0.2">
      <c r="A64" s="17">
        <v>44348</v>
      </c>
      <c r="B64" s="18" t="s">
        <v>21</v>
      </c>
      <c r="C64" s="18"/>
      <c r="D64" s="18"/>
      <c r="E64" s="18" t="s">
        <v>60</v>
      </c>
      <c r="F64" s="18" t="s">
        <v>60</v>
      </c>
      <c r="G64" s="18" t="s">
        <v>60</v>
      </c>
      <c r="H64" s="18" t="s">
        <v>60</v>
      </c>
      <c r="I64" s="18" t="s">
        <v>60</v>
      </c>
      <c r="J64" s="18" t="s">
        <v>60</v>
      </c>
      <c r="K64" s="39" t="s">
        <v>60</v>
      </c>
      <c r="L64" s="18">
        <v>75</v>
      </c>
      <c r="M64" s="18" t="s">
        <v>60</v>
      </c>
      <c r="N64" s="18">
        <v>8.0500000000000007</v>
      </c>
      <c r="O64" s="18" t="s">
        <v>60</v>
      </c>
      <c r="P64" s="18" t="s">
        <v>239</v>
      </c>
      <c r="Q64" s="18"/>
      <c r="R64" s="18" t="s">
        <v>240</v>
      </c>
      <c r="S64" s="18"/>
      <c r="T64" s="18"/>
    </row>
    <row r="65" spans="1:20" s="12" customFormat="1" ht="51" hidden="1" x14ac:dyDescent="0.2">
      <c r="A65" s="17">
        <v>44349</v>
      </c>
      <c r="B65" s="18" t="s">
        <v>22</v>
      </c>
      <c r="D65" s="18" t="s">
        <v>143</v>
      </c>
      <c r="E65" s="31">
        <v>12</v>
      </c>
      <c r="F65" s="24">
        <v>1.62</v>
      </c>
      <c r="G65" s="39">
        <v>6.42</v>
      </c>
      <c r="H65" s="39">
        <v>5.55</v>
      </c>
      <c r="I65" s="14">
        <v>38.01</v>
      </c>
      <c r="J65" s="39">
        <v>0.61</v>
      </c>
      <c r="K65" s="39">
        <f>F65+G65</f>
        <v>8.0399999999999991</v>
      </c>
      <c r="L65" s="18">
        <v>75</v>
      </c>
      <c r="M65" s="18">
        <v>159</v>
      </c>
      <c r="N65" s="18">
        <v>8.0500000000000007</v>
      </c>
      <c r="O65" s="18" t="s">
        <v>60</v>
      </c>
      <c r="P65" s="18" t="s">
        <v>241</v>
      </c>
      <c r="Q65" s="18"/>
      <c r="R65" s="18" t="s">
        <v>242</v>
      </c>
      <c r="S65" s="18" t="s">
        <v>243</v>
      </c>
      <c r="T65" s="18" t="s">
        <v>245</v>
      </c>
    </row>
    <row r="66" spans="1:20" s="12" customFormat="1" ht="25.5" hidden="1" x14ac:dyDescent="0.2">
      <c r="A66" s="17">
        <v>44350</v>
      </c>
      <c r="B66" s="18" t="s">
        <v>24</v>
      </c>
      <c r="C66" s="18"/>
      <c r="D66" s="18"/>
      <c r="E66" s="18" t="s">
        <v>60</v>
      </c>
      <c r="F66" s="18" t="s">
        <v>60</v>
      </c>
      <c r="G66" s="18" t="s">
        <v>60</v>
      </c>
      <c r="H66" s="18" t="s">
        <v>60</v>
      </c>
      <c r="I66" s="18" t="s">
        <v>60</v>
      </c>
      <c r="J66" s="18" t="s">
        <v>60</v>
      </c>
      <c r="K66" s="39" t="s">
        <v>60</v>
      </c>
      <c r="L66" s="18">
        <v>76</v>
      </c>
      <c r="M66" s="18" t="s">
        <v>60</v>
      </c>
      <c r="N66" s="18">
        <v>5.55</v>
      </c>
      <c r="O66" s="18" t="s">
        <v>60</v>
      </c>
      <c r="P66" s="18" t="s">
        <v>244</v>
      </c>
      <c r="Q66" s="18"/>
      <c r="R66" s="18" t="s">
        <v>80</v>
      </c>
      <c r="S66" s="18" t="s">
        <v>246</v>
      </c>
      <c r="T66" s="18"/>
    </row>
    <row r="67" spans="1:20" s="12" customFormat="1" ht="12.75" hidden="1" x14ac:dyDescent="0.2">
      <c r="A67" s="17">
        <v>44351</v>
      </c>
      <c r="B67" s="18" t="s">
        <v>25</v>
      </c>
      <c r="C67" s="18"/>
      <c r="D67" s="18"/>
      <c r="E67" s="18" t="s">
        <v>60</v>
      </c>
      <c r="F67" s="18" t="s">
        <v>60</v>
      </c>
      <c r="G67" s="18" t="s">
        <v>60</v>
      </c>
      <c r="H67" s="18" t="s">
        <v>60</v>
      </c>
      <c r="I67" s="18" t="s">
        <v>60</v>
      </c>
      <c r="J67" s="18" t="s">
        <v>60</v>
      </c>
      <c r="K67" s="39" t="s">
        <v>60</v>
      </c>
      <c r="L67" s="18">
        <v>76</v>
      </c>
      <c r="M67" s="18" t="s">
        <v>60</v>
      </c>
      <c r="N67" s="18">
        <v>9.1999999999999993</v>
      </c>
      <c r="O67" s="18" t="s">
        <v>60</v>
      </c>
      <c r="P67" s="18" t="s">
        <v>241</v>
      </c>
      <c r="Q67" s="18"/>
      <c r="R67" s="18" t="s">
        <v>52</v>
      </c>
      <c r="S67" s="18" t="s">
        <v>60</v>
      </c>
      <c r="T67" s="18"/>
    </row>
    <row r="68" spans="1:20" s="12" customFormat="1" ht="12.75" hidden="1" x14ac:dyDescent="0.2">
      <c r="A68" s="17">
        <v>44352</v>
      </c>
      <c r="B68" s="18" t="s">
        <v>26</v>
      </c>
      <c r="C68" s="18" t="s">
        <v>144</v>
      </c>
      <c r="D68" s="18"/>
      <c r="E68" s="31">
        <v>21</v>
      </c>
      <c r="F68" s="24">
        <v>1.1100000000000001</v>
      </c>
      <c r="G68" s="39">
        <v>21.99</v>
      </c>
      <c r="H68" s="39">
        <v>4.55</v>
      </c>
      <c r="I68" s="14" t="s">
        <v>247</v>
      </c>
      <c r="J68" s="39" t="s">
        <v>60</v>
      </c>
      <c r="K68" s="39">
        <f>G68+F68</f>
        <v>23.099999999999998</v>
      </c>
      <c r="L68" s="18">
        <v>65</v>
      </c>
      <c r="M68" s="18">
        <v>169</v>
      </c>
      <c r="N68" s="18">
        <v>10.210000000000001</v>
      </c>
      <c r="O68" s="18"/>
      <c r="P68" s="18" t="s">
        <v>60</v>
      </c>
      <c r="Q68" s="18" t="s">
        <v>145</v>
      </c>
      <c r="R68" s="18" t="s">
        <v>52</v>
      </c>
      <c r="S68" s="18" t="s">
        <v>184</v>
      </c>
      <c r="T68" s="18" t="s">
        <v>249</v>
      </c>
    </row>
    <row r="69" spans="1:20" s="12" customFormat="1" ht="12.75" hidden="1" x14ac:dyDescent="0.2">
      <c r="A69" s="17">
        <v>44353</v>
      </c>
      <c r="B69" s="18" t="s">
        <v>28</v>
      </c>
      <c r="C69" s="18"/>
      <c r="D69" s="18"/>
      <c r="E69" s="18" t="s">
        <v>60</v>
      </c>
      <c r="F69" s="18" t="s">
        <v>60</v>
      </c>
      <c r="G69" s="18" t="s">
        <v>60</v>
      </c>
      <c r="H69" s="18" t="s">
        <v>60</v>
      </c>
      <c r="I69" s="18" t="s">
        <v>60</v>
      </c>
      <c r="J69" s="18" t="s">
        <v>60</v>
      </c>
      <c r="K69" s="39" t="s">
        <v>60</v>
      </c>
      <c r="L69" s="18">
        <v>73</v>
      </c>
      <c r="M69" s="18" t="s">
        <v>60</v>
      </c>
      <c r="N69" s="23">
        <v>9.5</v>
      </c>
      <c r="O69" s="18" t="s">
        <v>60</v>
      </c>
      <c r="P69" s="18" t="s">
        <v>60</v>
      </c>
      <c r="Q69" s="18" t="s">
        <v>60</v>
      </c>
      <c r="R69" s="18" t="s">
        <v>60</v>
      </c>
      <c r="S69" s="18" t="s">
        <v>248</v>
      </c>
      <c r="T69" s="18" t="s">
        <v>249</v>
      </c>
    </row>
    <row r="70" spans="1:20" s="12" customFormat="1" ht="25.5" hidden="1" x14ac:dyDescent="0.2">
      <c r="A70" s="32" t="s">
        <v>29</v>
      </c>
      <c r="B70" s="33"/>
      <c r="C70" s="33"/>
      <c r="D70" s="33"/>
      <c r="E70" s="42">
        <f>SUM(E63:E68)</f>
        <v>45</v>
      </c>
      <c r="F70" s="42">
        <f>SUM(F63:F68)</f>
        <v>3.6500000000000004</v>
      </c>
      <c r="G70" s="42">
        <f>SUM(G63:G68)</f>
        <v>42.42</v>
      </c>
      <c r="H70" s="42">
        <f>SUM(H63:H68)</f>
        <v>14.559999999999999</v>
      </c>
      <c r="I70" s="42"/>
      <c r="J70" s="42">
        <f>SUM(J63:J68)</f>
        <v>0.61</v>
      </c>
      <c r="K70" s="42">
        <f>SUM(K63:K68)</f>
        <v>46.069999999999993</v>
      </c>
      <c r="L70" s="33"/>
      <c r="M70" s="37"/>
      <c r="N70" s="37"/>
      <c r="O70" s="37"/>
      <c r="P70" s="37"/>
      <c r="Q70" s="37"/>
      <c r="R70" s="37"/>
      <c r="S70" s="37"/>
      <c r="T70" s="37"/>
    </row>
    <row r="71" spans="1:20" ht="51" hidden="1" x14ac:dyDescent="0.25">
      <c r="A71" s="61">
        <v>44354</v>
      </c>
      <c r="B71" s="58" t="s">
        <v>19</v>
      </c>
      <c r="C71" s="58" t="s">
        <v>206</v>
      </c>
      <c r="D71" s="23"/>
      <c r="E71" s="86">
        <v>11</v>
      </c>
      <c r="F71" s="68">
        <v>1.32</v>
      </c>
      <c r="G71" s="65">
        <v>6.91</v>
      </c>
      <c r="H71" s="65">
        <v>4.21</v>
      </c>
      <c r="I71" s="44">
        <v>38</v>
      </c>
      <c r="J71" s="59">
        <v>1.04</v>
      </c>
      <c r="K71" s="59">
        <f>SUM(J71+G71+F71)</f>
        <v>9.27</v>
      </c>
      <c r="L71" s="23">
        <v>59</v>
      </c>
      <c r="M71" s="23">
        <v>172</v>
      </c>
      <c r="N71" s="85">
        <v>8.48</v>
      </c>
      <c r="O71" s="23">
        <v>88.9</v>
      </c>
      <c r="P71" s="23" t="s">
        <v>76</v>
      </c>
      <c r="Q71" s="23"/>
      <c r="R71" s="23" t="s">
        <v>52</v>
      </c>
      <c r="S71" s="23" t="s">
        <v>60</v>
      </c>
      <c r="T71" s="23" t="s">
        <v>250</v>
      </c>
    </row>
    <row r="72" spans="1:20" hidden="1" x14ac:dyDescent="0.25">
      <c r="A72" s="61">
        <v>44355</v>
      </c>
      <c r="B72" s="58" t="s">
        <v>21</v>
      </c>
      <c r="C72" s="58"/>
      <c r="D72" s="18"/>
      <c r="E72" s="18" t="s">
        <v>60</v>
      </c>
      <c r="F72" s="18" t="s">
        <v>60</v>
      </c>
      <c r="G72" s="18" t="s">
        <v>60</v>
      </c>
      <c r="H72" s="18" t="s">
        <v>60</v>
      </c>
      <c r="I72" s="18" t="s">
        <v>60</v>
      </c>
      <c r="J72" s="18" t="s">
        <v>60</v>
      </c>
      <c r="K72" s="39" t="s">
        <v>60</v>
      </c>
      <c r="L72" s="23">
        <v>73</v>
      </c>
      <c r="M72" s="23" t="s">
        <v>60</v>
      </c>
      <c r="N72" s="23">
        <v>9.51</v>
      </c>
      <c r="O72" s="23" t="s">
        <v>60</v>
      </c>
      <c r="P72" s="23" t="s">
        <v>234</v>
      </c>
      <c r="Q72" s="23" t="s">
        <v>145</v>
      </c>
      <c r="R72" s="23" t="s">
        <v>52</v>
      </c>
      <c r="S72" s="23"/>
      <c r="T72" s="23"/>
    </row>
    <row r="73" spans="1:20" hidden="1" x14ac:dyDescent="0.25">
      <c r="A73" s="61">
        <v>44356</v>
      </c>
      <c r="B73" s="58" t="s">
        <v>22</v>
      </c>
      <c r="D73" s="58"/>
      <c r="E73" s="18" t="s">
        <v>60</v>
      </c>
      <c r="F73" s="18" t="s">
        <v>60</v>
      </c>
      <c r="G73" s="18" t="s">
        <v>60</v>
      </c>
      <c r="H73" s="18" t="s">
        <v>60</v>
      </c>
      <c r="I73" s="18" t="s">
        <v>60</v>
      </c>
      <c r="J73" s="18" t="s">
        <v>60</v>
      </c>
      <c r="K73" s="39" t="s">
        <v>60</v>
      </c>
      <c r="L73" s="23">
        <v>62</v>
      </c>
      <c r="M73" s="23" t="s">
        <v>60</v>
      </c>
      <c r="N73" s="84">
        <v>8.14</v>
      </c>
      <c r="O73" s="23" t="s">
        <v>60</v>
      </c>
      <c r="P73" s="23" t="s">
        <v>76</v>
      </c>
      <c r="Q73" s="23"/>
      <c r="R73" s="23" t="s">
        <v>78</v>
      </c>
      <c r="S73" s="23" t="s">
        <v>119</v>
      </c>
      <c r="T73" s="23"/>
    </row>
    <row r="74" spans="1:20" ht="51" hidden="1" customHeight="1" x14ac:dyDescent="0.25">
      <c r="A74" s="61">
        <v>44357</v>
      </c>
      <c r="B74" s="58" t="s">
        <v>24</v>
      </c>
      <c r="C74" s="58" t="s">
        <v>207</v>
      </c>
      <c r="D74" s="18"/>
      <c r="E74" s="87">
        <v>11</v>
      </c>
      <c r="F74" s="68">
        <v>1.77</v>
      </c>
      <c r="G74" s="65">
        <v>8.44</v>
      </c>
      <c r="H74" s="68">
        <v>4.3</v>
      </c>
      <c r="I74" s="44">
        <v>38</v>
      </c>
      <c r="J74" s="59">
        <v>0.83</v>
      </c>
      <c r="K74" s="59">
        <f>J74+G74+F74</f>
        <v>11.04</v>
      </c>
      <c r="L74" s="23">
        <v>68</v>
      </c>
      <c r="M74" s="23">
        <v>170</v>
      </c>
      <c r="N74" s="23">
        <v>8.14</v>
      </c>
      <c r="O74" s="23" t="s">
        <v>60</v>
      </c>
      <c r="P74" s="23" t="s">
        <v>76</v>
      </c>
      <c r="Q74" s="23" t="s">
        <v>145</v>
      </c>
      <c r="R74" s="23" t="s">
        <v>251</v>
      </c>
      <c r="S74" s="23" t="s">
        <v>60</v>
      </c>
      <c r="T74" s="23" t="s">
        <v>253</v>
      </c>
    </row>
    <row r="75" spans="1:20" hidden="1" x14ac:dyDescent="0.25">
      <c r="A75" s="61">
        <v>44358</v>
      </c>
      <c r="B75" s="58" t="s">
        <v>25</v>
      </c>
      <c r="C75" s="58"/>
      <c r="D75" s="58"/>
      <c r="E75" s="18" t="s">
        <v>60</v>
      </c>
      <c r="F75" s="18" t="s">
        <v>60</v>
      </c>
      <c r="G75" s="18" t="s">
        <v>60</v>
      </c>
      <c r="H75" s="18" t="s">
        <v>60</v>
      </c>
      <c r="I75" s="18" t="s">
        <v>60</v>
      </c>
      <c r="J75" s="18" t="s">
        <v>60</v>
      </c>
      <c r="K75" s="39" t="s">
        <v>60</v>
      </c>
      <c r="L75" s="23">
        <v>76</v>
      </c>
      <c r="M75" s="23" t="s">
        <v>60</v>
      </c>
      <c r="N75" s="23">
        <v>7.48</v>
      </c>
      <c r="O75" s="23">
        <v>86.2</v>
      </c>
      <c r="P75" s="23" t="s">
        <v>81</v>
      </c>
      <c r="Q75" s="23" t="s">
        <v>145</v>
      </c>
      <c r="R75" s="23" t="s">
        <v>60</v>
      </c>
      <c r="S75" s="23" t="s">
        <v>184</v>
      </c>
      <c r="T75" s="23" t="s">
        <v>252</v>
      </c>
    </row>
    <row r="76" spans="1:20" ht="63.75" hidden="1" customHeight="1" x14ac:dyDescent="0.25">
      <c r="A76" s="61">
        <v>44359</v>
      </c>
      <c r="B76" s="58" t="s">
        <v>26</v>
      </c>
      <c r="C76" s="58" t="s">
        <v>208</v>
      </c>
      <c r="D76" s="58"/>
      <c r="E76" s="63">
        <v>22</v>
      </c>
      <c r="F76" s="70">
        <v>0.71</v>
      </c>
      <c r="G76" s="65">
        <v>22.01</v>
      </c>
      <c r="H76" s="65">
        <v>4.46</v>
      </c>
      <c r="I76" s="44" t="s">
        <v>254</v>
      </c>
      <c r="J76" s="59" t="s">
        <v>60</v>
      </c>
      <c r="K76" s="59">
        <v>22.72</v>
      </c>
      <c r="L76" s="23"/>
      <c r="M76" s="23">
        <v>170</v>
      </c>
      <c r="N76" s="23">
        <v>8.4600000000000009</v>
      </c>
      <c r="O76" s="23" t="s">
        <v>60</v>
      </c>
      <c r="P76" s="23"/>
      <c r="Q76" s="23"/>
      <c r="R76" s="23"/>
      <c r="S76" s="23"/>
      <c r="T76" s="23" t="s">
        <v>255</v>
      </c>
    </row>
    <row r="77" spans="1:20" hidden="1" x14ac:dyDescent="0.25">
      <c r="A77" s="61">
        <v>44360</v>
      </c>
      <c r="B77" s="58" t="s">
        <v>28</v>
      </c>
      <c r="C77" s="58"/>
      <c r="D77" s="58"/>
      <c r="E77" s="18" t="s">
        <v>60</v>
      </c>
      <c r="F77" s="18" t="s">
        <v>60</v>
      </c>
      <c r="G77" s="18" t="s">
        <v>60</v>
      </c>
      <c r="H77" s="18" t="s">
        <v>60</v>
      </c>
      <c r="I77" s="18" t="s">
        <v>60</v>
      </c>
      <c r="J77" s="18" t="s">
        <v>60</v>
      </c>
      <c r="K77" s="39" t="s">
        <v>60</v>
      </c>
      <c r="L77" s="23">
        <v>71</v>
      </c>
      <c r="M77" s="23"/>
      <c r="N77" s="23">
        <v>9.43</v>
      </c>
      <c r="O77" s="23"/>
      <c r="P77" s="23"/>
      <c r="Q77" s="23"/>
      <c r="R77" s="23"/>
      <c r="S77" s="23"/>
      <c r="T77" s="23"/>
    </row>
    <row r="78" spans="1:20" s="12" customFormat="1" ht="25.5" hidden="1" x14ac:dyDescent="0.2">
      <c r="A78" s="32" t="s">
        <v>29</v>
      </c>
      <c r="B78" s="33"/>
      <c r="C78" s="33"/>
      <c r="D78" s="46"/>
      <c r="E78" s="42">
        <v>44</v>
      </c>
      <c r="F78" s="42">
        <f>SUM(F71:F77)</f>
        <v>3.8</v>
      </c>
      <c r="G78" s="42">
        <f>SUM(G71:G77)</f>
        <v>37.36</v>
      </c>
      <c r="H78" s="42"/>
      <c r="I78" s="42"/>
      <c r="J78" s="42">
        <f>SUM(J71:J77)</f>
        <v>1.87</v>
      </c>
      <c r="K78" s="42">
        <f>SUM(K71:K77)</f>
        <v>43.03</v>
      </c>
      <c r="L78" s="33"/>
      <c r="M78" s="37"/>
      <c r="N78" s="37"/>
      <c r="O78" s="37"/>
      <c r="P78" s="37"/>
      <c r="Q78" s="37"/>
      <c r="R78" s="37"/>
      <c r="S78" s="37"/>
      <c r="T78" s="37"/>
    </row>
    <row r="79" spans="1:20" ht="51" hidden="1" x14ac:dyDescent="0.25">
      <c r="A79" s="61">
        <v>44361</v>
      </c>
      <c r="B79" s="58" t="s">
        <v>19</v>
      </c>
      <c r="C79" s="58" t="s">
        <v>209</v>
      </c>
      <c r="D79" s="65"/>
      <c r="E79" s="62">
        <v>12</v>
      </c>
      <c r="F79" s="64">
        <v>1.03</v>
      </c>
      <c r="G79" s="65">
        <v>14.01</v>
      </c>
      <c r="H79" s="65">
        <v>4.46</v>
      </c>
      <c r="I79" s="44" t="s">
        <v>256</v>
      </c>
      <c r="J79" s="59" t="s">
        <v>60</v>
      </c>
      <c r="K79" s="59">
        <v>15.04</v>
      </c>
      <c r="L79" s="23">
        <v>71</v>
      </c>
      <c r="M79" s="23">
        <v>171</v>
      </c>
      <c r="N79" s="23">
        <v>7.41</v>
      </c>
      <c r="O79" s="23"/>
      <c r="P79" s="23"/>
      <c r="Q79" s="23"/>
      <c r="R79" s="23"/>
      <c r="S79" s="23"/>
      <c r="T79" s="23" t="s">
        <v>257</v>
      </c>
    </row>
    <row r="80" spans="1:20" hidden="1" x14ac:dyDescent="0.25">
      <c r="A80" s="61">
        <v>44362</v>
      </c>
      <c r="B80" s="58" t="s">
        <v>21</v>
      </c>
      <c r="C80" s="58" t="s">
        <v>258</v>
      </c>
      <c r="D80" s="18"/>
      <c r="E80" s="18" t="s">
        <v>60</v>
      </c>
      <c r="F80" s="18" t="s">
        <v>60</v>
      </c>
      <c r="G80" s="18" t="s">
        <v>60</v>
      </c>
      <c r="H80" s="18" t="s">
        <v>60</v>
      </c>
      <c r="I80" s="18" t="s">
        <v>60</v>
      </c>
      <c r="J80" s="18" t="s">
        <v>60</v>
      </c>
      <c r="K80" s="39" t="s">
        <v>60</v>
      </c>
      <c r="L80" s="23">
        <v>71</v>
      </c>
      <c r="M80" s="23"/>
      <c r="N80" s="23">
        <v>7.11</v>
      </c>
      <c r="O80" s="23"/>
      <c r="P80" s="23"/>
      <c r="Q80" s="23"/>
      <c r="R80" s="23"/>
      <c r="S80" s="23"/>
      <c r="T80" s="23"/>
    </row>
    <row r="81" spans="1:20" ht="38.25" hidden="1" x14ac:dyDescent="0.25">
      <c r="A81" s="61">
        <v>44363</v>
      </c>
      <c r="B81" s="58" t="s">
        <v>22</v>
      </c>
      <c r="C81" s="58" t="s">
        <v>138</v>
      </c>
      <c r="D81" s="58"/>
      <c r="E81" s="63">
        <v>10</v>
      </c>
      <c r="F81" s="70">
        <v>1.25</v>
      </c>
      <c r="G81" s="65">
        <v>4.6900000000000004</v>
      </c>
      <c r="H81" s="65">
        <v>6.2</v>
      </c>
      <c r="I81" s="44">
        <v>29.45</v>
      </c>
      <c r="J81" s="59" t="s">
        <v>60</v>
      </c>
      <c r="K81" s="78">
        <f>SUM(F81:G81)</f>
        <v>5.94</v>
      </c>
      <c r="L81" s="23">
        <v>72</v>
      </c>
      <c r="M81" s="23">
        <v>163</v>
      </c>
      <c r="N81" s="23">
        <v>8.1300000000000008</v>
      </c>
      <c r="O81" s="23"/>
      <c r="P81" s="23"/>
      <c r="Q81" s="23"/>
      <c r="R81" s="23"/>
      <c r="S81" s="23"/>
      <c r="T81" s="23" t="s">
        <v>260</v>
      </c>
    </row>
    <row r="82" spans="1:20" hidden="1" x14ac:dyDescent="0.25">
      <c r="A82" s="61">
        <v>44364</v>
      </c>
      <c r="B82" s="58" t="s">
        <v>24</v>
      </c>
      <c r="C82" s="58"/>
      <c r="D82" s="18"/>
      <c r="E82" s="18" t="s">
        <v>60</v>
      </c>
      <c r="F82" s="18" t="s">
        <v>60</v>
      </c>
      <c r="G82" s="18" t="s">
        <v>60</v>
      </c>
      <c r="H82" s="18" t="s">
        <v>60</v>
      </c>
      <c r="I82" s="18" t="s">
        <v>60</v>
      </c>
      <c r="J82" s="18" t="s">
        <v>60</v>
      </c>
      <c r="K82" s="39" t="s">
        <v>60</v>
      </c>
      <c r="L82" s="23">
        <v>74</v>
      </c>
      <c r="M82" s="23"/>
      <c r="N82" s="79">
        <v>10.26</v>
      </c>
      <c r="O82" s="23"/>
      <c r="P82" s="23"/>
      <c r="Q82" s="23"/>
      <c r="R82" s="23"/>
      <c r="S82" s="23"/>
      <c r="T82" s="23"/>
    </row>
    <row r="83" spans="1:20" ht="25.5" hidden="1" x14ac:dyDescent="0.25">
      <c r="A83" s="61">
        <v>44365</v>
      </c>
      <c r="B83" s="58" t="s">
        <v>25</v>
      </c>
      <c r="C83" s="58" t="s">
        <v>259</v>
      </c>
      <c r="D83" s="58"/>
      <c r="E83" s="63">
        <v>17</v>
      </c>
      <c r="F83" s="75">
        <v>0.67</v>
      </c>
      <c r="G83" s="76">
        <v>5.21</v>
      </c>
      <c r="H83" s="76">
        <v>4.57</v>
      </c>
      <c r="I83" s="77">
        <v>25.49</v>
      </c>
      <c r="J83" s="78" t="s">
        <v>60</v>
      </c>
      <c r="K83" s="78">
        <f>SUM(F83:G83)</f>
        <v>5.88</v>
      </c>
      <c r="L83" s="79">
        <v>64</v>
      </c>
      <c r="M83" s="79">
        <v>167</v>
      </c>
      <c r="O83" s="23"/>
      <c r="P83" s="23"/>
      <c r="Q83" s="23"/>
      <c r="R83" s="23"/>
      <c r="S83" s="23"/>
      <c r="T83" s="23" t="s">
        <v>261</v>
      </c>
    </row>
    <row r="84" spans="1:20" hidden="1" x14ac:dyDescent="0.25">
      <c r="A84" s="61">
        <v>44366</v>
      </c>
      <c r="B84" s="58" t="s">
        <v>26</v>
      </c>
      <c r="D84" s="58"/>
      <c r="E84" s="18" t="s">
        <v>60</v>
      </c>
      <c r="F84" s="18" t="s">
        <v>60</v>
      </c>
      <c r="G84" s="18" t="s">
        <v>60</v>
      </c>
      <c r="H84" s="18" t="s">
        <v>60</v>
      </c>
      <c r="I84" s="18" t="s">
        <v>60</v>
      </c>
      <c r="J84" s="18" t="s">
        <v>60</v>
      </c>
      <c r="K84" s="39" t="s">
        <v>60</v>
      </c>
      <c r="L84" s="23"/>
      <c r="M84" s="23"/>
      <c r="N84" s="73"/>
      <c r="O84" s="74"/>
      <c r="P84" s="23"/>
      <c r="Q84" s="23"/>
      <c r="R84" s="23"/>
      <c r="S84" s="23"/>
      <c r="T84" s="23"/>
    </row>
    <row r="85" spans="1:20" hidden="1" x14ac:dyDescent="0.25">
      <c r="A85" s="61">
        <v>44367</v>
      </c>
      <c r="B85" s="58" t="s">
        <v>28</v>
      </c>
      <c r="C85" s="58"/>
      <c r="D85" s="66"/>
      <c r="E85" s="18" t="s">
        <v>60</v>
      </c>
      <c r="F85" s="18" t="s">
        <v>60</v>
      </c>
      <c r="G85" s="18" t="s">
        <v>60</v>
      </c>
      <c r="H85" s="18" t="s">
        <v>60</v>
      </c>
      <c r="I85" s="18" t="s">
        <v>60</v>
      </c>
      <c r="J85" s="18" t="s">
        <v>60</v>
      </c>
      <c r="K85" s="39" t="s">
        <v>60</v>
      </c>
      <c r="L85" s="73"/>
      <c r="M85" s="73"/>
      <c r="N85" s="73"/>
      <c r="O85" s="74"/>
      <c r="P85" s="23"/>
      <c r="Q85" s="23"/>
      <c r="R85" s="23"/>
      <c r="S85" s="23"/>
      <c r="T85" s="23"/>
    </row>
    <row r="86" spans="1:20" s="12" customFormat="1" ht="25.5" hidden="1" x14ac:dyDescent="0.2">
      <c r="A86" s="32" t="s">
        <v>29</v>
      </c>
      <c r="B86" s="33"/>
      <c r="C86" s="33"/>
      <c r="D86" s="46"/>
      <c r="E86" s="42">
        <v>39</v>
      </c>
      <c r="F86" s="80">
        <f t="shared" ref="F86:J86" si="6">SUM(F79:F85)</f>
        <v>2.95</v>
      </c>
      <c r="G86" s="80">
        <f t="shared" si="6"/>
        <v>23.91</v>
      </c>
      <c r="H86" s="80"/>
      <c r="I86" s="80"/>
      <c r="J86" s="80">
        <f t="shared" si="6"/>
        <v>0</v>
      </c>
      <c r="K86" s="80">
        <f>SUM(K79:K85)</f>
        <v>26.86</v>
      </c>
      <c r="L86" s="81"/>
      <c r="M86" s="82"/>
      <c r="N86" s="82"/>
      <c r="O86" s="37"/>
      <c r="P86" s="37"/>
      <c r="Q86" s="37"/>
      <c r="R86" s="37"/>
      <c r="S86" s="37"/>
      <c r="T86" s="37"/>
    </row>
    <row r="87" spans="1:20" hidden="1" x14ac:dyDescent="0.25">
      <c r="A87" s="61">
        <v>44368</v>
      </c>
      <c r="B87" s="58" t="s">
        <v>19</v>
      </c>
      <c r="C87" s="58"/>
      <c r="D87" s="58"/>
      <c r="E87" s="62">
        <v>15</v>
      </c>
      <c r="F87" s="70"/>
      <c r="G87" s="65"/>
      <c r="H87" s="59"/>
      <c r="I87" s="44"/>
      <c r="J87" s="59"/>
      <c r="K87" s="59"/>
      <c r="L87" s="23"/>
      <c r="M87" s="23"/>
      <c r="N87" s="23"/>
      <c r="O87" s="23"/>
      <c r="P87" s="23"/>
      <c r="Q87" s="23"/>
      <c r="R87" s="23"/>
      <c r="S87" s="23"/>
      <c r="T87" s="23"/>
    </row>
    <row r="88" spans="1:20" hidden="1" x14ac:dyDescent="0.25">
      <c r="A88" s="61">
        <v>44369</v>
      </c>
      <c r="B88" s="58" t="s">
        <v>21</v>
      </c>
      <c r="C88" s="58"/>
      <c r="D88" s="18"/>
      <c r="E88" s="63"/>
      <c r="F88" s="70"/>
      <c r="G88" s="65"/>
      <c r="H88" s="59"/>
      <c r="I88" s="44"/>
      <c r="J88" s="59"/>
      <c r="K88" s="59"/>
      <c r="L88" s="23"/>
      <c r="M88" s="23"/>
      <c r="N88" s="23"/>
      <c r="O88" s="23"/>
      <c r="P88" s="23"/>
      <c r="Q88" s="23"/>
      <c r="R88" s="23"/>
      <c r="S88" s="23"/>
      <c r="T88" s="23"/>
    </row>
    <row r="89" spans="1:20" hidden="1" x14ac:dyDescent="0.25">
      <c r="A89" s="61">
        <v>44370</v>
      </c>
      <c r="B89" s="58" t="s">
        <v>22</v>
      </c>
      <c r="C89" s="58"/>
      <c r="D89" s="58"/>
      <c r="E89" s="63">
        <v>13</v>
      </c>
      <c r="F89" s="64"/>
      <c r="G89" s="65"/>
      <c r="H89" s="59"/>
      <c r="I89" s="44"/>
      <c r="J89" s="59"/>
      <c r="K89" s="59"/>
      <c r="L89" s="23"/>
      <c r="M89" s="23"/>
      <c r="N89" s="23"/>
      <c r="O89" s="23"/>
      <c r="P89" s="23"/>
      <c r="Q89" s="23"/>
      <c r="R89" s="23"/>
      <c r="S89" s="23"/>
      <c r="T89" s="23"/>
    </row>
    <row r="90" spans="1:20" hidden="1" x14ac:dyDescent="0.25">
      <c r="A90" s="61">
        <v>44371</v>
      </c>
      <c r="B90" s="58" t="s">
        <v>24</v>
      </c>
      <c r="C90" s="58"/>
      <c r="D90" s="18"/>
      <c r="E90" s="63"/>
      <c r="F90" s="65"/>
      <c r="G90" s="65"/>
      <c r="H90" s="59"/>
      <c r="I90" s="44"/>
      <c r="J90" s="59"/>
      <c r="K90" s="59"/>
      <c r="L90" s="23"/>
      <c r="M90" s="23"/>
      <c r="N90" s="23"/>
      <c r="O90" s="23"/>
      <c r="P90" s="23"/>
      <c r="Q90" s="23"/>
      <c r="R90" s="23"/>
      <c r="S90" s="23"/>
      <c r="T90" s="23"/>
    </row>
    <row r="91" spans="1:20" hidden="1" x14ac:dyDescent="0.25">
      <c r="A91" s="61">
        <v>44372</v>
      </c>
      <c r="B91" s="58" t="s">
        <v>25</v>
      </c>
      <c r="C91" s="58"/>
      <c r="D91" s="58"/>
      <c r="E91" s="63"/>
      <c r="F91" s="70"/>
      <c r="G91" s="65"/>
      <c r="H91" s="59"/>
      <c r="I91" s="44"/>
      <c r="J91" s="59"/>
      <c r="K91" s="59"/>
      <c r="L91" s="23"/>
      <c r="M91" s="23"/>
      <c r="N91" s="23"/>
      <c r="O91" s="23"/>
      <c r="P91" s="23"/>
      <c r="Q91" s="23"/>
      <c r="R91" s="23"/>
      <c r="S91" s="23"/>
      <c r="T91" s="23"/>
    </row>
    <row r="92" spans="1:20" hidden="1" x14ac:dyDescent="0.25">
      <c r="A92" s="61">
        <v>44373</v>
      </c>
      <c r="B92" s="58" t="s">
        <v>26</v>
      </c>
      <c r="C92" s="58" t="s">
        <v>209</v>
      </c>
      <c r="D92" s="58"/>
      <c r="E92" s="63">
        <v>14</v>
      </c>
      <c r="F92" s="70"/>
      <c r="G92" s="65">
        <v>2.0099999999999998</v>
      </c>
      <c r="H92" s="59"/>
      <c r="I92" s="44"/>
      <c r="J92" s="59"/>
      <c r="K92" s="59"/>
      <c r="L92" s="23"/>
      <c r="M92" s="23"/>
      <c r="N92" s="23"/>
      <c r="O92" s="23"/>
      <c r="P92" s="23"/>
      <c r="Q92" s="23"/>
      <c r="R92" s="23"/>
      <c r="S92" s="23"/>
      <c r="T92" s="23" t="s">
        <v>262</v>
      </c>
    </row>
    <row r="93" spans="1:20" hidden="1" x14ac:dyDescent="0.25">
      <c r="A93" s="61">
        <v>44374</v>
      </c>
      <c r="B93" s="58" t="s">
        <v>28</v>
      </c>
      <c r="C93" s="58"/>
      <c r="D93" s="58"/>
      <c r="E93" s="58"/>
      <c r="F93" s="70"/>
      <c r="G93" s="65"/>
      <c r="H93" s="59"/>
      <c r="I93" s="44"/>
      <c r="J93" s="59"/>
      <c r="K93" s="59"/>
      <c r="L93" s="23"/>
      <c r="M93" s="23"/>
      <c r="N93" s="23"/>
      <c r="O93" s="23"/>
      <c r="P93" s="23"/>
      <c r="Q93" s="23"/>
      <c r="R93" s="23"/>
      <c r="S93" s="23"/>
      <c r="T93" s="23"/>
    </row>
    <row r="94" spans="1:20" s="12" customFormat="1" ht="25.5" hidden="1" x14ac:dyDescent="0.2">
      <c r="A94" s="32" t="s">
        <v>29</v>
      </c>
      <c r="B94" s="33"/>
      <c r="C94" s="33"/>
      <c r="D94" s="46"/>
      <c r="E94" s="42">
        <v>51</v>
      </c>
      <c r="F94" s="42"/>
      <c r="G94" s="46"/>
      <c r="H94" s="46"/>
      <c r="I94" s="60"/>
      <c r="J94" s="46"/>
      <c r="K94" s="46"/>
      <c r="L94" s="33"/>
      <c r="M94" s="37"/>
      <c r="N94" s="37"/>
      <c r="O94" s="37"/>
      <c r="P94" s="37"/>
      <c r="Q94" s="37"/>
      <c r="R94" s="37"/>
      <c r="S94" s="37"/>
      <c r="T94" s="37"/>
    </row>
    <row r="95" spans="1:20" hidden="1" x14ac:dyDescent="0.25">
      <c r="A95" s="61">
        <v>44382</v>
      </c>
      <c r="B95" s="58" t="s">
        <v>19</v>
      </c>
      <c r="C95" s="58" t="s">
        <v>263</v>
      </c>
      <c r="D95" s="58"/>
      <c r="E95" s="62">
        <v>6</v>
      </c>
      <c r="F95" s="70"/>
      <c r="G95" s="65">
        <v>5.2</v>
      </c>
      <c r="H95" s="51">
        <v>4.5199999999999996</v>
      </c>
      <c r="I95" s="23">
        <v>25.17</v>
      </c>
      <c r="J95" s="51"/>
      <c r="K95" s="51"/>
      <c r="L95" s="23"/>
      <c r="M95" s="23">
        <v>174</v>
      </c>
      <c r="N95" s="23"/>
      <c r="O95" s="23"/>
      <c r="P95" s="23"/>
      <c r="Q95" s="23"/>
      <c r="R95" s="23"/>
      <c r="S95" s="23"/>
      <c r="T95" s="23"/>
    </row>
    <row r="96" spans="1:20" hidden="1" x14ac:dyDescent="0.25">
      <c r="A96" s="61">
        <v>44383</v>
      </c>
      <c r="B96" s="58" t="s">
        <v>21</v>
      </c>
      <c r="C96" s="58"/>
      <c r="D96" s="18"/>
      <c r="E96" s="63"/>
      <c r="F96" s="70"/>
      <c r="G96" s="65"/>
      <c r="H96" s="51"/>
      <c r="I96" s="23"/>
      <c r="J96" s="51"/>
      <c r="K96" s="51"/>
      <c r="L96" s="23"/>
      <c r="M96" s="23"/>
      <c r="N96" s="23"/>
      <c r="O96" s="23"/>
      <c r="P96" s="23"/>
      <c r="Q96" s="23"/>
      <c r="R96" s="23"/>
      <c r="S96" s="23"/>
      <c r="T96" s="23"/>
    </row>
    <row r="97" spans="1:20" hidden="1" x14ac:dyDescent="0.25">
      <c r="A97" s="61">
        <v>44384</v>
      </c>
      <c r="B97" s="58" t="s">
        <v>22</v>
      </c>
      <c r="C97" s="58" t="s">
        <v>264</v>
      </c>
      <c r="D97" s="58"/>
      <c r="E97" s="63">
        <v>8</v>
      </c>
      <c r="F97" s="70"/>
      <c r="G97" s="65">
        <v>4.5199999999999996</v>
      </c>
      <c r="H97" s="51">
        <v>4.46</v>
      </c>
      <c r="I97" s="23">
        <v>21.35</v>
      </c>
      <c r="J97" s="51"/>
      <c r="K97" s="51"/>
      <c r="L97" s="23"/>
      <c r="M97" s="23">
        <v>165</v>
      </c>
      <c r="N97" s="23"/>
      <c r="O97" s="23"/>
      <c r="P97" s="23"/>
      <c r="Q97" s="23"/>
      <c r="R97" s="23"/>
      <c r="S97" s="23"/>
      <c r="T97" s="23"/>
    </row>
    <row r="98" spans="1:20" hidden="1" x14ac:dyDescent="0.25">
      <c r="A98" s="61">
        <v>44385</v>
      </c>
      <c r="B98" s="58" t="s">
        <v>24</v>
      </c>
      <c r="C98" s="58"/>
      <c r="D98" s="18"/>
      <c r="E98" s="63"/>
      <c r="F98" s="64"/>
      <c r="G98" s="65"/>
      <c r="H98" s="51"/>
      <c r="I98" s="23"/>
      <c r="J98" s="51"/>
      <c r="K98" s="51"/>
      <c r="L98" s="23"/>
      <c r="M98" s="23"/>
      <c r="N98" s="23"/>
      <c r="O98" s="23"/>
      <c r="P98" s="23"/>
      <c r="Q98" s="23"/>
      <c r="R98" s="23"/>
      <c r="S98" s="23"/>
      <c r="T98" s="23"/>
    </row>
    <row r="99" spans="1:20" hidden="1" x14ac:dyDescent="0.25">
      <c r="A99" s="61">
        <v>44386</v>
      </c>
      <c r="B99" s="58" t="s">
        <v>25</v>
      </c>
      <c r="C99" s="58"/>
      <c r="D99" s="58"/>
      <c r="E99" s="63"/>
      <c r="F99" s="65"/>
      <c r="G99" s="65"/>
      <c r="H99" s="51"/>
      <c r="I99" s="23"/>
      <c r="J99" s="51"/>
      <c r="K99" s="51"/>
      <c r="L99" s="23"/>
      <c r="M99" s="23"/>
      <c r="N99" s="23"/>
      <c r="O99" s="23"/>
      <c r="P99" s="23"/>
      <c r="Q99" s="23"/>
      <c r="R99" s="23"/>
      <c r="S99" s="23"/>
      <c r="T99" s="23"/>
    </row>
    <row r="100" spans="1:20" hidden="1" x14ac:dyDescent="0.25">
      <c r="A100" s="61">
        <v>44387</v>
      </c>
      <c r="B100" s="58" t="s">
        <v>26</v>
      </c>
      <c r="C100" s="58" t="s">
        <v>265</v>
      </c>
      <c r="D100" s="58"/>
      <c r="E100" s="63">
        <v>25</v>
      </c>
      <c r="F100" s="70">
        <v>1.01</v>
      </c>
      <c r="G100" s="65">
        <v>22.02</v>
      </c>
      <c r="H100" s="10">
        <v>5.07</v>
      </c>
      <c r="I100" s="51" t="s">
        <v>267</v>
      </c>
      <c r="J100" s="51"/>
      <c r="K100" s="51">
        <v>23.03</v>
      </c>
      <c r="L100" s="23"/>
      <c r="M100" s="23">
        <v>176</v>
      </c>
      <c r="N100" s="23"/>
      <c r="O100" s="23"/>
      <c r="P100" s="23"/>
      <c r="Q100" s="23"/>
      <c r="R100" s="23"/>
      <c r="S100" s="23"/>
      <c r="T100" s="23"/>
    </row>
    <row r="101" spans="1:20" hidden="1" x14ac:dyDescent="0.25">
      <c r="A101" s="61">
        <v>44388</v>
      </c>
      <c r="B101" s="58" t="s">
        <v>28</v>
      </c>
      <c r="C101" s="58"/>
      <c r="D101" s="58"/>
      <c r="E101" s="58"/>
      <c r="F101" s="70"/>
      <c r="G101" s="65"/>
      <c r="H101" s="51"/>
      <c r="I101" s="23"/>
      <c r="J101" s="51"/>
      <c r="K101" s="51"/>
      <c r="L101" s="23"/>
      <c r="M101" s="23"/>
      <c r="N101" s="23"/>
      <c r="O101" s="23"/>
      <c r="P101" s="23"/>
      <c r="Q101" s="23"/>
      <c r="R101" s="23"/>
      <c r="S101" s="23"/>
      <c r="T101" s="23"/>
    </row>
    <row r="102" spans="1:20" s="12" customFormat="1" ht="25.5" hidden="1" x14ac:dyDescent="0.2">
      <c r="A102" s="32" t="s">
        <v>29</v>
      </c>
      <c r="B102" s="33"/>
      <c r="C102" s="33"/>
      <c r="D102" s="46"/>
      <c r="E102" s="42">
        <v>39</v>
      </c>
      <c r="F102" s="42"/>
      <c r="G102" s="46">
        <v>31.74</v>
      </c>
      <c r="H102" s="46"/>
      <c r="I102" s="60"/>
      <c r="J102" s="46"/>
      <c r="K102" s="46"/>
      <c r="L102" s="33"/>
      <c r="M102" s="37"/>
      <c r="N102" s="37"/>
      <c r="O102" s="37"/>
      <c r="P102" s="37"/>
      <c r="Q102" s="37"/>
      <c r="R102" s="37"/>
      <c r="S102" s="37"/>
      <c r="T102" s="37"/>
    </row>
    <row r="103" spans="1:20" hidden="1" x14ac:dyDescent="0.25">
      <c r="A103" s="61">
        <v>44389</v>
      </c>
      <c r="B103" s="58" t="s">
        <v>19</v>
      </c>
      <c r="C103" s="58"/>
      <c r="D103" s="58"/>
      <c r="F103" s="70">
        <v>1.43</v>
      </c>
      <c r="G103" s="65">
        <v>0.81</v>
      </c>
      <c r="H103" s="51" t="s">
        <v>60</v>
      </c>
      <c r="I103" s="23" t="s">
        <v>60</v>
      </c>
      <c r="J103" s="51" t="s">
        <v>60</v>
      </c>
      <c r="K103" s="51">
        <v>2.2400000000000002</v>
      </c>
      <c r="L103" s="23"/>
      <c r="M103" s="23"/>
      <c r="N103" s="23">
        <v>10.39</v>
      </c>
      <c r="O103" s="23"/>
      <c r="P103" s="23" t="s">
        <v>76</v>
      </c>
      <c r="Q103" s="23" t="s">
        <v>145</v>
      </c>
      <c r="R103" s="23" t="s">
        <v>268</v>
      </c>
      <c r="S103" s="23" t="s">
        <v>60</v>
      </c>
      <c r="T103" s="23" t="s">
        <v>270</v>
      </c>
    </row>
    <row r="104" spans="1:20" ht="39" hidden="1" x14ac:dyDescent="0.25">
      <c r="A104" s="61">
        <v>44390</v>
      </c>
      <c r="B104" s="58" t="s">
        <v>21</v>
      </c>
      <c r="C104" s="88" t="s">
        <v>269</v>
      </c>
      <c r="D104" s="18"/>
      <c r="E104" s="62">
        <v>11</v>
      </c>
      <c r="F104" s="70">
        <v>1.49</v>
      </c>
      <c r="G104" s="65">
        <v>6.58</v>
      </c>
      <c r="H104" s="51">
        <v>4.34</v>
      </c>
      <c r="I104" s="23">
        <v>30.01</v>
      </c>
      <c r="J104" s="51">
        <v>0.53</v>
      </c>
      <c r="K104" s="89">
        <f>J104+G104+F104</f>
        <v>8.6</v>
      </c>
      <c r="L104" s="23">
        <v>80</v>
      </c>
      <c r="M104" s="23">
        <v>182</v>
      </c>
      <c r="N104" s="11">
        <v>8.2100000000000009</v>
      </c>
      <c r="O104" s="23"/>
      <c r="P104" s="23"/>
      <c r="Q104" s="23" t="s">
        <v>145</v>
      </c>
      <c r="R104" s="23" t="s">
        <v>52</v>
      </c>
      <c r="S104" s="23" t="s">
        <v>272</v>
      </c>
      <c r="T104" s="23"/>
    </row>
    <row r="105" spans="1:20" hidden="1" x14ac:dyDescent="0.25">
      <c r="A105" s="61">
        <v>44391</v>
      </c>
      <c r="B105" s="58" t="s">
        <v>22</v>
      </c>
      <c r="C105" s="58"/>
      <c r="D105" s="58"/>
      <c r="E105" s="63"/>
      <c r="F105" s="70"/>
      <c r="G105" s="65"/>
      <c r="H105" s="51"/>
      <c r="I105" s="23"/>
      <c r="J105" s="51"/>
      <c r="K105" s="51"/>
      <c r="L105" s="23">
        <v>81</v>
      </c>
      <c r="M105" s="23"/>
      <c r="N105" s="23">
        <v>7.32</v>
      </c>
      <c r="O105" s="23"/>
      <c r="P105" s="23" t="s">
        <v>76</v>
      </c>
      <c r="Q105" s="23" t="s">
        <v>273</v>
      </c>
      <c r="R105" s="23" t="s">
        <v>272</v>
      </c>
      <c r="S105" s="23" t="s">
        <v>274</v>
      </c>
      <c r="T105" s="23"/>
    </row>
    <row r="106" spans="1:20" ht="31.5" hidden="1" customHeight="1" x14ac:dyDescent="0.25">
      <c r="A106" s="61">
        <v>44392</v>
      </c>
      <c r="B106" s="58" t="s">
        <v>24</v>
      </c>
      <c r="C106" s="58" t="s">
        <v>271</v>
      </c>
      <c r="D106" s="18"/>
      <c r="E106" s="63">
        <v>10</v>
      </c>
      <c r="F106" s="64" t="s">
        <v>60</v>
      </c>
      <c r="G106" s="65">
        <v>7.04</v>
      </c>
      <c r="H106" s="51">
        <v>4.33</v>
      </c>
      <c r="I106" s="23">
        <v>32.049999999999997</v>
      </c>
      <c r="J106" s="51" t="s">
        <v>60</v>
      </c>
      <c r="K106" s="51">
        <v>7.04</v>
      </c>
      <c r="L106" s="23">
        <v>81</v>
      </c>
      <c r="M106" s="23">
        <v>162</v>
      </c>
      <c r="N106" s="23">
        <v>10.050000000000001</v>
      </c>
      <c r="O106" s="23"/>
      <c r="P106" s="23" t="s">
        <v>76</v>
      </c>
      <c r="R106" s="23" t="s">
        <v>80</v>
      </c>
      <c r="S106" s="23" t="s">
        <v>60</v>
      </c>
      <c r="T106" s="23" t="s">
        <v>275</v>
      </c>
    </row>
    <row r="107" spans="1:20" hidden="1" x14ac:dyDescent="0.25">
      <c r="A107" s="61">
        <v>44393</v>
      </c>
      <c r="B107" s="58" t="s">
        <v>25</v>
      </c>
      <c r="C107" s="58"/>
      <c r="D107" s="58"/>
      <c r="E107" s="63"/>
      <c r="F107" s="65"/>
      <c r="G107" s="65"/>
      <c r="H107" s="51"/>
      <c r="I107" s="23"/>
      <c r="J107" s="51"/>
      <c r="K107" s="51"/>
      <c r="L107" s="23">
        <v>82</v>
      </c>
      <c r="M107" s="23"/>
      <c r="N107" s="23">
        <v>9.58</v>
      </c>
      <c r="O107" s="23"/>
      <c r="P107" s="23"/>
      <c r="Q107" s="23"/>
      <c r="R107" s="23"/>
      <c r="S107" s="23"/>
      <c r="T107" s="23"/>
    </row>
    <row r="108" spans="1:20" ht="25.5" hidden="1" x14ac:dyDescent="0.25">
      <c r="A108" s="61">
        <v>44394</v>
      </c>
      <c r="B108" s="58" t="s">
        <v>26</v>
      </c>
      <c r="C108" s="58" t="s">
        <v>266</v>
      </c>
      <c r="D108" s="58"/>
      <c r="E108" s="63">
        <v>27</v>
      </c>
      <c r="F108" s="70">
        <v>0.69</v>
      </c>
      <c r="G108" s="65">
        <v>27.01</v>
      </c>
      <c r="H108" s="51">
        <v>5.05</v>
      </c>
      <c r="I108" s="23" t="s">
        <v>283</v>
      </c>
      <c r="J108" s="51" t="s">
        <v>60</v>
      </c>
      <c r="K108" s="51">
        <v>27.7</v>
      </c>
      <c r="L108" s="23">
        <v>81</v>
      </c>
      <c r="M108" s="23">
        <v>176</v>
      </c>
      <c r="N108" s="23">
        <v>9.18</v>
      </c>
      <c r="O108" s="23"/>
      <c r="P108" s="23"/>
      <c r="Q108" s="23"/>
      <c r="R108" s="23"/>
      <c r="S108" s="23"/>
      <c r="T108" s="23" t="s">
        <v>284</v>
      </c>
    </row>
    <row r="109" spans="1:20" hidden="1" x14ac:dyDescent="0.25">
      <c r="A109" s="61">
        <v>44395</v>
      </c>
      <c r="B109" s="58" t="s">
        <v>28</v>
      </c>
      <c r="C109" s="58"/>
      <c r="D109" s="58"/>
      <c r="E109" s="58"/>
      <c r="F109" s="70"/>
      <c r="G109" s="65"/>
      <c r="H109" s="51"/>
      <c r="I109" s="23"/>
      <c r="J109" s="51"/>
      <c r="K109" s="51"/>
      <c r="L109" s="23">
        <v>79</v>
      </c>
      <c r="M109" s="23"/>
      <c r="N109" s="23">
        <v>8.1199999999999992</v>
      </c>
      <c r="O109" s="23"/>
      <c r="P109" s="23"/>
      <c r="Q109" s="23"/>
      <c r="R109" s="23"/>
      <c r="S109" s="23"/>
      <c r="T109" s="23"/>
    </row>
    <row r="110" spans="1:20" s="12" customFormat="1" ht="25.5" hidden="1" x14ac:dyDescent="0.2">
      <c r="A110" s="32" t="s">
        <v>29</v>
      </c>
      <c r="B110" s="33"/>
      <c r="C110" s="33"/>
      <c r="D110" s="46"/>
      <c r="E110" s="46">
        <v>48</v>
      </c>
      <c r="F110" s="46">
        <f>SUM(F103:F109)</f>
        <v>3.61</v>
      </c>
      <c r="G110" s="46">
        <f>SUM(G103:G109)</f>
        <v>41.44</v>
      </c>
      <c r="H110" s="46"/>
      <c r="I110" s="46"/>
      <c r="J110" s="46">
        <f t="shared" ref="J110:K110" si="7">SUM(J103:J109)</f>
        <v>0.53</v>
      </c>
      <c r="K110" s="46">
        <f t="shared" si="7"/>
        <v>45.58</v>
      </c>
      <c r="L110" s="33"/>
      <c r="M110" s="37"/>
      <c r="N110" s="37"/>
      <c r="O110" s="37"/>
      <c r="P110" s="37"/>
      <c r="Q110" s="37"/>
      <c r="R110" s="37"/>
      <c r="S110" s="37"/>
      <c r="T110" s="37"/>
    </row>
    <row r="111" spans="1:20" hidden="1" x14ac:dyDescent="0.25">
      <c r="A111" s="61">
        <v>44396</v>
      </c>
      <c r="B111" s="58" t="s">
        <v>19</v>
      </c>
      <c r="C111" s="58" t="s">
        <v>263</v>
      </c>
      <c r="D111" s="58"/>
      <c r="E111" s="62">
        <v>6</v>
      </c>
      <c r="F111" s="70" t="s">
        <v>60</v>
      </c>
      <c r="G111" s="65">
        <v>6.83</v>
      </c>
      <c r="H111" s="10">
        <v>5.17</v>
      </c>
      <c r="I111" s="23">
        <v>36.049999999999997</v>
      </c>
      <c r="J111" s="51" t="s">
        <v>60</v>
      </c>
      <c r="K111" s="51">
        <f>G111</f>
        <v>6.83</v>
      </c>
      <c r="L111" s="11">
        <v>79</v>
      </c>
      <c r="M111" s="23">
        <v>166</v>
      </c>
      <c r="N111" s="23">
        <v>7.59</v>
      </c>
      <c r="O111" s="23"/>
      <c r="P111" s="23"/>
      <c r="Q111" s="23"/>
      <c r="R111" s="23"/>
      <c r="S111" s="23"/>
      <c r="T111" s="23"/>
    </row>
    <row r="112" spans="1:20" hidden="1" x14ac:dyDescent="0.25">
      <c r="A112" s="61">
        <v>44397</v>
      </c>
      <c r="B112" s="58" t="s">
        <v>21</v>
      </c>
      <c r="C112" s="58"/>
      <c r="D112" s="18"/>
      <c r="E112" s="63"/>
      <c r="F112" s="70"/>
      <c r="G112" s="65"/>
      <c r="H112" s="51"/>
      <c r="I112" s="23"/>
      <c r="J112" s="51"/>
      <c r="K112" s="51"/>
      <c r="L112" s="23">
        <v>80</v>
      </c>
      <c r="M112" s="23"/>
      <c r="N112" s="23">
        <v>8.11</v>
      </c>
      <c r="O112" s="23"/>
      <c r="P112" s="23"/>
      <c r="Q112" s="23"/>
      <c r="R112" s="23"/>
      <c r="S112" s="23"/>
      <c r="T112" s="23" t="s">
        <v>285</v>
      </c>
    </row>
    <row r="113" spans="1:20" hidden="1" x14ac:dyDescent="0.25">
      <c r="A113" s="61">
        <v>44398</v>
      </c>
      <c r="B113" s="58" t="s">
        <v>22</v>
      </c>
      <c r="D113" s="58"/>
      <c r="E113" s="63">
        <v>14</v>
      </c>
      <c r="F113" s="70">
        <v>0.85</v>
      </c>
      <c r="G113" s="65">
        <v>1.89</v>
      </c>
      <c r="H113" s="51">
        <v>4.3099999999999996</v>
      </c>
      <c r="I113" s="23">
        <v>8.32</v>
      </c>
      <c r="J113" s="51"/>
      <c r="K113" s="59">
        <f>F113+G113</f>
        <v>2.7399999999999998</v>
      </c>
      <c r="L113" s="23">
        <v>79</v>
      </c>
      <c r="M113" s="23">
        <v>160</v>
      </c>
      <c r="N113" s="23"/>
      <c r="O113" s="23"/>
      <c r="P113" s="23"/>
      <c r="Q113" s="23"/>
      <c r="R113" s="23"/>
      <c r="S113" s="23"/>
      <c r="T113" s="23" t="s">
        <v>294</v>
      </c>
    </row>
    <row r="114" spans="1:20" hidden="1" x14ac:dyDescent="0.25">
      <c r="A114" s="61">
        <v>44399</v>
      </c>
      <c r="B114" s="58" t="s">
        <v>24</v>
      </c>
      <c r="C114" s="58" t="s">
        <v>140</v>
      </c>
      <c r="D114" s="18"/>
      <c r="E114" s="63"/>
      <c r="F114" s="64"/>
      <c r="G114" s="65"/>
      <c r="H114" s="51"/>
      <c r="I114" s="23"/>
      <c r="J114" s="51"/>
      <c r="K114" s="51"/>
      <c r="L114" s="23"/>
      <c r="M114" s="23"/>
      <c r="N114" s="23"/>
      <c r="O114" s="23"/>
      <c r="P114" s="23"/>
      <c r="Q114" s="23"/>
      <c r="R114" s="23"/>
      <c r="S114" s="23"/>
      <c r="T114" s="23"/>
    </row>
    <row r="115" spans="1:20" hidden="1" x14ac:dyDescent="0.25">
      <c r="A115" s="61">
        <v>44400</v>
      </c>
      <c r="B115" s="58" t="s">
        <v>25</v>
      </c>
      <c r="C115" s="58"/>
      <c r="D115" s="58"/>
      <c r="E115" s="63"/>
      <c r="F115" s="65"/>
      <c r="G115" s="65"/>
      <c r="H115" s="51"/>
      <c r="I115" s="23"/>
      <c r="J115" s="51"/>
      <c r="K115" s="51"/>
      <c r="L115" s="23"/>
      <c r="M115" s="23"/>
      <c r="N115" s="23"/>
      <c r="O115" s="23"/>
      <c r="P115" s="23"/>
      <c r="Q115" s="23"/>
      <c r="R115" s="23"/>
      <c r="S115" s="23"/>
      <c r="T115" s="23"/>
    </row>
    <row r="116" spans="1:20" hidden="1" x14ac:dyDescent="0.25">
      <c r="A116" s="61">
        <v>44401</v>
      </c>
      <c r="B116" s="58" t="s">
        <v>26</v>
      </c>
      <c r="C116" s="58"/>
      <c r="D116" s="58"/>
      <c r="E116" s="63"/>
      <c r="F116" s="70"/>
      <c r="G116" s="65"/>
      <c r="H116" s="51"/>
      <c r="I116" s="23"/>
      <c r="J116" s="51"/>
      <c r="K116" s="51"/>
      <c r="L116" s="23"/>
      <c r="M116" s="23"/>
      <c r="N116" s="23"/>
      <c r="O116" s="23"/>
      <c r="P116" s="23"/>
      <c r="Q116" s="23"/>
      <c r="R116" s="23"/>
      <c r="S116" s="23"/>
      <c r="T116" s="23"/>
    </row>
    <row r="117" spans="1:20" hidden="1" x14ac:dyDescent="0.25">
      <c r="A117" s="61">
        <v>44402</v>
      </c>
      <c r="B117" s="58" t="s">
        <v>28</v>
      </c>
      <c r="C117" s="58"/>
      <c r="D117" s="58"/>
      <c r="E117" s="58"/>
      <c r="F117" s="70"/>
      <c r="G117" s="65"/>
      <c r="H117" s="51"/>
      <c r="I117" s="23"/>
      <c r="J117" s="51"/>
      <c r="K117" s="51"/>
      <c r="L117" s="23"/>
      <c r="M117" s="23"/>
      <c r="N117" s="23"/>
      <c r="O117" s="23"/>
      <c r="P117" s="23"/>
      <c r="Q117" s="23"/>
      <c r="R117" s="23"/>
      <c r="S117" s="23"/>
      <c r="T117" s="23"/>
    </row>
    <row r="118" spans="1:20" s="12" customFormat="1" ht="25.5" hidden="1" x14ac:dyDescent="0.2">
      <c r="A118" s="32" t="s">
        <v>29</v>
      </c>
      <c r="B118" s="33"/>
      <c r="C118" s="33"/>
      <c r="D118" s="46"/>
      <c r="E118" s="42">
        <f>SUM(E111:E117)</f>
        <v>20</v>
      </c>
      <c r="F118" s="42">
        <f t="shared" ref="F118:K118" si="8">SUM(F111:F117)</f>
        <v>0.85</v>
      </c>
      <c r="G118" s="42">
        <f t="shared" si="8"/>
        <v>8.7200000000000006</v>
      </c>
      <c r="H118" s="42"/>
      <c r="I118" s="42"/>
      <c r="J118" s="42">
        <f t="shared" si="8"/>
        <v>0</v>
      </c>
      <c r="K118" s="42">
        <f t="shared" si="8"/>
        <v>9.57</v>
      </c>
      <c r="L118" s="42"/>
      <c r="M118" s="37"/>
      <c r="N118" s="37"/>
      <c r="O118" s="37"/>
      <c r="P118" s="37"/>
      <c r="Q118" s="37"/>
      <c r="R118" s="37"/>
      <c r="S118" s="37"/>
      <c r="T118" s="37"/>
    </row>
    <row r="119" spans="1:20" hidden="1" x14ac:dyDescent="0.25">
      <c r="A119" s="61">
        <v>44403</v>
      </c>
      <c r="B119" s="58" t="s">
        <v>19</v>
      </c>
      <c r="C119" s="58"/>
      <c r="D119" s="58"/>
      <c r="E119" s="62"/>
      <c r="F119" s="70"/>
      <c r="G119" s="65"/>
      <c r="H119" s="51"/>
      <c r="I119" s="23"/>
      <c r="J119" s="51"/>
      <c r="K119" s="51"/>
      <c r="L119" s="23"/>
      <c r="M119" s="23"/>
      <c r="N119" s="23"/>
      <c r="O119" s="23"/>
      <c r="P119" s="23"/>
      <c r="Q119" s="23"/>
      <c r="R119" s="23"/>
      <c r="S119" s="23"/>
      <c r="T119" s="23"/>
    </row>
    <row r="120" spans="1:20" hidden="1" x14ac:dyDescent="0.25">
      <c r="A120" s="61">
        <v>44404</v>
      </c>
      <c r="B120" s="58" t="s">
        <v>21</v>
      </c>
      <c r="C120" s="58"/>
      <c r="D120" s="18"/>
      <c r="E120" s="63"/>
      <c r="F120" s="70"/>
      <c r="G120" s="65"/>
      <c r="H120" s="51"/>
      <c r="I120" s="23"/>
      <c r="J120" s="51"/>
      <c r="K120" s="51"/>
      <c r="L120" s="23"/>
      <c r="M120" s="23"/>
      <c r="N120" s="23"/>
      <c r="O120" s="23"/>
      <c r="P120" s="23"/>
      <c r="Q120" s="23"/>
      <c r="R120" s="23"/>
      <c r="S120" s="23"/>
      <c r="T120" s="23"/>
    </row>
    <row r="121" spans="1:20" hidden="1" x14ac:dyDescent="0.25">
      <c r="A121" s="61">
        <v>44405</v>
      </c>
      <c r="B121" s="58" t="s">
        <v>22</v>
      </c>
      <c r="C121" s="58"/>
      <c r="D121" s="58"/>
      <c r="E121" s="63"/>
      <c r="F121" s="70"/>
      <c r="G121" s="65"/>
      <c r="H121" s="51"/>
      <c r="I121" s="23"/>
      <c r="J121" s="51"/>
      <c r="K121" s="51"/>
      <c r="L121" s="23"/>
      <c r="M121" s="23"/>
      <c r="N121" s="23"/>
      <c r="O121" s="23"/>
      <c r="P121" s="23"/>
      <c r="Q121" s="23"/>
      <c r="R121" s="23"/>
      <c r="S121" s="23"/>
      <c r="T121" s="23"/>
    </row>
    <row r="122" spans="1:20" hidden="1" x14ac:dyDescent="0.25">
      <c r="A122" s="61">
        <v>44406</v>
      </c>
      <c r="B122" s="58" t="s">
        <v>24</v>
      </c>
      <c r="C122" s="58"/>
      <c r="D122" s="18"/>
      <c r="E122" s="63"/>
      <c r="F122" s="64"/>
      <c r="G122" s="65"/>
      <c r="H122" s="51"/>
      <c r="I122" s="23"/>
      <c r="J122" s="51"/>
      <c r="K122" s="51"/>
      <c r="L122" s="23"/>
      <c r="M122" s="23"/>
      <c r="N122" s="23"/>
      <c r="O122" s="23"/>
      <c r="P122" s="23"/>
      <c r="Q122" s="23"/>
      <c r="R122" s="23"/>
      <c r="S122" s="23"/>
      <c r="T122" s="23"/>
    </row>
    <row r="123" spans="1:20" hidden="1" x14ac:dyDescent="0.25">
      <c r="A123" s="61">
        <v>44407</v>
      </c>
      <c r="B123" s="58" t="s">
        <v>25</v>
      </c>
      <c r="C123" s="58"/>
      <c r="D123" s="58"/>
      <c r="E123" s="63"/>
      <c r="F123" s="65"/>
      <c r="G123" s="65"/>
      <c r="H123" s="51"/>
      <c r="I123" s="23"/>
      <c r="J123" s="51"/>
      <c r="K123" s="51"/>
      <c r="L123" s="23"/>
      <c r="M123" s="23"/>
      <c r="N123" s="23"/>
      <c r="O123" s="23"/>
      <c r="P123" s="23"/>
      <c r="Q123" s="23"/>
      <c r="R123" s="23"/>
      <c r="S123" s="23"/>
      <c r="T123" s="23"/>
    </row>
    <row r="124" spans="1:20" hidden="1" x14ac:dyDescent="0.25">
      <c r="A124" s="61">
        <v>44408</v>
      </c>
      <c r="B124" s="58" t="s">
        <v>26</v>
      </c>
      <c r="C124" s="58"/>
      <c r="D124" s="58"/>
      <c r="E124" s="63"/>
      <c r="F124" s="70"/>
      <c r="G124" s="65"/>
      <c r="H124" s="51"/>
      <c r="I124" s="23"/>
      <c r="J124" s="51"/>
      <c r="K124" s="51"/>
      <c r="L124" s="23"/>
      <c r="M124" s="23"/>
      <c r="N124" s="23"/>
      <c r="O124" s="23"/>
      <c r="P124" s="23"/>
      <c r="Q124" s="23"/>
      <c r="R124" s="23"/>
      <c r="S124" s="23"/>
      <c r="T124" s="23"/>
    </row>
    <row r="125" spans="1:20" hidden="1" x14ac:dyDescent="0.25">
      <c r="A125" s="61">
        <v>44409</v>
      </c>
      <c r="B125" s="58" t="s">
        <v>28</v>
      </c>
      <c r="C125" s="58" t="s">
        <v>298</v>
      </c>
      <c r="D125" s="58"/>
      <c r="E125" s="58"/>
      <c r="F125" s="70">
        <v>0.74</v>
      </c>
      <c r="G125" s="65">
        <v>4.53</v>
      </c>
      <c r="H125" s="51">
        <v>5.01</v>
      </c>
      <c r="I125" s="23">
        <v>22.41</v>
      </c>
      <c r="J125" s="51"/>
      <c r="K125" s="51"/>
      <c r="L125" s="23"/>
      <c r="M125" s="23"/>
      <c r="N125" s="23"/>
      <c r="O125" s="23"/>
      <c r="P125" s="23"/>
      <c r="Q125" s="23"/>
      <c r="R125" s="23"/>
      <c r="S125" s="23"/>
      <c r="T125" s="23"/>
    </row>
    <row r="126" spans="1:20" s="12" customFormat="1" ht="25.5" hidden="1" x14ac:dyDescent="0.2">
      <c r="A126" s="32" t="s">
        <v>29</v>
      </c>
      <c r="B126" s="33"/>
      <c r="C126" s="33"/>
      <c r="D126" s="46"/>
      <c r="E126" s="42">
        <v>38</v>
      </c>
      <c r="F126" s="42"/>
      <c r="G126" s="46"/>
      <c r="H126" s="46"/>
      <c r="I126" s="60"/>
      <c r="J126" s="46"/>
      <c r="K126" s="46"/>
      <c r="L126" s="33"/>
      <c r="M126" s="37"/>
      <c r="N126" s="37"/>
      <c r="O126" s="37"/>
      <c r="P126" s="37"/>
      <c r="Q126" s="37"/>
      <c r="R126" s="37"/>
      <c r="S126" s="37"/>
      <c r="T126" s="37"/>
    </row>
    <row r="127" spans="1:20" hidden="1" x14ac:dyDescent="0.25">
      <c r="A127" s="61">
        <v>44410</v>
      </c>
      <c r="B127" s="58" t="s">
        <v>19</v>
      </c>
      <c r="C127" s="58" t="s">
        <v>263</v>
      </c>
      <c r="D127" s="58"/>
      <c r="E127" s="62">
        <v>6</v>
      </c>
      <c r="F127" s="70"/>
      <c r="G127" s="65">
        <v>5.83</v>
      </c>
      <c r="H127" s="51">
        <v>4.49</v>
      </c>
      <c r="I127" s="23">
        <v>28.08</v>
      </c>
      <c r="J127" s="51"/>
      <c r="K127" s="51">
        <f>SUM(G127)</f>
        <v>5.83</v>
      </c>
      <c r="L127" s="23"/>
      <c r="M127" s="23" t="s">
        <v>60</v>
      </c>
      <c r="N127" s="23"/>
      <c r="O127" s="23"/>
      <c r="P127" s="23"/>
      <c r="Q127" s="23"/>
      <c r="R127" s="23"/>
      <c r="S127" s="23"/>
      <c r="T127" s="23"/>
    </row>
    <row r="128" spans="1:20" hidden="1" x14ac:dyDescent="0.25">
      <c r="A128" s="61">
        <v>44411</v>
      </c>
      <c r="B128" s="58" t="s">
        <v>21</v>
      </c>
      <c r="C128" s="58" t="s">
        <v>295</v>
      </c>
      <c r="D128" s="18"/>
      <c r="E128" s="63"/>
      <c r="F128" s="70"/>
      <c r="G128" s="65"/>
      <c r="H128" s="51"/>
      <c r="I128" s="23"/>
      <c r="J128" s="51"/>
      <c r="K128" s="51"/>
      <c r="L128" s="23"/>
      <c r="M128" s="23"/>
      <c r="N128" s="23"/>
      <c r="O128" s="23"/>
      <c r="P128" s="23"/>
      <c r="Q128" s="23"/>
      <c r="R128" s="23"/>
      <c r="S128" s="23"/>
      <c r="T128" s="23"/>
    </row>
    <row r="129" spans="1:20" hidden="1" x14ac:dyDescent="0.25">
      <c r="A129" s="61">
        <v>44412</v>
      </c>
      <c r="B129" s="58" t="s">
        <v>22</v>
      </c>
      <c r="C129" s="95"/>
      <c r="D129" s="58"/>
      <c r="E129" s="95"/>
      <c r="F129" s="70"/>
      <c r="G129" s="65"/>
      <c r="H129" s="51"/>
      <c r="I129" s="23"/>
      <c r="J129" s="51"/>
      <c r="K129" s="51"/>
      <c r="L129" s="23"/>
      <c r="M129" s="23"/>
      <c r="N129" s="23"/>
      <c r="O129" s="23"/>
      <c r="P129" s="23"/>
      <c r="Q129" s="23"/>
      <c r="R129" s="23"/>
      <c r="S129" s="23"/>
      <c r="T129" s="23"/>
    </row>
    <row r="130" spans="1:20" hidden="1" x14ac:dyDescent="0.25">
      <c r="A130" s="61">
        <v>44413</v>
      </c>
      <c r="B130" s="58" t="s">
        <v>24</v>
      </c>
      <c r="C130" s="95"/>
      <c r="D130" s="18"/>
      <c r="E130" s="95"/>
      <c r="F130" s="64"/>
      <c r="G130" s="65"/>
      <c r="H130" s="51"/>
      <c r="I130" s="23"/>
      <c r="J130" s="51"/>
      <c r="K130" s="51"/>
      <c r="L130" s="23"/>
      <c r="M130" s="23"/>
      <c r="N130" s="23"/>
      <c r="O130" s="23"/>
      <c r="P130" s="23"/>
      <c r="Q130" s="23"/>
      <c r="R130" s="23"/>
      <c r="S130" s="23"/>
      <c r="T130" s="23" t="s">
        <v>285</v>
      </c>
    </row>
    <row r="131" spans="1:20" hidden="1" x14ac:dyDescent="0.25">
      <c r="A131" s="61">
        <v>44414</v>
      </c>
      <c r="B131" s="58" t="s">
        <v>25</v>
      </c>
      <c r="C131" s="58" t="s">
        <v>276</v>
      </c>
      <c r="D131" s="58"/>
      <c r="E131" s="63">
        <v>14</v>
      </c>
      <c r="F131" s="65">
        <v>0.98</v>
      </c>
      <c r="G131" s="65">
        <v>11.38</v>
      </c>
      <c r="H131" s="51">
        <v>4.18</v>
      </c>
      <c r="I131" s="23">
        <v>49.01</v>
      </c>
      <c r="J131" s="51" t="s">
        <v>60</v>
      </c>
      <c r="K131" s="51">
        <f>F131+G131</f>
        <v>12.360000000000001</v>
      </c>
      <c r="L131" s="23"/>
      <c r="M131" s="23">
        <v>176</v>
      </c>
      <c r="N131" s="23"/>
      <c r="O131" s="23"/>
      <c r="P131" s="23"/>
      <c r="Q131" s="23"/>
      <c r="R131" s="23"/>
      <c r="S131" s="23"/>
      <c r="T131" s="23" t="s">
        <v>297</v>
      </c>
    </row>
    <row r="132" spans="1:20" hidden="1" x14ac:dyDescent="0.25">
      <c r="A132" s="61">
        <v>44415</v>
      </c>
      <c r="B132" s="58" t="s">
        <v>26</v>
      </c>
      <c r="D132" s="58"/>
      <c r="E132" s="63"/>
      <c r="F132" s="70"/>
      <c r="G132" s="65"/>
      <c r="H132" s="51"/>
      <c r="I132" s="23"/>
      <c r="J132" s="51"/>
      <c r="K132" s="51"/>
      <c r="L132" s="23"/>
      <c r="M132" s="23"/>
      <c r="N132" s="23"/>
      <c r="O132" s="23"/>
      <c r="P132" s="23"/>
      <c r="Q132" s="23"/>
      <c r="R132" s="23"/>
      <c r="S132" s="23"/>
      <c r="T132" s="23"/>
    </row>
    <row r="133" spans="1:20" ht="25.5" hidden="1" x14ac:dyDescent="0.25">
      <c r="A133" s="61">
        <v>44416</v>
      </c>
      <c r="B133" s="58" t="s">
        <v>28</v>
      </c>
      <c r="C133" s="58" t="s">
        <v>277</v>
      </c>
      <c r="D133" s="58"/>
      <c r="E133" s="63">
        <v>31</v>
      </c>
      <c r="F133" s="70">
        <v>1.03</v>
      </c>
      <c r="G133" s="65">
        <v>31.01</v>
      </c>
      <c r="H133" s="51">
        <v>5.03</v>
      </c>
      <c r="I133" s="23" t="s">
        <v>296</v>
      </c>
      <c r="J133" s="51" t="s">
        <v>60</v>
      </c>
      <c r="K133" s="59">
        <f>F133+G133</f>
        <v>32.04</v>
      </c>
      <c r="L133" s="23"/>
      <c r="M133" s="23">
        <v>164</v>
      </c>
      <c r="N133" s="23"/>
      <c r="O133" s="23"/>
      <c r="P133" s="23"/>
      <c r="Q133" s="23"/>
      <c r="R133" s="23"/>
      <c r="S133" s="23"/>
      <c r="T133" s="23" t="s">
        <v>307</v>
      </c>
    </row>
    <row r="134" spans="1:20" s="12" customFormat="1" ht="25.5" hidden="1" x14ac:dyDescent="0.2">
      <c r="A134" s="32" t="s">
        <v>29</v>
      </c>
      <c r="B134" s="33"/>
      <c r="C134" s="33"/>
      <c r="D134" s="46"/>
      <c r="E134" s="42">
        <f>SUM(E127:E133)</f>
        <v>51</v>
      </c>
      <c r="F134" s="42">
        <f t="shared" ref="F134:K134" si="9">SUM(F127:F133)</f>
        <v>2.0099999999999998</v>
      </c>
      <c r="G134" s="42">
        <f t="shared" si="9"/>
        <v>48.22</v>
      </c>
      <c r="H134" s="42"/>
      <c r="I134" s="42"/>
      <c r="J134" s="42">
        <f t="shared" si="9"/>
        <v>0</v>
      </c>
      <c r="K134" s="42">
        <f t="shared" si="9"/>
        <v>50.230000000000004</v>
      </c>
      <c r="L134" s="33"/>
      <c r="M134" s="37"/>
      <c r="N134" s="37"/>
      <c r="O134" s="37"/>
      <c r="P134" s="37"/>
      <c r="Q134" s="37"/>
      <c r="R134" s="37"/>
      <c r="S134" s="37"/>
      <c r="T134" s="37"/>
    </row>
    <row r="135" spans="1:20" hidden="1" x14ac:dyDescent="0.25">
      <c r="A135" s="61">
        <v>44417</v>
      </c>
      <c r="B135" s="58" t="s">
        <v>19</v>
      </c>
      <c r="D135" s="95" t="s">
        <v>299</v>
      </c>
      <c r="E135" s="95"/>
      <c r="F135" s="70"/>
      <c r="G135" s="65"/>
      <c r="H135" s="51"/>
      <c r="I135" s="23"/>
      <c r="J135" s="51"/>
      <c r="K135" s="51"/>
      <c r="L135" s="23">
        <v>76</v>
      </c>
      <c r="M135" s="23"/>
      <c r="N135" s="23"/>
      <c r="O135" s="23"/>
      <c r="P135" s="23"/>
      <c r="Q135" s="23"/>
      <c r="R135" s="23"/>
      <c r="S135" s="23"/>
      <c r="T135" s="23"/>
    </row>
    <row r="136" spans="1:20" ht="38.25" hidden="1" x14ac:dyDescent="0.25">
      <c r="A136" s="61">
        <v>44418</v>
      </c>
      <c r="B136" s="58" t="s">
        <v>21</v>
      </c>
      <c r="C136" s="58" t="s">
        <v>278</v>
      </c>
      <c r="D136" s="58"/>
      <c r="E136" s="62">
        <v>11</v>
      </c>
      <c r="F136" s="70">
        <v>0.77</v>
      </c>
      <c r="G136" s="65">
        <v>6.8</v>
      </c>
      <c r="H136" s="51">
        <v>4.25</v>
      </c>
      <c r="I136" s="23">
        <v>30.01</v>
      </c>
      <c r="J136" s="51">
        <v>0.4</v>
      </c>
      <c r="K136" s="59">
        <f>SUM(J136+G136+F136)</f>
        <v>7.9700000000000006</v>
      </c>
      <c r="L136" s="23">
        <v>71</v>
      </c>
      <c r="M136" s="23">
        <v>178</v>
      </c>
      <c r="N136" s="23"/>
      <c r="O136" s="23"/>
      <c r="P136" s="23"/>
      <c r="Q136" s="23"/>
      <c r="R136" s="23"/>
      <c r="S136" s="23"/>
      <c r="T136" s="23" t="s">
        <v>306</v>
      </c>
    </row>
    <row r="137" spans="1:20" hidden="1" x14ac:dyDescent="0.25">
      <c r="A137" s="61">
        <v>44419</v>
      </c>
      <c r="B137" s="58" t="s">
        <v>22</v>
      </c>
      <c r="C137" s="58"/>
      <c r="D137" s="95" t="s">
        <v>299</v>
      </c>
      <c r="E137" s="63"/>
      <c r="F137" s="70"/>
      <c r="G137" s="65"/>
      <c r="H137" s="51"/>
      <c r="I137" s="23"/>
      <c r="J137" s="51"/>
      <c r="K137" s="59"/>
      <c r="L137" s="23"/>
      <c r="M137" s="23"/>
      <c r="N137" s="23"/>
      <c r="O137" s="23"/>
      <c r="P137" s="23"/>
      <c r="Q137" s="23"/>
      <c r="R137" s="23"/>
      <c r="S137" s="23"/>
      <c r="T137" s="23"/>
    </row>
    <row r="138" spans="1:20" ht="38.25" hidden="1" x14ac:dyDescent="0.25">
      <c r="A138" s="61">
        <v>44420</v>
      </c>
      <c r="B138" s="58" t="s">
        <v>24</v>
      </c>
      <c r="C138" s="58" t="s">
        <v>279</v>
      </c>
      <c r="D138" s="58"/>
      <c r="E138" s="63">
        <v>12</v>
      </c>
      <c r="F138" s="64">
        <v>1.05</v>
      </c>
      <c r="G138" s="65">
        <v>9.2799999999999994</v>
      </c>
      <c r="H138" s="51">
        <v>4.32</v>
      </c>
      <c r="I138" s="23">
        <v>42.01</v>
      </c>
      <c r="J138" s="51" t="s">
        <v>60</v>
      </c>
      <c r="K138" s="59">
        <f>F138+G138</f>
        <v>10.33</v>
      </c>
      <c r="L138" s="23">
        <v>77</v>
      </c>
      <c r="M138" s="23">
        <v>179</v>
      </c>
      <c r="N138" s="23"/>
      <c r="O138" s="23"/>
      <c r="P138" s="23"/>
      <c r="Q138" s="23"/>
      <c r="R138" s="23"/>
      <c r="S138" s="23"/>
      <c r="T138" s="23" t="s">
        <v>308</v>
      </c>
    </row>
    <row r="139" spans="1:20" hidden="1" x14ac:dyDescent="0.25">
      <c r="A139" s="61">
        <v>44421</v>
      </c>
      <c r="B139" s="58" t="s">
        <v>25</v>
      </c>
      <c r="C139" s="58"/>
      <c r="D139" s="18"/>
      <c r="E139" s="63"/>
      <c r="F139" s="65"/>
      <c r="G139" s="65"/>
      <c r="H139" s="51"/>
      <c r="I139" s="23"/>
      <c r="J139" s="51"/>
      <c r="K139" s="51"/>
      <c r="L139" s="23"/>
      <c r="M139" s="23"/>
      <c r="N139" s="23"/>
      <c r="O139" s="23"/>
      <c r="P139" s="23"/>
      <c r="Q139" s="23"/>
      <c r="R139" s="23"/>
      <c r="S139" s="23"/>
      <c r="T139" s="23"/>
    </row>
    <row r="140" spans="1:20" ht="51" hidden="1" x14ac:dyDescent="0.25">
      <c r="A140" s="61">
        <v>44422</v>
      </c>
      <c r="B140" s="58" t="s">
        <v>26</v>
      </c>
      <c r="C140" s="58" t="s">
        <v>311</v>
      </c>
      <c r="D140" s="58"/>
      <c r="E140" s="63">
        <v>31</v>
      </c>
      <c r="F140" s="70" t="s">
        <v>60</v>
      </c>
      <c r="G140" s="65">
        <v>13.25</v>
      </c>
      <c r="H140" s="97">
        <v>5.09</v>
      </c>
      <c r="I140" s="51" t="s">
        <v>309</v>
      </c>
      <c r="J140" s="51" t="s">
        <v>60</v>
      </c>
      <c r="K140" s="51">
        <f>G140</f>
        <v>13.25</v>
      </c>
      <c r="L140" s="23"/>
      <c r="M140" s="23">
        <v>172</v>
      </c>
      <c r="N140" s="23"/>
      <c r="O140" s="23"/>
      <c r="P140" s="23"/>
      <c r="Q140" s="23"/>
      <c r="R140" s="23"/>
      <c r="S140" s="23"/>
      <c r="T140" s="23" t="s">
        <v>310</v>
      </c>
    </row>
    <row r="141" spans="1:20" hidden="1" x14ac:dyDescent="0.25">
      <c r="A141" s="61">
        <v>44423</v>
      </c>
      <c r="B141" s="58" t="s">
        <v>28</v>
      </c>
      <c r="D141" s="58"/>
      <c r="E141" s="63"/>
      <c r="F141" s="70"/>
      <c r="G141" s="65"/>
      <c r="I141" s="51"/>
      <c r="J141" s="51"/>
      <c r="K141" s="51"/>
      <c r="L141" s="23"/>
      <c r="M141" s="23"/>
      <c r="N141" s="23"/>
      <c r="O141" s="23"/>
      <c r="P141" s="23"/>
      <c r="Q141" s="23"/>
      <c r="R141" s="23"/>
      <c r="S141" s="23"/>
      <c r="T141" s="23"/>
    </row>
    <row r="142" spans="1:20" s="12" customFormat="1" ht="25.5" hidden="1" x14ac:dyDescent="0.2">
      <c r="A142" s="32" t="s">
        <v>29</v>
      </c>
      <c r="B142" s="33"/>
      <c r="C142" s="33"/>
      <c r="D142" s="46"/>
      <c r="E142" s="42">
        <f>SUM(E135:E141)</f>
        <v>54</v>
      </c>
      <c r="F142" s="42">
        <f>SUM(F135:F141)</f>
        <v>1.82</v>
      </c>
      <c r="G142" s="42">
        <f>SUM(G135:G141)</f>
        <v>29.33</v>
      </c>
      <c r="H142" s="42"/>
      <c r="I142" s="42"/>
      <c r="J142" s="42">
        <f t="shared" ref="J142:K142" si="10">SUM(J135:J141)</f>
        <v>0.4</v>
      </c>
      <c r="K142" s="42">
        <f t="shared" si="10"/>
        <v>31.55</v>
      </c>
      <c r="L142" s="33"/>
      <c r="M142" s="37"/>
      <c r="N142" s="37"/>
      <c r="O142" s="37"/>
      <c r="P142" s="37"/>
      <c r="Q142" s="37"/>
      <c r="R142" s="37"/>
      <c r="S142" s="37"/>
      <c r="T142" s="37"/>
    </row>
    <row r="143" spans="1:20" hidden="1" x14ac:dyDescent="0.25">
      <c r="A143" s="61">
        <v>44424</v>
      </c>
      <c r="B143" s="58" t="s">
        <v>19</v>
      </c>
      <c r="C143" s="58"/>
      <c r="D143" s="58" t="s">
        <v>299</v>
      </c>
      <c r="E143" s="62"/>
      <c r="F143" s="70"/>
      <c r="G143" s="65"/>
      <c r="H143" s="51"/>
      <c r="I143" s="23"/>
      <c r="J143" s="51"/>
      <c r="K143" s="51"/>
      <c r="L143" s="23"/>
      <c r="M143" s="23"/>
      <c r="N143" s="23"/>
      <c r="O143" s="23"/>
      <c r="P143" s="23"/>
      <c r="Q143" s="23"/>
      <c r="R143" s="23"/>
      <c r="S143" s="23"/>
      <c r="T143" s="23"/>
    </row>
    <row r="144" spans="1:20" ht="38.25" hidden="1" x14ac:dyDescent="0.25">
      <c r="A144" s="61">
        <v>44425</v>
      </c>
      <c r="B144" s="58" t="s">
        <v>21</v>
      </c>
      <c r="C144" s="58" t="s">
        <v>312</v>
      </c>
      <c r="D144" s="18"/>
      <c r="E144" s="63">
        <v>15</v>
      </c>
      <c r="F144" s="70">
        <v>0.47</v>
      </c>
      <c r="G144" s="65">
        <v>15.77</v>
      </c>
      <c r="H144" s="51">
        <v>4.34</v>
      </c>
      <c r="I144" s="23" t="s">
        <v>313</v>
      </c>
      <c r="J144" s="51" t="s">
        <v>60</v>
      </c>
      <c r="K144" s="59">
        <f>F144+G144</f>
        <v>16.239999999999998</v>
      </c>
      <c r="L144" s="23">
        <v>77</v>
      </c>
      <c r="M144" s="23">
        <v>177</v>
      </c>
      <c r="N144" s="23"/>
      <c r="O144" s="23"/>
      <c r="P144" s="23"/>
      <c r="Q144" s="23"/>
      <c r="R144" s="23"/>
      <c r="S144" s="23"/>
      <c r="T144" s="23" t="s">
        <v>314</v>
      </c>
    </row>
    <row r="145" spans="1:20" hidden="1" x14ac:dyDescent="0.25">
      <c r="A145" s="61">
        <v>44426</v>
      </c>
      <c r="B145" s="58" t="s">
        <v>22</v>
      </c>
      <c r="C145" s="58"/>
      <c r="D145" s="58"/>
      <c r="E145" s="63"/>
      <c r="F145" s="70"/>
      <c r="G145" s="65"/>
      <c r="H145" s="51"/>
      <c r="I145" s="23"/>
      <c r="J145" s="51"/>
      <c r="K145" s="51"/>
      <c r="L145" s="23"/>
      <c r="M145" s="23"/>
      <c r="N145" s="23"/>
      <c r="O145" s="23"/>
      <c r="P145" s="23"/>
      <c r="Q145" s="23"/>
      <c r="R145" s="23"/>
      <c r="S145" s="23"/>
      <c r="T145" s="23"/>
    </row>
    <row r="146" spans="1:20" ht="102" hidden="1" x14ac:dyDescent="0.25">
      <c r="A146" s="61">
        <v>44427</v>
      </c>
      <c r="B146" s="58" t="s">
        <v>24</v>
      </c>
      <c r="C146" s="58" t="s">
        <v>280</v>
      </c>
      <c r="D146" s="18"/>
      <c r="E146" s="63">
        <v>15</v>
      </c>
      <c r="F146" s="64">
        <v>0.84</v>
      </c>
      <c r="G146" s="65">
        <v>4.97</v>
      </c>
      <c r="H146" s="52">
        <v>5.4</v>
      </c>
      <c r="I146" s="40">
        <v>28.1</v>
      </c>
      <c r="J146" s="51" t="s">
        <v>60</v>
      </c>
      <c r="K146" s="59">
        <f>G146+F146</f>
        <v>5.81</v>
      </c>
      <c r="L146" s="23"/>
      <c r="M146" s="23"/>
      <c r="N146" s="23"/>
      <c r="O146" s="23"/>
      <c r="P146" s="23"/>
      <c r="Q146" s="23"/>
      <c r="R146" s="23"/>
      <c r="S146" s="23"/>
      <c r="T146" s="23" t="s">
        <v>315</v>
      </c>
    </row>
    <row r="147" spans="1:20" hidden="1" x14ac:dyDescent="0.25">
      <c r="A147" s="61">
        <v>44428</v>
      </c>
      <c r="B147" s="58" t="s">
        <v>25</v>
      </c>
      <c r="C147" s="58"/>
      <c r="D147" s="58"/>
      <c r="E147" s="63"/>
      <c r="F147" s="65"/>
      <c r="G147" s="65"/>
      <c r="H147" s="51"/>
      <c r="I147" s="23"/>
      <c r="J147" s="51"/>
      <c r="K147" s="51"/>
      <c r="L147" s="23"/>
      <c r="M147" s="23"/>
      <c r="N147" s="23"/>
      <c r="O147" s="23"/>
      <c r="P147" s="23"/>
      <c r="Q147" s="23"/>
      <c r="R147" s="23"/>
      <c r="S147" s="23"/>
      <c r="T147" s="23"/>
    </row>
    <row r="148" spans="1:20" hidden="1" x14ac:dyDescent="0.25">
      <c r="A148" s="61">
        <v>44429</v>
      </c>
      <c r="B148" s="58" t="s">
        <v>26</v>
      </c>
      <c r="C148" s="58"/>
      <c r="D148" s="58"/>
      <c r="E148" s="63"/>
      <c r="F148" s="70"/>
      <c r="G148" s="65"/>
      <c r="H148" s="51"/>
      <c r="I148" s="23"/>
      <c r="J148" s="51"/>
      <c r="K148" s="51"/>
      <c r="L148" s="23"/>
      <c r="M148" s="23"/>
      <c r="N148" s="23"/>
      <c r="O148" s="23"/>
      <c r="P148" s="23"/>
      <c r="Q148" s="23"/>
      <c r="R148" s="23"/>
      <c r="S148" s="23"/>
      <c r="T148" s="23"/>
    </row>
    <row r="149" spans="1:20" ht="76.5" hidden="1" customHeight="1" x14ac:dyDescent="0.25">
      <c r="A149" s="61">
        <v>44430</v>
      </c>
      <c r="B149" s="58" t="s">
        <v>28</v>
      </c>
      <c r="C149" s="58"/>
      <c r="D149" s="58"/>
      <c r="E149" s="96">
        <v>33</v>
      </c>
      <c r="F149" s="70"/>
      <c r="G149" s="65">
        <v>2.3199999999999998</v>
      </c>
      <c r="H149" s="51">
        <v>4.49</v>
      </c>
      <c r="I149" s="23">
        <v>11.09</v>
      </c>
      <c r="J149" s="51" t="s">
        <v>60</v>
      </c>
      <c r="K149" s="51">
        <f>G149</f>
        <v>2.3199999999999998</v>
      </c>
      <c r="L149" s="23"/>
      <c r="M149" s="23"/>
      <c r="N149" s="23"/>
      <c r="O149" s="23"/>
      <c r="P149" s="23"/>
      <c r="Q149" s="23"/>
      <c r="R149" s="23"/>
      <c r="S149" s="23"/>
      <c r="T149" s="23" t="s">
        <v>316</v>
      </c>
    </row>
    <row r="150" spans="1:20" s="12" customFormat="1" ht="25.5" hidden="1" x14ac:dyDescent="0.2">
      <c r="A150" s="32" t="s">
        <v>29</v>
      </c>
      <c r="B150" s="33"/>
      <c r="C150" s="33"/>
      <c r="D150" s="46"/>
      <c r="E150" s="42">
        <v>63</v>
      </c>
      <c r="F150" s="42"/>
      <c r="G150" s="46"/>
      <c r="H150" s="46"/>
      <c r="I150" s="60"/>
      <c r="J150" s="46"/>
      <c r="K150" s="46">
        <f>SUM(K143:K149)</f>
        <v>24.369999999999997</v>
      </c>
      <c r="L150" s="33"/>
      <c r="M150" s="37"/>
      <c r="N150" s="37"/>
      <c r="O150" s="37"/>
      <c r="P150" s="37"/>
      <c r="Q150" s="37"/>
      <c r="R150" s="37"/>
      <c r="S150" s="37"/>
      <c r="T150" s="37"/>
    </row>
    <row r="151" spans="1:20" hidden="1" x14ac:dyDescent="0.25">
      <c r="A151" s="61">
        <v>44431</v>
      </c>
      <c r="B151" s="58" t="s">
        <v>19</v>
      </c>
      <c r="C151" s="95"/>
      <c r="D151" s="95"/>
      <c r="E151" s="95"/>
      <c r="F151" s="70"/>
      <c r="G151" s="65"/>
      <c r="H151" s="51"/>
      <c r="I151" s="23"/>
      <c r="J151" s="51"/>
      <c r="K151" s="51"/>
      <c r="L151" s="23"/>
      <c r="M151" s="23"/>
      <c r="N151" s="23"/>
      <c r="O151" s="23"/>
      <c r="P151" s="23"/>
      <c r="Q151" s="23"/>
      <c r="R151" s="23"/>
      <c r="S151" s="23"/>
      <c r="T151" s="23"/>
    </row>
    <row r="152" spans="1:20" ht="38.25" hidden="1" customHeight="1" x14ac:dyDescent="0.25">
      <c r="A152" s="61">
        <v>44432</v>
      </c>
      <c r="B152" s="58" t="s">
        <v>21</v>
      </c>
      <c r="C152" s="58"/>
      <c r="D152" s="58"/>
      <c r="E152" s="62">
        <v>12</v>
      </c>
      <c r="F152" s="70"/>
      <c r="G152" s="65"/>
      <c r="H152" s="51"/>
      <c r="I152" s="23"/>
      <c r="J152" s="51"/>
      <c r="K152" s="51"/>
      <c r="L152" s="23"/>
      <c r="M152" s="23"/>
      <c r="N152" s="23"/>
      <c r="O152" s="23"/>
      <c r="P152" s="23"/>
      <c r="Q152" s="23"/>
      <c r="R152" s="23"/>
      <c r="S152" s="23"/>
      <c r="T152" s="23" t="s">
        <v>317</v>
      </c>
    </row>
    <row r="153" spans="1:20" hidden="1" x14ac:dyDescent="0.25">
      <c r="A153" s="61">
        <v>44433</v>
      </c>
      <c r="B153" s="58" t="s">
        <v>22</v>
      </c>
      <c r="C153" s="58"/>
      <c r="D153" s="18"/>
      <c r="E153" s="63"/>
      <c r="F153" s="70"/>
      <c r="G153" s="65"/>
      <c r="H153" s="51"/>
      <c r="I153" s="23"/>
      <c r="J153" s="51"/>
      <c r="K153" s="51"/>
      <c r="L153" s="23"/>
      <c r="M153" s="23"/>
      <c r="N153" s="23"/>
      <c r="O153" s="23"/>
      <c r="P153" s="23"/>
      <c r="Q153" s="23"/>
      <c r="R153" s="23"/>
      <c r="S153" s="23"/>
      <c r="T153" s="23"/>
    </row>
    <row r="154" spans="1:20" hidden="1" x14ac:dyDescent="0.25">
      <c r="A154" s="61">
        <v>44434</v>
      </c>
      <c r="B154" s="58" t="s">
        <v>24</v>
      </c>
      <c r="C154" s="58" t="s">
        <v>281</v>
      </c>
      <c r="D154" s="58"/>
      <c r="E154" s="63">
        <v>8</v>
      </c>
      <c r="F154" s="64"/>
      <c r="G154" s="65"/>
      <c r="H154" s="51"/>
      <c r="I154" s="23"/>
      <c r="J154" s="51"/>
      <c r="K154" s="51"/>
      <c r="L154" s="23"/>
      <c r="M154" s="23"/>
      <c r="N154" s="23"/>
      <c r="O154" s="23"/>
      <c r="P154" s="23"/>
      <c r="Q154" s="23"/>
      <c r="R154" s="23"/>
      <c r="S154" s="23"/>
      <c r="T154" s="23"/>
    </row>
    <row r="155" spans="1:20" hidden="1" x14ac:dyDescent="0.25">
      <c r="A155" s="61">
        <v>44435</v>
      </c>
      <c r="B155" s="58" t="s">
        <v>25</v>
      </c>
      <c r="C155" s="58"/>
      <c r="D155" s="18"/>
      <c r="E155" s="63"/>
      <c r="F155" s="65"/>
      <c r="G155" s="65"/>
      <c r="H155" s="51"/>
      <c r="I155" s="23"/>
      <c r="J155" s="51"/>
      <c r="K155" s="51"/>
      <c r="L155" s="23"/>
      <c r="M155" s="23"/>
      <c r="N155" s="23"/>
      <c r="O155" s="23"/>
      <c r="P155" s="23"/>
      <c r="Q155" s="23"/>
      <c r="R155" s="23"/>
      <c r="S155" s="23"/>
      <c r="T155" s="23"/>
    </row>
    <row r="156" spans="1:20" hidden="1" x14ac:dyDescent="0.25">
      <c r="A156" s="61">
        <v>44436</v>
      </c>
      <c r="B156" s="58" t="s">
        <v>26</v>
      </c>
      <c r="C156" s="58"/>
      <c r="D156" s="58"/>
      <c r="E156" s="63"/>
      <c r="F156" s="70"/>
      <c r="G156" s="65"/>
      <c r="H156" s="51"/>
      <c r="I156" s="23"/>
      <c r="J156" s="51"/>
      <c r="K156" s="51"/>
      <c r="L156" s="23"/>
      <c r="M156" s="23"/>
      <c r="N156" s="23"/>
      <c r="O156" s="23"/>
      <c r="P156" s="23"/>
      <c r="Q156" s="23"/>
      <c r="R156" s="23"/>
      <c r="S156" s="23"/>
      <c r="T156" s="23"/>
    </row>
    <row r="157" spans="1:20" ht="76.5" hidden="1" x14ac:dyDescent="0.25">
      <c r="A157" s="61">
        <v>44437</v>
      </c>
      <c r="B157" s="58" t="s">
        <v>28</v>
      </c>
      <c r="C157" s="58" t="s">
        <v>282</v>
      </c>
      <c r="D157" s="58"/>
      <c r="E157" s="63">
        <v>33</v>
      </c>
      <c r="F157" s="70"/>
      <c r="G157" s="65"/>
      <c r="H157" s="51"/>
      <c r="I157" s="23"/>
      <c r="J157" s="51"/>
      <c r="K157" s="51"/>
      <c r="L157" s="23"/>
      <c r="M157" s="23"/>
      <c r="N157" s="23"/>
      <c r="O157" s="23"/>
      <c r="P157" s="23"/>
      <c r="Q157" s="23"/>
      <c r="R157" s="23"/>
      <c r="S157" s="23"/>
      <c r="T157" s="23"/>
    </row>
    <row r="158" spans="1:20" s="12" customFormat="1" ht="25.5" hidden="1" x14ac:dyDescent="0.2">
      <c r="A158" s="32" t="s">
        <v>29</v>
      </c>
      <c r="B158" s="33"/>
      <c r="C158" s="33"/>
      <c r="D158" s="46"/>
      <c r="E158" s="42">
        <v>38</v>
      </c>
      <c r="F158" s="42"/>
      <c r="G158" s="46"/>
      <c r="H158" s="46"/>
      <c r="I158" s="60"/>
      <c r="J158" s="46"/>
      <c r="K158" s="46"/>
      <c r="L158" s="33"/>
      <c r="M158" s="37"/>
      <c r="N158" s="37"/>
      <c r="O158" s="37"/>
      <c r="P158" s="37"/>
      <c r="Q158" s="37"/>
      <c r="R158" s="37"/>
      <c r="S158" s="37"/>
      <c r="T158" s="37"/>
    </row>
    <row r="159" spans="1:20" hidden="1" x14ac:dyDescent="0.25">
      <c r="A159" s="61">
        <v>44438</v>
      </c>
      <c r="B159" s="58" t="s">
        <v>19</v>
      </c>
      <c r="C159" s="58" t="s">
        <v>321</v>
      </c>
      <c r="D159" s="95"/>
      <c r="E159" s="95">
        <v>6</v>
      </c>
      <c r="F159" s="70"/>
      <c r="G159" s="65">
        <v>7.15</v>
      </c>
      <c r="H159" s="51">
        <v>5.0199999999999996</v>
      </c>
      <c r="I159" s="23">
        <v>36.01</v>
      </c>
      <c r="J159" s="51"/>
      <c r="K159" s="51">
        <v>7.15</v>
      </c>
      <c r="L159" s="23"/>
      <c r="M159" s="23">
        <v>170</v>
      </c>
      <c r="N159" s="23"/>
      <c r="O159" s="23"/>
      <c r="P159" s="23"/>
      <c r="Q159" s="23"/>
      <c r="R159" s="23"/>
      <c r="S159" s="23"/>
      <c r="T159" s="23"/>
    </row>
    <row r="160" spans="1:20" ht="54" hidden="1" customHeight="1" x14ac:dyDescent="0.25">
      <c r="A160" s="61">
        <v>44439</v>
      </c>
      <c r="B160" s="58" t="s">
        <v>21</v>
      </c>
      <c r="C160" s="58"/>
      <c r="D160" s="58"/>
      <c r="E160" s="62"/>
      <c r="F160" s="70"/>
      <c r="G160" s="65"/>
      <c r="H160" s="51"/>
      <c r="I160" s="23"/>
      <c r="J160" s="51"/>
      <c r="K160" s="51"/>
      <c r="L160" s="23"/>
      <c r="M160" s="23"/>
      <c r="N160" s="23"/>
      <c r="O160" s="23"/>
      <c r="P160" s="23"/>
      <c r="Q160" s="23"/>
      <c r="R160" s="23"/>
      <c r="S160" s="23"/>
      <c r="T160" s="23"/>
    </row>
    <row r="161" spans="1:20" hidden="1" x14ac:dyDescent="0.25">
      <c r="A161" s="61">
        <v>44440</v>
      </c>
      <c r="B161" s="58" t="s">
        <v>22</v>
      </c>
      <c r="C161" s="58" t="s">
        <v>322</v>
      </c>
      <c r="D161" s="18"/>
      <c r="E161" s="63">
        <v>15</v>
      </c>
      <c r="F161" s="70"/>
      <c r="G161" s="65"/>
      <c r="H161" s="51"/>
      <c r="I161" s="23"/>
      <c r="J161" s="51"/>
      <c r="K161" s="51"/>
      <c r="L161" s="23"/>
      <c r="M161" s="23"/>
      <c r="N161" s="23"/>
      <c r="O161" s="23"/>
      <c r="P161" s="23"/>
      <c r="Q161" s="23"/>
      <c r="R161" s="23"/>
      <c r="S161" s="23"/>
      <c r="T161" s="58" t="s">
        <v>318</v>
      </c>
    </row>
    <row r="162" spans="1:20" hidden="1" x14ac:dyDescent="0.25">
      <c r="A162" s="61">
        <v>44441</v>
      </c>
      <c r="B162" s="58" t="s">
        <v>24</v>
      </c>
      <c r="C162" s="58"/>
      <c r="D162" s="58"/>
      <c r="E162" s="63"/>
      <c r="F162" s="64"/>
      <c r="G162" s="65"/>
      <c r="H162" s="51"/>
      <c r="I162" s="23"/>
      <c r="J162" s="51"/>
      <c r="K162" s="51"/>
      <c r="L162" s="23"/>
      <c r="M162" s="23"/>
      <c r="N162" s="23"/>
      <c r="O162" s="23"/>
      <c r="P162" s="23"/>
      <c r="Q162" s="23"/>
      <c r="R162" s="23"/>
      <c r="S162" s="23"/>
      <c r="T162" s="23"/>
    </row>
    <row r="163" spans="1:20" hidden="1" x14ac:dyDescent="0.25">
      <c r="A163" s="61">
        <v>44442</v>
      </c>
      <c r="B163" s="58" t="s">
        <v>25</v>
      </c>
      <c r="C163" s="58"/>
      <c r="D163" s="18"/>
      <c r="E163" s="63"/>
      <c r="F163" s="65"/>
      <c r="G163" s="65"/>
      <c r="H163" s="51"/>
      <c r="I163" s="23"/>
      <c r="J163" s="51"/>
      <c r="K163" s="51"/>
      <c r="L163" s="23"/>
      <c r="M163" s="23"/>
      <c r="N163" s="23"/>
      <c r="O163" s="23"/>
      <c r="P163" s="23"/>
      <c r="Q163" s="23"/>
      <c r="R163" s="23"/>
      <c r="S163" s="23"/>
      <c r="T163" s="23"/>
    </row>
    <row r="164" spans="1:20" hidden="1" x14ac:dyDescent="0.25">
      <c r="A164" s="61">
        <v>44443</v>
      </c>
      <c r="B164" s="58" t="s">
        <v>26</v>
      </c>
      <c r="C164" s="58" t="s">
        <v>144</v>
      </c>
      <c r="D164" s="58"/>
      <c r="E164" s="63">
        <v>21</v>
      </c>
      <c r="F164" s="70" t="s">
        <v>60</v>
      </c>
      <c r="G164" s="65">
        <v>21.01</v>
      </c>
      <c r="H164" s="51">
        <v>5.09</v>
      </c>
      <c r="I164" s="23" t="s">
        <v>323</v>
      </c>
      <c r="J164" s="51"/>
      <c r="K164" s="51"/>
      <c r="L164" s="23"/>
      <c r="M164" s="23">
        <v>175</v>
      </c>
      <c r="N164" s="23"/>
      <c r="O164" s="23"/>
      <c r="P164" s="23"/>
      <c r="Q164" s="23"/>
      <c r="R164" s="23"/>
      <c r="S164" s="23"/>
      <c r="T164" s="23"/>
    </row>
    <row r="165" spans="1:20" hidden="1" x14ac:dyDescent="0.25">
      <c r="A165" s="61">
        <v>44444</v>
      </c>
      <c r="B165" s="58" t="s">
        <v>28</v>
      </c>
      <c r="C165" s="58"/>
      <c r="D165" s="58"/>
      <c r="E165" s="63"/>
      <c r="F165" s="70"/>
      <c r="G165" s="65"/>
      <c r="H165" s="51"/>
      <c r="I165" s="23"/>
      <c r="J165" s="51"/>
      <c r="K165" s="51"/>
      <c r="L165" s="23"/>
      <c r="M165" s="23"/>
      <c r="N165" s="23"/>
      <c r="O165" s="23"/>
      <c r="P165" s="23"/>
      <c r="Q165" s="23"/>
      <c r="R165" s="23"/>
      <c r="S165" s="23"/>
      <c r="T165" s="23"/>
    </row>
    <row r="166" spans="1:20" s="12" customFormat="1" ht="25.5" hidden="1" x14ac:dyDescent="0.2">
      <c r="A166" s="32" t="s">
        <v>29</v>
      </c>
      <c r="B166" s="33"/>
      <c r="C166" s="33"/>
      <c r="D166" s="46"/>
      <c r="E166" s="42">
        <v>56</v>
      </c>
      <c r="F166" s="42"/>
      <c r="G166" s="46"/>
      <c r="H166" s="46"/>
      <c r="I166" s="60"/>
      <c r="J166" s="46"/>
      <c r="K166" s="46"/>
      <c r="L166" s="33"/>
      <c r="M166" s="37"/>
      <c r="N166" s="37"/>
      <c r="O166" s="37"/>
      <c r="P166" s="37"/>
      <c r="Q166" s="37"/>
      <c r="R166" s="37"/>
      <c r="S166" s="37"/>
      <c r="T166" s="37"/>
    </row>
    <row r="167" spans="1:20" ht="45" hidden="1" x14ac:dyDescent="0.25">
      <c r="A167" s="61">
        <v>44445</v>
      </c>
      <c r="B167" s="58" t="s">
        <v>19</v>
      </c>
      <c r="C167" s="95" t="s">
        <v>319</v>
      </c>
      <c r="D167" s="95"/>
      <c r="E167" s="105">
        <v>11</v>
      </c>
      <c r="F167" s="70">
        <v>0.6</v>
      </c>
      <c r="G167" s="65">
        <v>6.54</v>
      </c>
      <c r="H167" s="51">
        <v>4.26</v>
      </c>
      <c r="I167" s="23">
        <v>29.02</v>
      </c>
      <c r="J167" s="51" t="s">
        <v>60</v>
      </c>
      <c r="K167" s="59">
        <f>F167+G167</f>
        <v>7.14</v>
      </c>
      <c r="L167" s="23"/>
      <c r="M167" s="23">
        <v>182</v>
      </c>
      <c r="N167" s="85">
        <v>7.41</v>
      </c>
      <c r="O167" s="23"/>
      <c r="P167" s="23"/>
      <c r="Q167" s="23"/>
      <c r="R167" s="23"/>
      <c r="S167" s="23"/>
      <c r="T167" s="23" t="s">
        <v>326</v>
      </c>
    </row>
    <row r="168" spans="1:20" hidden="1" x14ac:dyDescent="0.25">
      <c r="A168" s="61">
        <v>44446</v>
      </c>
      <c r="B168" s="58" t="s">
        <v>21</v>
      </c>
      <c r="C168" s="58"/>
      <c r="D168" s="58"/>
      <c r="E168" s="62"/>
      <c r="F168" s="70"/>
      <c r="G168" s="65"/>
      <c r="H168" s="51"/>
      <c r="I168" s="23"/>
      <c r="J168" s="51"/>
      <c r="K168" s="51"/>
      <c r="L168" s="23"/>
      <c r="M168" s="23"/>
      <c r="N168" s="23">
        <v>8.4700000000000006</v>
      </c>
      <c r="O168" s="23"/>
      <c r="P168" s="23"/>
      <c r="Q168" s="23"/>
      <c r="R168" s="23"/>
      <c r="S168" s="23"/>
      <c r="T168" s="23"/>
    </row>
    <row r="169" spans="1:20" ht="38.25" hidden="1" x14ac:dyDescent="0.25">
      <c r="A169" s="61">
        <v>44447</v>
      </c>
      <c r="B169" s="58" t="s">
        <v>22</v>
      </c>
      <c r="C169" s="58" t="s">
        <v>325</v>
      </c>
      <c r="D169" s="18"/>
      <c r="E169" s="63">
        <v>13</v>
      </c>
      <c r="F169" s="70">
        <v>1.04</v>
      </c>
      <c r="G169" s="65">
        <v>10.34</v>
      </c>
      <c r="H169" s="51">
        <v>4.21</v>
      </c>
      <c r="I169" s="23">
        <v>45.01</v>
      </c>
      <c r="J169" s="51">
        <v>0.56999999999999995</v>
      </c>
      <c r="K169" s="59">
        <f>J169+G169+F169</f>
        <v>11.95</v>
      </c>
      <c r="L169" s="23">
        <v>77</v>
      </c>
      <c r="M169" s="23">
        <v>182</v>
      </c>
      <c r="N169" s="23">
        <v>8.24</v>
      </c>
      <c r="O169" s="23"/>
      <c r="P169" s="23"/>
      <c r="Q169" s="23"/>
      <c r="R169" s="23"/>
      <c r="S169" s="23"/>
      <c r="T169" s="23" t="s">
        <v>327</v>
      </c>
    </row>
    <row r="170" spans="1:20" hidden="1" x14ac:dyDescent="0.25">
      <c r="A170" s="61">
        <v>44448</v>
      </c>
      <c r="B170" s="58" t="s">
        <v>24</v>
      </c>
      <c r="C170" s="58"/>
      <c r="D170" s="58" t="s">
        <v>299</v>
      </c>
      <c r="E170" s="63"/>
      <c r="F170" s="64"/>
      <c r="G170" s="65"/>
      <c r="H170" s="51"/>
      <c r="I170" s="23"/>
      <c r="J170" s="51"/>
      <c r="K170" s="51"/>
      <c r="L170" s="23"/>
      <c r="M170" s="23"/>
      <c r="N170" s="23">
        <v>8.4</v>
      </c>
      <c r="O170" s="23"/>
      <c r="P170" s="23"/>
      <c r="Q170" s="23"/>
      <c r="R170" s="23"/>
      <c r="S170" s="23"/>
      <c r="T170" s="23"/>
    </row>
    <row r="171" spans="1:20" ht="38.25" hidden="1" x14ac:dyDescent="0.25">
      <c r="A171" s="61">
        <v>44449</v>
      </c>
      <c r="B171" s="58" t="s">
        <v>25</v>
      </c>
      <c r="C171" s="58"/>
      <c r="D171" s="18"/>
      <c r="E171" s="63"/>
      <c r="F171" s="65" t="s">
        <v>60</v>
      </c>
      <c r="G171" s="65">
        <v>2.19</v>
      </c>
      <c r="H171" s="51">
        <v>4.5</v>
      </c>
      <c r="I171" s="23">
        <v>10.34</v>
      </c>
      <c r="J171" s="51" t="s">
        <v>60</v>
      </c>
      <c r="K171" s="51">
        <f>G171</f>
        <v>2.19</v>
      </c>
      <c r="L171" s="23"/>
      <c r="M171" s="23">
        <v>167</v>
      </c>
      <c r="N171" s="23">
        <v>9.51</v>
      </c>
      <c r="O171" s="23"/>
      <c r="P171" s="23"/>
      <c r="Q171" s="23"/>
      <c r="R171" s="23"/>
      <c r="S171" s="23"/>
      <c r="T171" s="23" t="s">
        <v>335</v>
      </c>
    </row>
    <row r="172" spans="1:20" hidden="1" x14ac:dyDescent="0.25">
      <c r="A172" s="61">
        <v>44450</v>
      </c>
      <c r="B172" s="58" t="s">
        <v>26</v>
      </c>
      <c r="C172" s="58"/>
      <c r="D172" s="58"/>
      <c r="F172" s="70"/>
      <c r="G172" s="65"/>
      <c r="H172" s="51"/>
      <c r="I172" s="23"/>
      <c r="J172" s="51"/>
      <c r="K172" s="51"/>
      <c r="L172" s="23"/>
      <c r="M172" s="23"/>
      <c r="N172" s="23">
        <v>8.1999999999999993</v>
      </c>
      <c r="O172" s="23"/>
      <c r="P172" s="23"/>
      <c r="Q172" s="23"/>
      <c r="R172" s="23"/>
      <c r="S172" s="23"/>
      <c r="T172" s="23"/>
    </row>
    <row r="173" spans="1:20" ht="51" hidden="1" x14ac:dyDescent="0.25">
      <c r="A173" s="61">
        <v>44451</v>
      </c>
      <c r="B173" s="58" t="s">
        <v>28</v>
      </c>
      <c r="C173" s="58" t="s">
        <v>334</v>
      </c>
      <c r="D173" s="58"/>
      <c r="E173" s="63">
        <v>24</v>
      </c>
      <c r="F173" s="70">
        <v>0.47</v>
      </c>
      <c r="G173" s="65">
        <v>15.19</v>
      </c>
      <c r="H173" s="51">
        <v>4.54</v>
      </c>
      <c r="I173" s="23" t="s">
        <v>328</v>
      </c>
      <c r="J173" s="51" t="s">
        <v>60</v>
      </c>
      <c r="K173" s="59">
        <f>F173+G173</f>
        <v>15.66</v>
      </c>
      <c r="L173" s="23">
        <v>76</v>
      </c>
      <c r="M173" s="23">
        <v>178</v>
      </c>
      <c r="N173" s="23">
        <v>9.31</v>
      </c>
      <c r="O173" s="23"/>
      <c r="P173" s="23"/>
      <c r="Q173" s="23"/>
      <c r="R173" s="23"/>
      <c r="S173" s="23"/>
      <c r="T173" s="23" t="s">
        <v>332</v>
      </c>
    </row>
    <row r="174" spans="1:20" s="12" customFormat="1" ht="25.5" hidden="1" x14ac:dyDescent="0.2">
      <c r="A174" s="32" t="s">
        <v>29</v>
      </c>
      <c r="B174" s="33"/>
      <c r="C174" s="33"/>
      <c r="D174" s="46"/>
      <c r="E174" s="42">
        <v>48</v>
      </c>
      <c r="F174" s="42">
        <f>SUM(F167:F173)</f>
        <v>2.1100000000000003</v>
      </c>
      <c r="G174" s="42">
        <f>SUM(G167:G173)</f>
        <v>34.26</v>
      </c>
      <c r="H174" s="42">
        <f>SUM(H167:H173)</f>
        <v>17.509999999999998</v>
      </c>
      <c r="I174" s="42"/>
      <c r="J174" s="42">
        <f>SUM(J167:J173)</f>
        <v>0.56999999999999995</v>
      </c>
      <c r="K174" s="42">
        <f>SUM(K167:K173)</f>
        <v>36.94</v>
      </c>
      <c r="L174" s="33"/>
      <c r="M174" s="37"/>
      <c r="N174" s="37"/>
      <c r="O174" s="37"/>
      <c r="P174" s="37"/>
      <c r="Q174" s="37"/>
      <c r="R174" s="37"/>
      <c r="S174" s="37"/>
      <c r="T174" s="37"/>
    </row>
    <row r="175" spans="1:20" hidden="1" x14ac:dyDescent="0.25">
      <c r="A175" s="61">
        <v>44452</v>
      </c>
      <c r="B175" s="58" t="s">
        <v>19</v>
      </c>
      <c r="D175" s="101" t="s">
        <v>299</v>
      </c>
      <c r="F175" s="70"/>
      <c r="G175" s="65"/>
      <c r="H175" s="51"/>
      <c r="I175" s="23"/>
      <c r="J175" s="51"/>
      <c r="K175" s="51"/>
      <c r="L175" s="23"/>
      <c r="M175" s="23"/>
      <c r="N175" s="23">
        <v>7.55</v>
      </c>
      <c r="O175" s="23"/>
      <c r="P175" s="23"/>
      <c r="Q175" s="23"/>
      <c r="R175" s="23"/>
      <c r="S175" s="23"/>
      <c r="T175" s="23"/>
    </row>
    <row r="176" spans="1:20" ht="54" hidden="1" customHeight="1" x14ac:dyDescent="0.25">
      <c r="A176" s="61">
        <v>44453</v>
      </c>
      <c r="B176" s="99" t="s">
        <v>21</v>
      </c>
      <c r="C176" s="106" t="s">
        <v>324</v>
      </c>
      <c r="D176" s="58"/>
      <c r="E176" s="105">
        <v>13</v>
      </c>
      <c r="F176" s="100">
        <v>0.52</v>
      </c>
      <c r="G176" s="65">
        <v>12.44</v>
      </c>
      <c r="H176" s="51">
        <v>4.3499999999999996</v>
      </c>
      <c r="I176" s="23">
        <v>57.01</v>
      </c>
      <c r="J176" s="51" t="s">
        <v>60</v>
      </c>
      <c r="K176" s="59">
        <f>F176+G176</f>
        <v>12.959999999999999</v>
      </c>
      <c r="L176" s="23">
        <v>74</v>
      </c>
      <c r="M176" s="23">
        <v>172</v>
      </c>
      <c r="N176" s="23">
        <v>8.52</v>
      </c>
      <c r="O176" s="23"/>
      <c r="P176" s="23"/>
      <c r="Q176" s="23"/>
      <c r="R176" s="23"/>
      <c r="S176" s="23"/>
      <c r="T176" s="23" t="s">
        <v>336</v>
      </c>
    </row>
    <row r="177" spans="1:20" hidden="1" x14ac:dyDescent="0.25">
      <c r="A177" s="61">
        <v>44454</v>
      </c>
      <c r="B177" s="99" t="s">
        <v>22</v>
      </c>
      <c r="C177" s="95"/>
      <c r="D177" s="58" t="s">
        <v>299</v>
      </c>
      <c r="E177" s="95"/>
      <c r="F177" s="100"/>
      <c r="G177" s="65"/>
      <c r="H177" s="51"/>
      <c r="I177" s="23"/>
      <c r="J177" s="51"/>
      <c r="K177" s="51"/>
      <c r="L177" s="23"/>
      <c r="M177" s="23"/>
      <c r="N177" s="23">
        <v>9.5399999999999991</v>
      </c>
      <c r="O177" s="23"/>
      <c r="P177" s="23"/>
      <c r="Q177" s="23"/>
      <c r="R177" s="23"/>
      <c r="S177" s="23"/>
      <c r="T177" s="23"/>
    </row>
    <row r="178" spans="1:20" ht="51" hidden="1" x14ac:dyDescent="0.25">
      <c r="A178" s="61">
        <v>44455</v>
      </c>
      <c r="B178" s="58" t="s">
        <v>24</v>
      </c>
      <c r="C178" s="102" t="s">
        <v>320</v>
      </c>
      <c r="D178" s="103"/>
      <c r="E178" s="104">
        <v>15</v>
      </c>
      <c r="F178" s="64">
        <v>0.51</v>
      </c>
      <c r="G178" s="65">
        <v>15.45</v>
      </c>
      <c r="H178" s="51">
        <v>4.51</v>
      </c>
      <c r="I178" s="23" t="s">
        <v>337</v>
      </c>
      <c r="J178" s="51" t="s">
        <v>60</v>
      </c>
      <c r="K178" s="59">
        <f>G178+F178</f>
        <v>15.959999999999999</v>
      </c>
      <c r="L178" s="23">
        <v>74</v>
      </c>
      <c r="M178" s="23">
        <v>171</v>
      </c>
      <c r="N178" s="23">
        <v>7.21</v>
      </c>
      <c r="O178" s="23"/>
      <c r="P178" s="23"/>
      <c r="Q178" s="23"/>
      <c r="R178" s="23"/>
      <c r="S178" s="23"/>
      <c r="T178" s="23" t="s">
        <v>338</v>
      </c>
    </row>
    <row r="179" spans="1:20" hidden="1" x14ac:dyDescent="0.25">
      <c r="A179" s="61">
        <v>44456</v>
      </c>
      <c r="B179" s="58" t="s">
        <v>25</v>
      </c>
      <c r="C179" s="58"/>
      <c r="D179" s="58"/>
      <c r="E179" s="63"/>
      <c r="F179" s="65"/>
      <c r="G179" s="65"/>
      <c r="H179" s="51"/>
      <c r="I179" s="23"/>
      <c r="J179" s="51"/>
      <c r="K179" s="51"/>
      <c r="L179" s="23"/>
      <c r="M179" s="23"/>
      <c r="N179" s="23">
        <v>7</v>
      </c>
      <c r="O179" s="23"/>
      <c r="P179" s="23"/>
      <c r="Q179" s="23"/>
      <c r="R179" s="23"/>
      <c r="S179" s="23"/>
      <c r="T179" s="23"/>
    </row>
    <row r="180" spans="1:20" hidden="1" x14ac:dyDescent="0.25">
      <c r="A180" s="61">
        <v>44457</v>
      </c>
      <c r="B180" s="58" t="s">
        <v>26</v>
      </c>
      <c r="C180" s="58"/>
      <c r="D180" s="18"/>
      <c r="E180" s="63"/>
      <c r="F180" s="70"/>
      <c r="G180" s="65"/>
      <c r="H180" s="51"/>
      <c r="I180" s="23"/>
      <c r="J180" s="51"/>
      <c r="K180" s="51"/>
      <c r="L180" s="23"/>
      <c r="M180" s="23"/>
      <c r="N180" s="23">
        <v>8.08</v>
      </c>
      <c r="O180" s="23"/>
      <c r="P180" s="23"/>
      <c r="Q180" s="23"/>
      <c r="R180" s="23"/>
      <c r="S180" s="23"/>
      <c r="T180" s="23"/>
    </row>
    <row r="181" spans="1:20" hidden="1" x14ac:dyDescent="0.25">
      <c r="A181" s="61">
        <v>44458</v>
      </c>
      <c r="B181" s="58" t="s">
        <v>28</v>
      </c>
      <c r="C181" s="58" t="s">
        <v>339</v>
      </c>
      <c r="D181" s="58"/>
      <c r="E181" s="63">
        <v>24</v>
      </c>
      <c r="F181" s="70">
        <v>0.72</v>
      </c>
      <c r="G181" s="65">
        <v>24.01</v>
      </c>
      <c r="H181" s="51">
        <v>4.51</v>
      </c>
      <c r="I181" s="23" t="s">
        <v>340</v>
      </c>
      <c r="J181" s="51" t="s">
        <v>60</v>
      </c>
      <c r="K181" s="51">
        <v>24.75</v>
      </c>
      <c r="L181" s="23">
        <v>73</v>
      </c>
      <c r="M181" s="23">
        <v>171</v>
      </c>
      <c r="N181" s="23">
        <v>7.35</v>
      </c>
      <c r="O181" s="23"/>
      <c r="P181" s="23"/>
      <c r="Q181" s="23"/>
      <c r="R181" s="23"/>
      <c r="S181" s="23"/>
      <c r="T181" s="23" t="s">
        <v>343</v>
      </c>
    </row>
    <row r="182" spans="1:20" s="12" customFormat="1" ht="25.5" hidden="1" x14ac:dyDescent="0.2">
      <c r="A182" s="32" t="s">
        <v>29</v>
      </c>
      <c r="B182" s="33"/>
      <c r="C182" s="33"/>
      <c r="D182" s="46"/>
      <c r="E182" s="42">
        <v>52</v>
      </c>
      <c r="F182" s="42">
        <f>SUM(F175:F181)</f>
        <v>1.75</v>
      </c>
      <c r="G182" s="42">
        <f t="shared" ref="G182:K182" si="11">SUM(G175:G181)</f>
        <v>51.900000000000006</v>
      </c>
      <c r="H182" s="42"/>
      <c r="I182" s="42"/>
      <c r="J182" s="42">
        <f t="shared" si="11"/>
        <v>0</v>
      </c>
      <c r="K182" s="42">
        <f t="shared" si="11"/>
        <v>53.67</v>
      </c>
      <c r="L182" s="33"/>
      <c r="M182" s="37"/>
      <c r="N182" s="37"/>
      <c r="O182" s="37"/>
      <c r="P182" s="37"/>
      <c r="Q182" s="37"/>
      <c r="R182" s="37"/>
      <c r="S182" s="37"/>
      <c r="T182" s="37"/>
    </row>
    <row r="183" spans="1:20" hidden="1" x14ac:dyDescent="0.25">
      <c r="A183" s="61">
        <v>44459</v>
      </c>
      <c r="B183" s="58" t="s">
        <v>19</v>
      </c>
      <c r="C183" s="106"/>
      <c r="D183" s="95"/>
      <c r="F183" s="70"/>
      <c r="G183" s="65"/>
      <c r="H183" s="51"/>
      <c r="I183" s="23"/>
      <c r="J183" s="51"/>
      <c r="K183" s="51"/>
      <c r="L183" s="23">
        <v>66</v>
      </c>
      <c r="M183" s="23"/>
      <c r="N183" s="23">
        <v>7.12</v>
      </c>
      <c r="O183" s="23"/>
      <c r="P183" s="23"/>
      <c r="Q183" s="23"/>
      <c r="R183" s="23"/>
      <c r="S183" s="23"/>
      <c r="T183" s="23"/>
    </row>
    <row r="184" spans="1:20" ht="63.75" hidden="1" x14ac:dyDescent="0.25">
      <c r="A184" s="61">
        <v>44460</v>
      </c>
      <c r="B184" s="58" t="s">
        <v>21</v>
      </c>
      <c r="C184" s="106" t="s">
        <v>320</v>
      </c>
      <c r="D184" s="58"/>
      <c r="E184" s="106">
        <v>15</v>
      </c>
      <c r="F184" s="70">
        <v>0.87</v>
      </c>
      <c r="G184" s="65">
        <v>15.01</v>
      </c>
      <c r="H184" s="51">
        <v>4.55</v>
      </c>
      <c r="I184" s="23" t="s">
        <v>341</v>
      </c>
      <c r="J184" s="51" t="s">
        <v>60</v>
      </c>
      <c r="K184" s="59">
        <f>F184+G184</f>
        <v>15.879999999999999</v>
      </c>
      <c r="L184" s="23">
        <v>79</v>
      </c>
      <c r="M184" s="23">
        <v>172</v>
      </c>
      <c r="N184" s="23">
        <v>8.48</v>
      </c>
      <c r="O184" s="23"/>
      <c r="P184" s="23"/>
      <c r="Q184" s="23"/>
      <c r="R184" s="23"/>
      <c r="S184" s="23"/>
      <c r="T184" s="23" t="s">
        <v>342</v>
      </c>
    </row>
    <row r="185" spans="1:20" hidden="1" x14ac:dyDescent="0.25">
      <c r="A185" s="61">
        <v>44461</v>
      </c>
      <c r="B185" s="58" t="s">
        <v>22</v>
      </c>
      <c r="C185" s="58"/>
      <c r="D185" s="18"/>
      <c r="E185" s="62"/>
      <c r="F185" s="70"/>
      <c r="G185" s="65"/>
      <c r="H185" s="51"/>
      <c r="I185" s="23"/>
      <c r="J185" s="51"/>
      <c r="K185" s="51"/>
      <c r="L185" s="23"/>
      <c r="M185" s="23"/>
      <c r="N185" s="23">
        <v>7.28</v>
      </c>
      <c r="O185" s="23"/>
      <c r="P185" s="23"/>
      <c r="Q185" s="23"/>
      <c r="R185" s="23"/>
      <c r="S185" s="23"/>
      <c r="T185" s="23"/>
    </row>
    <row r="186" spans="1:20" ht="38.25" hidden="1" x14ac:dyDescent="0.25">
      <c r="A186" s="61">
        <v>44462</v>
      </c>
      <c r="B186" s="58" t="s">
        <v>24</v>
      </c>
      <c r="C186" s="58" t="s">
        <v>344</v>
      </c>
      <c r="D186" s="58"/>
      <c r="E186" s="63">
        <v>12</v>
      </c>
      <c r="F186" s="64">
        <v>0.81</v>
      </c>
      <c r="G186" s="65">
        <v>5.42</v>
      </c>
      <c r="H186" s="51">
        <v>4.26</v>
      </c>
      <c r="I186" s="40">
        <v>24</v>
      </c>
      <c r="J186" s="51" t="s">
        <v>60</v>
      </c>
      <c r="K186" s="59">
        <f>F186+G186</f>
        <v>6.23</v>
      </c>
      <c r="L186" s="23">
        <v>73</v>
      </c>
      <c r="M186" s="23">
        <v>176</v>
      </c>
      <c r="N186" s="23">
        <v>9.1199999999999992</v>
      </c>
      <c r="O186" s="23"/>
      <c r="P186" s="23"/>
      <c r="Q186" s="23"/>
      <c r="R186" s="23"/>
      <c r="S186" s="23"/>
      <c r="T186" s="23" t="s">
        <v>345</v>
      </c>
    </row>
    <row r="187" spans="1:20" ht="25.5" hidden="1" x14ac:dyDescent="0.25">
      <c r="A187" s="61">
        <v>44463</v>
      </c>
      <c r="B187" s="58" t="s">
        <v>25</v>
      </c>
      <c r="C187" s="58"/>
      <c r="D187" s="18" t="s">
        <v>381</v>
      </c>
      <c r="E187" s="63"/>
      <c r="F187" s="65"/>
      <c r="G187" s="65"/>
      <c r="H187" s="51"/>
      <c r="I187" s="23"/>
      <c r="J187" s="51"/>
      <c r="K187" s="51"/>
      <c r="L187" s="23"/>
      <c r="M187" s="23"/>
      <c r="N187" s="23">
        <v>9.32</v>
      </c>
      <c r="O187" s="23"/>
      <c r="P187" s="23"/>
      <c r="Q187" s="23"/>
      <c r="R187" s="23"/>
      <c r="S187" s="23"/>
      <c r="T187" s="23"/>
    </row>
    <row r="188" spans="1:20" hidden="1" x14ac:dyDescent="0.25">
      <c r="A188" s="61">
        <v>44464</v>
      </c>
      <c r="B188" s="58" t="s">
        <v>26</v>
      </c>
      <c r="C188" s="58"/>
      <c r="D188" s="58"/>
      <c r="E188" s="63"/>
      <c r="F188" s="70"/>
      <c r="G188" s="65"/>
      <c r="H188" s="51"/>
      <c r="I188" s="23"/>
      <c r="J188" s="51"/>
      <c r="K188" s="51"/>
      <c r="L188" s="23"/>
      <c r="M188" s="23"/>
      <c r="N188" s="23">
        <v>11.43</v>
      </c>
      <c r="O188" s="23"/>
      <c r="P188" s="23"/>
      <c r="Q188" s="23"/>
      <c r="R188" s="23"/>
      <c r="S188" s="23"/>
      <c r="T188" s="23"/>
    </row>
    <row r="189" spans="1:20" hidden="1" x14ac:dyDescent="0.25">
      <c r="A189" s="61">
        <v>44465</v>
      </c>
      <c r="B189" s="58" t="s">
        <v>28</v>
      </c>
      <c r="C189" s="58"/>
      <c r="D189" s="58"/>
      <c r="E189" s="63">
        <v>26</v>
      </c>
      <c r="F189" s="70"/>
      <c r="G189" s="65"/>
      <c r="H189" s="51"/>
      <c r="I189" s="23"/>
      <c r="J189" s="51"/>
      <c r="K189" s="51"/>
      <c r="L189" s="23"/>
      <c r="M189" s="23"/>
      <c r="N189" s="23">
        <v>7.43</v>
      </c>
      <c r="O189" s="23"/>
      <c r="P189" s="23"/>
      <c r="Q189" s="23"/>
      <c r="R189" s="23"/>
      <c r="S189" s="23"/>
      <c r="T189" s="23" t="s">
        <v>387</v>
      </c>
    </row>
    <row r="190" spans="1:20" s="12" customFormat="1" ht="25.5" hidden="1" x14ac:dyDescent="0.2">
      <c r="A190" s="32" t="s">
        <v>29</v>
      </c>
      <c r="B190" s="33"/>
      <c r="C190" s="33"/>
      <c r="D190" s="46"/>
      <c r="E190" s="42">
        <v>53</v>
      </c>
      <c r="F190" s="42">
        <f>SUM(F183:F189)</f>
        <v>1.6800000000000002</v>
      </c>
      <c r="G190" s="42">
        <f t="shared" ref="G190:S190" si="12">SUM(G183:G189)</f>
        <v>20.43</v>
      </c>
      <c r="H190" s="42"/>
      <c r="I190" s="42"/>
      <c r="J190" s="42">
        <f t="shared" si="12"/>
        <v>0</v>
      </c>
      <c r="K190" s="42">
        <f t="shared" si="12"/>
        <v>22.11</v>
      </c>
      <c r="L190" s="42"/>
      <c r="M190" s="42"/>
      <c r="N190" s="42"/>
      <c r="O190" s="42">
        <f t="shared" si="12"/>
        <v>0</v>
      </c>
      <c r="P190" s="42">
        <f t="shared" si="12"/>
        <v>0</v>
      </c>
      <c r="Q190" s="42">
        <f t="shared" si="12"/>
        <v>0</v>
      </c>
      <c r="R190" s="42">
        <f t="shared" si="12"/>
        <v>0</v>
      </c>
      <c r="S190" s="42">
        <f t="shared" si="12"/>
        <v>0</v>
      </c>
      <c r="T190" s="37"/>
    </row>
    <row r="191" spans="1:20" hidden="1" x14ac:dyDescent="0.25">
      <c r="A191" s="61">
        <v>44466</v>
      </c>
      <c r="B191" s="58" t="s">
        <v>19</v>
      </c>
      <c r="C191" s="11"/>
      <c r="D191" s="58"/>
      <c r="F191" s="70"/>
      <c r="G191" s="65"/>
      <c r="H191" s="51"/>
      <c r="I191" s="23"/>
      <c r="J191" s="51"/>
      <c r="K191" s="51"/>
      <c r="L191" s="23"/>
      <c r="M191" s="23"/>
      <c r="O191" s="23"/>
      <c r="P191" s="23"/>
      <c r="Q191" s="23"/>
      <c r="R191" s="23"/>
      <c r="S191" s="23"/>
      <c r="T191" s="23"/>
    </row>
    <row r="192" spans="1:20" ht="38.25" hidden="1" x14ac:dyDescent="0.25">
      <c r="A192" s="61">
        <v>44467</v>
      </c>
      <c r="B192" s="58" t="s">
        <v>21</v>
      </c>
      <c r="C192" s="58" t="s">
        <v>383</v>
      </c>
      <c r="D192" s="95"/>
      <c r="E192" s="114">
        <v>8</v>
      </c>
      <c r="F192" s="70">
        <v>0.73</v>
      </c>
      <c r="G192" s="65">
        <v>1.85</v>
      </c>
      <c r="H192" s="51">
        <v>5.01</v>
      </c>
      <c r="I192" s="23" t="s">
        <v>384</v>
      </c>
      <c r="J192" s="51" t="s">
        <v>60</v>
      </c>
      <c r="K192" s="51">
        <v>2.58</v>
      </c>
      <c r="L192" s="23"/>
      <c r="M192" s="23">
        <v>165</v>
      </c>
      <c r="N192" s="23">
        <v>8.0500000000000007</v>
      </c>
      <c r="O192" s="23"/>
      <c r="P192" s="23"/>
      <c r="Q192" s="23"/>
      <c r="R192" s="23"/>
      <c r="S192" s="23"/>
      <c r="T192" s="23" t="s">
        <v>388</v>
      </c>
    </row>
    <row r="193" spans="1:20" hidden="1" x14ac:dyDescent="0.25">
      <c r="A193" s="61">
        <v>44468</v>
      </c>
      <c r="B193" s="58" t="s">
        <v>22</v>
      </c>
      <c r="C193" s="58"/>
      <c r="D193" s="58"/>
      <c r="E193" s="62"/>
      <c r="F193" s="70"/>
      <c r="G193" s="65"/>
      <c r="H193" s="51"/>
      <c r="I193" s="23"/>
      <c r="J193" s="51"/>
      <c r="K193" s="51"/>
      <c r="L193" s="23"/>
      <c r="M193" s="23"/>
      <c r="N193" s="23">
        <v>7.27</v>
      </c>
      <c r="O193" s="23"/>
      <c r="P193" s="23"/>
      <c r="Q193" s="23"/>
      <c r="R193" s="23"/>
      <c r="S193" s="23"/>
      <c r="T193" s="23"/>
    </row>
    <row r="194" spans="1:20" ht="117.75" hidden="1" customHeight="1" x14ac:dyDescent="0.25">
      <c r="A194" s="61">
        <v>44469</v>
      </c>
      <c r="B194" s="58" t="s">
        <v>24</v>
      </c>
      <c r="C194" s="106" t="s">
        <v>382</v>
      </c>
      <c r="E194" s="63">
        <v>12</v>
      </c>
      <c r="F194" s="64" t="s">
        <v>60</v>
      </c>
      <c r="G194" s="65">
        <v>21.98</v>
      </c>
      <c r="H194" s="51">
        <v>5.22</v>
      </c>
      <c r="I194" s="23" t="s">
        <v>386</v>
      </c>
      <c r="J194" s="51" t="s">
        <v>60</v>
      </c>
      <c r="K194" s="51">
        <v>21.98</v>
      </c>
      <c r="L194" s="23">
        <v>66</v>
      </c>
      <c r="M194" s="23">
        <v>173</v>
      </c>
      <c r="N194" s="23">
        <v>8</v>
      </c>
      <c r="O194" s="23"/>
      <c r="P194" s="23"/>
      <c r="Q194" s="23"/>
      <c r="R194" s="23"/>
      <c r="S194" s="23"/>
      <c r="T194" s="23" t="s">
        <v>385</v>
      </c>
    </row>
    <row r="195" spans="1:20" hidden="1" x14ac:dyDescent="0.25">
      <c r="A195" s="61">
        <v>44470</v>
      </c>
      <c r="B195" s="58" t="s">
        <v>25</v>
      </c>
      <c r="C195" s="58"/>
      <c r="D195" s="18"/>
      <c r="E195" s="63"/>
      <c r="F195" s="65"/>
      <c r="G195" s="65"/>
      <c r="H195" s="51"/>
      <c r="I195" s="23"/>
      <c r="J195" s="51"/>
      <c r="K195" s="51"/>
      <c r="L195" s="23">
        <v>65</v>
      </c>
      <c r="M195" s="23"/>
      <c r="N195" s="23">
        <v>4.4400000000000004</v>
      </c>
      <c r="O195" s="23"/>
      <c r="P195" s="23"/>
      <c r="Q195" s="23"/>
      <c r="R195" s="23"/>
      <c r="S195" s="23"/>
      <c r="T195" s="23"/>
    </row>
    <row r="196" spans="1:20" hidden="1" x14ac:dyDescent="0.25">
      <c r="A196" s="61">
        <v>44471</v>
      </c>
      <c r="B196" s="58" t="s">
        <v>26</v>
      </c>
      <c r="C196" s="58"/>
      <c r="D196" s="18"/>
      <c r="E196" s="63"/>
      <c r="F196" s="70"/>
      <c r="G196" s="65"/>
      <c r="H196" s="51"/>
      <c r="I196" s="23"/>
      <c r="J196" s="51"/>
      <c r="K196" s="51"/>
      <c r="L196" s="23">
        <v>65</v>
      </c>
      <c r="M196" s="23"/>
      <c r="N196" s="23">
        <v>7.01</v>
      </c>
      <c r="O196" s="23"/>
      <c r="P196" s="23"/>
      <c r="Q196" s="23"/>
      <c r="R196" s="23"/>
      <c r="S196" s="23"/>
      <c r="T196" s="23"/>
    </row>
    <row r="197" spans="1:20" ht="32.25" hidden="1" customHeight="1" x14ac:dyDescent="0.25">
      <c r="A197" s="61">
        <v>44472</v>
      </c>
      <c r="B197" s="58" t="s">
        <v>28</v>
      </c>
      <c r="C197" s="58" t="s">
        <v>389</v>
      </c>
      <c r="D197" s="58" t="s">
        <v>390</v>
      </c>
      <c r="E197" s="63">
        <v>21</v>
      </c>
      <c r="F197" s="70"/>
      <c r="G197" s="65">
        <v>19.2</v>
      </c>
      <c r="H197" s="51">
        <v>4.5</v>
      </c>
      <c r="I197" s="23" t="s">
        <v>391</v>
      </c>
      <c r="J197" s="51"/>
      <c r="K197" s="51">
        <v>19.2</v>
      </c>
      <c r="L197" s="23">
        <v>66</v>
      </c>
      <c r="M197" s="23">
        <v>178</v>
      </c>
      <c r="N197" s="23">
        <v>9.11</v>
      </c>
      <c r="O197" s="23"/>
      <c r="P197" s="23"/>
      <c r="Q197" s="23"/>
      <c r="R197" s="23"/>
      <c r="S197" s="23"/>
      <c r="T197" s="23" t="s">
        <v>393</v>
      </c>
    </row>
    <row r="198" spans="1:20" s="98" customFormat="1" ht="25.5" hidden="1" x14ac:dyDescent="0.2">
      <c r="A198" s="32" t="s">
        <v>29</v>
      </c>
      <c r="B198" s="33"/>
      <c r="C198" s="33"/>
      <c r="D198" s="35"/>
      <c r="E198" s="42">
        <v>41</v>
      </c>
      <c r="F198" s="42">
        <f>SUM(F191:F197)</f>
        <v>0.73</v>
      </c>
      <c r="G198" s="42">
        <f t="shared" ref="G198:K198" si="13">SUM(G191:G197)</f>
        <v>43.03</v>
      </c>
      <c r="H198" s="42"/>
      <c r="I198" s="42"/>
      <c r="J198" s="42">
        <f t="shared" si="13"/>
        <v>0</v>
      </c>
      <c r="K198" s="42">
        <f t="shared" si="13"/>
        <v>43.760000000000005</v>
      </c>
      <c r="L198" s="33"/>
      <c r="M198" s="37"/>
      <c r="N198" s="37"/>
      <c r="O198" s="37"/>
      <c r="P198" s="37"/>
      <c r="Q198" s="37"/>
      <c r="R198" s="37"/>
      <c r="S198" s="37"/>
      <c r="T198" s="37"/>
    </row>
    <row r="199" spans="1:20" x14ac:dyDescent="0.25">
      <c r="A199" s="61">
        <v>44473</v>
      </c>
      <c r="B199" s="58" t="s">
        <v>19</v>
      </c>
      <c r="C199" s="115" t="s">
        <v>392</v>
      </c>
      <c r="D199" s="95"/>
      <c r="F199" s="70"/>
      <c r="G199" s="65">
        <v>5.43</v>
      </c>
      <c r="H199" s="51">
        <v>5.35</v>
      </c>
      <c r="I199" s="23">
        <v>30.22</v>
      </c>
      <c r="J199" s="51"/>
      <c r="K199" s="51">
        <v>5.43</v>
      </c>
      <c r="L199" s="23">
        <v>65</v>
      </c>
      <c r="M199" s="23">
        <v>158</v>
      </c>
      <c r="N199" s="23">
        <v>5.47</v>
      </c>
      <c r="O199" s="23"/>
      <c r="P199" s="23"/>
      <c r="Q199" s="23"/>
      <c r="R199" s="23"/>
      <c r="S199" s="23"/>
      <c r="T199" s="23"/>
    </row>
    <row r="200" spans="1:20" x14ac:dyDescent="0.25">
      <c r="A200" s="61">
        <v>44474</v>
      </c>
      <c r="B200" s="58" t="s">
        <v>21</v>
      </c>
      <c r="C200" s="121"/>
      <c r="D200" s="58"/>
      <c r="E200" s="62"/>
      <c r="F200" s="75"/>
      <c r="G200" s="76"/>
      <c r="H200" s="116"/>
      <c r="I200" s="79"/>
      <c r="J200" s="116"/>
      <c r="K200" s="116"/>
      <c r="L200" s="79">
        <v>67</v>
      </c>
      <c r="M200" s="79"/>
      <c r="N200" s="23">
        <v>6.34</v>
      </c>
      <c r="O200" s="23"/>
      <c r="P200" s="23"/>
      <c r="Q200" s="23"/>
      <c r="R200" s="23"/>
      <c r="S200" s="23"/>
      <c r="T200" s="23"/>
    </row>
    <row r="201" spans="1:20" ht="41.25" customHeight="1" x14ac:dyDescent="0.25">
      <c r="A201" s="61">
        <v>44475</v>
      </c>
      <c r="B201" s="133" t="s">
        <v>22</v>
      </c>
      <c r="C201" s="132" t="s">
        <v>329</v>
      </c>
      <c r="D201" s="135" t="s">
        <v>222</v>
      </c>
      <c r="E201" s="138">
        <v>11</v>
      </c>
      <c r="F201" s="70">
        <v>1.36</v>
      </c>
      <c r="G201" s="65">
        <v>6.68</v>
      </c>
      <c r="H201" s="97">
        <v>4.3</v>
      </c>
      <c r="I201" s="23">
        <v>30</v>
      </c>
      <c r="J201" s="51">
        <v>1.02</v>
      </c>
      <c r="K201" s="59">
        <f>F201+G201+J201</f>
        <v>9.0599999999999987</v>
      </c>
      <c r="L201" s="137">
        <v>69</v>
      </c>
      <c r="M201" s="23">
        <v>177</v>
      </c>
      <c r="N201" s="130">
        <v>7.01</v>
      </c>
      <c r="O201" s="23"/>
      <c r="P201" s="23"/>
      <c r="Q201" s="23"/>
      <c r="R201" s="23"/>
      <c r="S201" s="23"/>
      <c r="T201" s="23" t="s">
        <v>394</v>
      </c>
    </row>
    <row r="202" spans="1:20" ht="38.25" x14ac:dyDescent="0.25">
      <c r="A202" s="61"/>
      <c r="B202" s="134"/>
      <c r="C202" s="132"/>
      <c r="D202" s="136"/>
      <c r="E202" s="139"/>
      <c r="F202" s="70" t="s">
        <v>60</v>
      </c>
      <c r="G202" s="65">
        <v>5.01</v>
      </c>
      <c r="H202" s="97">
        <v>5.04</v>
      </c>
      <c r="I202" s="23">
        <v>25.24</v>
      </c>
      <c r="J202" s="51" t="s">
        <v>60</v>
      </c>
      <c r="K202" s="59">
        <v>5.01</v>
      </c>
      <c r="L202" s="137"/>
      <c r="M202" s="23">
        <v>173</v>
      </c>
      <c r="N202" s="131"/>
      <c r="O202" s="23"/>
      <c r="P202" s="23"/>
      <c r="Q202" s="23"/>
      <c r="R202" s="23"/>
      <c r="S202" s="23"/>
      <c r="T202" s="23" t="s">
        <v>395</v>
      </c>
    </row>
    <row r="203" spans="1:20" x14ac:dyDescent="0.25">
      <c r="A203" s="61">
        <v>44476</v>
      </c>
      <c r="B203" s="58" t="s">
        <v>24</v>
      </c>
      <c r="D203" s="58" t="s">
        <v>396</v>
      </c>
      <c r="E203" s="63"/>
      <c r="F203" s="117"/>
      <c r="G203" s="118"/>
      <c r="H203" s="119"/>
      <c r="I203" s="120"/>
      <c r="J203" s="119"/>
      <c r="K203" s="119"/>
      <c r="L203" s="120">
        <v>73</v>
      </c>
      <c r="M203" s="120"/>
      <c r="N203" s="23">
        <v>7.12</v>
      </c>
      <c r="O203" s="23"/>
      <c r="P203" s="23"/>
      <c r="Q203" s="23"/>
      <c r="R203" s="23"/>
      <c r="S203" s="23"/>
      <c r="T203" s="23"/>
    </row>
    <row r="204" spans="1:20" ht="38.25" x14ac:dyDescent="0.25">
      <c r="A204" s="61">
        <v>44477</v>
      </c>
      <c r="B204" s="58" t="s">
        <v>25</v>
      </c>
      <c r="C204" s="58" t="s">
        <v>330</v>
      </c>
      <c r="D204" s="18"/>
      <c r="E204" s="123">
        <v>13</v>
      </c>
      <c r="F204" s="65">
        <v>1.29</v>
      </c>
      <c r="G204" s="65">
        <v>9.92</v>
      </c>
      <c r="H204" s="51">
        <v>4.32</v>
      </c>
      <c r="I204" s="23">
        <v>45.02</v>
      </c>
      <c r="J204" s="51" t="s">
        <v>60</v>
      </c>
      <c r="K204" s="51">
        <f>F204+G204</f>
        <v>11.21</v>
      </c>
      <c r="L204" s="23">
        <v>73</v>
      </c>
      <c r="M204" s="23">
        <v>178</v>
      </c>
      <c r="N204" s="23">
        <v>3.31</v>
      </c>
      <c r="O204" s="23"/>
      <c r="P204" s="23"/>
      <c r="Q204" s="23"/>
      <c r="R204" s="23"/>
      <c r="S204" s="23"/>
      <c r="T204" s="23" t="s">
        <v>398</v>
      </c>
    </row>
    <row r="205" spans="1:20" x14ac:dyDescent="0.25">
      <c r="A205" s="61">
        <v>44478</v>
      </c>
      <c r="B205" s="58" t="s">
        <v>26</v>
      </c>
      <c r="C205" s="58"/>
      <c r="D205" s="58"/>
      <c r="E205" s="85"/>
      <c r="F205" s="70"/>
      <c r="G205" s="65"/>
      <c r="H205" s="51"/>
      <c r="I205" s="23"/>
      <c r="J205" s="51"/>
      <c r="K205" s="51"/>
      <c r="L205" s="23">
        <v>63</v>
      </c>
      <c r="M205" s="23"/>
      <c r="N205" s="23">
        <v>16.010000000000002</v>
      </c>
      <c r="O205" s="23"/>
      <c r="P205" s="23"/>
      <c r="Q205" s="23"/>
      <c r="R205" s="23"/>
      <c r="S205" s="23"/>
      <c r="T205" s="23" t="s">
        <v>410</v>
      </c>
    </row>
    <row r="206" spans="1:20" ht="63.75" x14ac:dyDescent="0.25">
      <c r="A206" s="61">
        <v>44479</v>
      </c>
      <c r="B206" s="58" t="s">
        <v>28</v>
      </c>
      <c r="C206" s="58" t="s">
        <v>400</v>
      </c>
      <c r="D206" s="58"/>
      <c r="E206" s="63">
        <v>27</v>
      </c>
      <c r="F206" s="70" t="s">
        <v>60</v>
      </c>
      <c r="G206" s="65">
        <v>21.1</v>
      </c>
      <c r="H206" s="51">
        <v>5.04</v>
      </c>
      <c r="I206" s="23" t="s">
        <v>397</v>
      </c>
      <c r="J206" s="51" t="s">
        <v>60</v>
      </c>
      <c r="K206" s="51">
        <v>21.1</v>
      </c>
      <c r="L206" s="23">
        <v>57</v>
      </c>
      <c r="M206" s="23">
        <v>173</v>
      </c>
      <c r="N206" s="23">
        <v>6.17</v>
      </c>
      <c r="O206" s="23"/>
      <c r="P206" s="23"/>
      <c r="Q206" s="23"/>
      <c r="R206" s="23"/>
      <c r="S206" s="23"/>
      <c r="T206" s="23" t="s">
        <v>399</v>
      </c>
    </row>
    <row r="207" spans="1:20" s="98" customFormat="1" ht="25.5" x14ac:dyDescent="0.2">
      <c r="A207" s="32" t="s">
        <v>29</v>
      </c>
      <c r="B207" s="33"/>
      <c r="C207" s="33"/>
      <c r="D207" s="35"/>
      <c r="E207" s="42">
        <v>51</v>
      </c>
      <c r="F207" s="42">
        <f>SUM(F199:F206)</f>
        <v>2.6500000000000004</v>
      </c>
      <c r="G207" s="42">
        <f>SUM(G199:G206)</f>
        <v>48.14</v>
      </c>
      <c r="H207" s="42"/>
      <c r="I207" s="42"/>
      <c r="J207" s="42">
        <f>SUM(J199:J206)</f>
        <v>1.02</v>
      </c>
      <c r="K207" s="42">
        <f>SUM(K199:K206)</f>
        <v>51.81</v>
      </c>
      <c r="L207" s="33"/>
      <c r="M207" s="37"/>
      <c r="N207" s="37"/>
      <c r="O207" s="37"/>
      <c r="P207" s="37"/>
      <c r="Q207" s="37"/>
      <c r="R207" s="37"/>
      <c r="S207" s="37"/>
      <c r="T207" s="37"/>
    </row>
    <row r="208" spans="1:20" x14ac:dyDescent="0.25">
      <c r="A208" s="61">
        <v>44480</v>
      </c>
      <c r="B208" s="58" t="s">
        <v>19</v>
      </c>
      <c r="C208" s="95"/>
      <c r="D208" s="95"/>
      <c r="E208" s="95"/>
      <c r="F208" s="70"/>
      <c r="G208" s="65"/>
      <c r="H208" s="51"/>
      <c r="I208" s="23"/>
      <c r="J208" s="51"/>
      <c r="K208" s="51"/>
      <c r="L208" s="23">
        <v>62</v>
      </c>
      <c r="M208" s="23"/>
      <c r="N208" s="23">
        <v>8.09</v>
      </c>
      <c r="O208" s="23"/>
      <c r="P208" s="23"/>
      <c r="Q208" s="23"/>
      <c r="R208" s="23"/>
      <c r="S208" s="23"/>
      <c r="T208" s="23"/>
    </row>
    <row r="209" spans="1:20" ht="63.75" x14ac:dyDescent="0.25">
      <c r="A209" s="61">
        <v>44481</v>
      </c>
      <c r="B209" s="58" t="s">
        <v>21</v>
      </c>
      <c r="C209" s="122" t="s">
        <v>324</v>
      </c>
      <c r="D209" s="95"/>
      <c r="E209" s="95">
        <v>13</v>
      </c>
      <c r="F209" s="70">
        <v>0.85</v>
      </c>
      <c r="G209" s="65">
        <v>12.3</v>
      </c>
      <c r="H209" s="51">
        <v>4.38</v>
      </c>
      <c r="I209" s="23">
        <v>57.01</v>
      </c>
      <c r="J209" s="51" t="s">
        <v>60</v>
      </c>
      <c r="K209" s="59">
        <f>F209+G209</f>
        <v>13.15</v>
      </c>
      <c r="L209" s="23">
        <v>66</v>
      </c>
      <c r="M209" s="23">
        <v>176</v>
      </c>
      <c r="N209" s="23">
        <v>8.1199999999999992</v>
      </c>
      <c r="O209" s="23"/>
      <c r="P209" s="23"/>
      <c r="Q209" s="23"/>
      <c r="R209" s="23"/>
      <c r="S209" s="23"/>
      <c r="T209" s="23" t="s">
        <v>411</v>
      </c>
    </row>
    <row r="210" spans="1:20" x14ac:dyDescent="0.25">
      <c r="A210" s="61">
        <v>44482</v>
      </c>
      <c r="B210" s="58" t="s">
        <v>22</v>
      </c>
      <c r="C210" s="58"/>
      <c r="D210" s="58" t="s">
        <v>412</v>
      </c>
      <c r="E210" s="62"/>
      <c r="F210" s="70" t="s">
        <v>60</v>
      </c>
      <c r="G210" s="65">
        <v>5.01</v>
      </c>
      <c r="H210" s="51">
        <v>4.53</v>
      </c>
      <c r="I210" s="23">
        <v>24.28</v>
      </c>
      <c r="J210" s="51" t="s">
        <v>60</v>
      </c>
      <c r="K210" s="51">
        <f>G210</f>
        <v>5.01</v>
      </c>
      <c r="L210" s="23">
        <v>65</v>
      </c>
      <c r="M210" s="23">
        <v>166</v>
      </c>
      <c r="N210" s="129">
        <v>6.46</v>
      </c>
      <c r="O210" s="23"/>
      <c r="P210" s="23"/>
      <c r="Q210" s="23"/>
      <c r="R210" s="23"/>
      <c r="S210" s="23"/>
      <c r="T210" s="23" t="s">
        <v>413</v>
      </c>
    </row>
    <row r="211" spans="1:20" ht="27" customHeight="1" x14ac:dyDescent="0.25">
      <c r="A211" s="61">
        <v>44483</v>
      </c>
      <c r="B211" s="58" t="s">
        <v>24</v>
      </c>
      <c r="C211" s="58" t="s">
        <v>416</v>
      </c>
      <c r="D211" s="18"/>
      <c r="E211" s="63">
        <v>15</v>
      </c>
      <c r="F211" s="64" t="s">
        <v>60</v>
      </c>
      <c r="G211" s="65">
        <v>6.2</v>
      </c>
      <c r="H211" s="51">
        <v>4.49</v>
      </c>
      <c r="I211" s="23">
        <v>29.51</v>
      </c>
      <c r="J211" s="51" t="s">
        <v>60</v>
      </c>
      <c r="K211" s="51">
        <f>G211</f>
        <v>6.2</v>
      </c>
      <c r="L211" s="23"/>
      <c r="M211" s="23">
        <v>172</v>
      </c>
      <c r="N211" s="129">
        <v>7.04</v>
      </c>
      <c r="O211" s="23"/>
      <c r="P211" s="23"/>
      <c r="Q211" s="23"/>
      <c r="R211" s="23"/>
      <c r="S211" s="23"/>
      <c r="T211" s="124" t="s">
        <v>417</v>
      </c>
    </row>
    <row r="212" spans="1:20" x14ac:dyDescent="0.25">
      <c r="A212" s="61">
        <v>44484</v>
      </c>
      <c r="B212" s="58" t="s">
        <v>25</v>
      </c>
      <c r="C212" s="58"/>
      <c r="D212" s="58"/>
      <c r="E212" s="63"/>
      <c r="F212" s="65"/>
      <c r="G212" s="65"/>
      <c r="H212" s="51"/>
      <c r="I212" s="23"/>
      <c r="J212" s="51"/>
      <c r="K212" s="51"/>
      <c r="L212" s="23">
        <v>67</v>
      </c>
      <c r="M212" s="23"/>
      <c r="N212" s="115">
        <v>7.57</v>
      </c>
      <c r="O212" s="23"/>
      <c r="P212" s="23"/>
      <c r="Q212" s="23"/>
      <c r="R212" s="23"/>
      <c r="S212" s="23"/>
      <c r="T212" s="23"/>
    </row>
    <row r="213" spans="1:20" x14ac:dyDescent="0.25">
      <c r="A213" s="61">
        <v>44485</v>
      </c>
      <c r="B213" s="58" t="s">
        <v>26</v>
      </c>
      <c r="C213" s="95"/>
      <c r="D213" s="95"/>
      <c r="E213" s="95"/>
      <c r="F213" s="126"/>
      <c r="G213" s="127"/>
      <c r="H213" s="127"/>
      <c r="I213" s="115"/>
      <c r="J213" s="127"/>
      <c r="K213" s="127"/>
      <c r="L213" s="115">
        <v>68</v>
      </c>
      <c r="M213" s="115"/>
      <c r="N213" s="129">
        <v>9.25</v>
      </c>
      <c r="O213" s="115"/>
      <c r="P213" s="95"/>
      <c r="Q213" s="95"/>
      <c r="R213" s="95"/>
      <c r="S213" s="95"/>
      <c r="T213" s="95"/>
    </row>
    <row r="214" spans="1:20" ht="76.5" x14ac:dyDescent="0.25">
      <c r="A214" s="61">
        <v>44486</v>
      </c>
      <c r="B214" s="58" t="s">
        <v>28</v>
      </c>
      <c r="C214" s="58" t="s">
        <v>331</v>
      </c>
      <c r="D214" s="58"/>
      <c r="E214" s="63">
        <v>28</v>
      </c>
      <c r="F214" s="70" t="s">
        <v>60</v>
      </c>
      <c r="G214" s="65">
        <v>28.29</v>
      </c>
      <c r="H214" s="51">
        <v>5.0999999999999996</v>
      </c>
      <c r="I214" s="23" t="s">
        <v>414</v>
      </c>
      <c r="J214" s="51"/>
      <c r="K214" s="51">
        <f>G214</f>
        <v>28.29</v>
      </c>
      <c r="L214" s="23">
        <v>75</v>
      </c>
      <c r="M214" s="23">
        <v>166</v>
      </c>
      <c r="N214" s="23">
        <v>7</v>
      </c>
      <c r="O214" s="23"/>
      <c r="P214" s="23"/>
      <c r="Q214" s="23"/>
      <c r="R214" s="23"/>
      <c r="S214" s="23"/>
      <c r="T214" s="124" t="s">
        <v>415</v>
      </c>
    </row>
    <row r="215" spans="1:20" s="98" customFormat="1" ht="25.5" x14ac:dyDescent="0.2">
      <c r="A215" s="32" t="s">
        <v>29</v>
      </c>
      <c r="B215" s="33"/>
      <c r="C215" s="33"/>
      <c r="D215" s="35"/>
      <c r="E215" s="42">
        <v>56</v>
      </c>
      <c r="F215" s="42">
        <f>SUM(F208:F214)</f>
        <v>0.85</v>
      </c>
      <c r="G215" s="42">
        <f>SUM(G208:G214)</f>
        <v>51.8</v>
      </c>
      <c r="H215" s="42"/>
      <c r="I215" s="42"/>
      <c r="J215" s="42">
        <f>SUM(J208:J214)</f>
        <v>0</v>
      </c>
      <c r="K215" s="42">
        <f>SUM(K208:K214)</f>
        <v>52.65</v>
      </c>
      <c r="L215" s="33"/>
      <c r="M215" s="37"/>
      <c r="N215" s="37"/>
      <c r="O215" s="37"/>
      <c r="P215" s="37"/>
      <c r="Q215" s="37"/>
      <c r="R215" s="37"/>
      <c r="S215" s="37"/>
      <c r="T215" s="37"/>
    </row>
    <row r="216" spans="1:20" x14ac:dyDescent="0.25">
      <c r="A216" s="61">
        <v>44487</v>
      </c>
      <c r="B216" s="58" t="s">
        <v>19</v>
      </c>
      <c r="C216" s="95"/>
      <c r="D216" s="95"/>
      <c r="E216" s="95"/>
      <c r="F216" s="70"/>
      <c r="G216" s="65"/>
      <c r="H216" s="51"/>
      <c r="I216" s="23"/>
      <c r="J216" s="51"/>
      <c r="K216" s="51"/>
      <c r="L216" s="23">
        <v>65</v>
      </c>
      <c r="M216" s="23"/>
      <c r="N216" s="23"/>
      <c r="O216" s="23"/>
      <c r="P216" s="23"/>
      <c r="Q216" s="23"/>
      <c r="R216" s="23"/>
      <c r="S216" s="23"/>
      <c r="T216" s="124"/>
    </row>
    <row r="217" spans="1:20" ht="30" x14ac:dyDescent="0.25">
      <c r="A217" s="61">
        <v>44488</v>
      </c>
      <c r="B217" s="58" t="s">
        <v>21</v>
      </c>
      <c r="C217" s="125" t="s">
        <v>418</v>
      </c>
      <c r="D217" s="95"/>
      <c r="E217" s="95">
        <v>15</v>
      </c>
      <c r="F217" s="70" t="s">
        <v>60</v>
      </c>
      <c r="G217" s="65">
        <v>8.01</v>
      </c>
      <c r="H217" s="51">
        <v>4.51</v>
      </c>
      <c r="I217" s="23">
        <v>38.46</v>
      </c>
      <c r="J217" s="51"/>
      <c r="K217" s="51">
        <f>G217</f>
        <v>8.01</v>
      </c>
      <c r="L217" s="23">
        <v>65</v>
      </c>
      <c r="M217" s="23">
        <v>171</v>
      </c>
      <c r="N217" s="23">
        <v>7.37</v>
      </c>
      <c r="O217" s="23"/>
      <c r="P217" s="23"/>
      <c r="Q217" s="23"/>
      <c r="R217" s="23"/>
      <c r="S217" s="23"/>
      <c r="T217" s="128" t="s">
        <v>419</v>
      </c>
    </row>
    <row r="218" spans="1:20" x14ac:dyDescent="0.25">
      <c r="A218" s="61">
        <v>44489</v>
      </c>
      <c r="B218" s="58" t="s">
        <v>22</v>
      </c>
      <c r="C218" s="58"/>
      <c r="D218" s="58"/>
      <c r="E218" s="62"/>
      <c r="F218" s="70"/>
      <c r="G218" s="65"/>
      <c r="H218" s="51"/>
      <c r="I218" s="23"/>
      <c r="J218" s="51"/>
      <c r="K218" s="51"/>
      <c r="L218" s="23">
        <v>67</v>
      </c>
      <c r="M218" s="23"/>
      <c r="N218" s="23">
        <v>8</v>
      </c>
      <c r="O218" s="23"/>
      <c r="P218" s="23"/>
      <c r="Q218" s="23"/>
      <c r="R218" s="23"/>
      <c r="S218" s="23"/>
      <c r="T218" s="124"/>
    </row>
    <row r="219" spans="1:20" ht="76.5" x14ac:dyDescent="0.25">
      <c r="A219" s="61">
        <v>44490</v>
      </c>
      <c r="B219" s="58" t="s">
        <v>24</v>
      </c>
      <c r="C219" s="58" t="s">
        <v>333</v>
      </c>
      <c r="D219" s="18"/>
      <c r="E219" s="63">
        <v>14</v>
      </c>
      <c r="F219" s="64">
        <v>0.83</v>
      </c>
      <c r="G219" s="65">
        <v>9.92</v>
      </c>
      <c r="H219" s="51">
        <v>4.26</v>
      </c>
      <c r="I219" s="23">
        <v>44.01</v>
      </c>
      <c r="J219" s="51"/>
      <c r="K219" s="59">
        <f>F219+G219</f>
        <v>10.75</v>
      </c>
      <c r="L219" s="23">
        <v>68</v>
      </c>
      <c r="M219" s="23">
        <v>172</v>
      </c>
      <c r="N219" s="23"/>
      <c r="O219" s="23"/>
      <c r="P219" s="23"/>
      <c r="Q219" s="23"/>
      <c r="R219" s="23"/>
      <c r="S219" s="23"/>
      <c r="T219" s="23" t="s">
        <v>420</v>
      </c>
    </row>
    <row r="220" spans="1:20" x14ac:dyDescent="0.25">
      <c r="A220" s="61">
        <v>44491</v>
      </c>
      <c r="B220" s="58" t="s">
        <v>25</v>
      </c>
      <c r="C220" s="58"/>
      <c r="D220" s="58"/>
      <c r="E220" s="63"/>
      <c r="F220" s="65"/>
      <c r="G220" s="65"/>
      <c r="H220" s="51"/>
      <c r="I220" s="23"/>
      <c r="J220" s="51"/>
      <c r="K220" s="51"/>
      <c r="L220" s="23"/>
      <c r="M220" s="23"/>
      <c r="N220" s="23"/>
      <c r="O220" s="23"/>
      <c r="P220" s="23"/>
      <c r="Q220" s="23"/>
      <c r="R220" s="23"/>
      <c r="S220" s="23"/>
      <c r="T220" s="23"/>
    </row>
    <row r="221" spans="1:20" x14ac:dyDescent="0.25">
      <c r="A221" s="61">
        <v>44492</v>
      </c>
      <c r="B221" s="58" t="s">
        <v>26</v>
      </c>
      <c r="C221" s="58"/>
      <c r="D221" s="18"/>
      <c r="E221" s="63"/>
      <c r="F221" s="70"/>
      <c r="G221" s="65"/>
      <c r="H221" s="51"/>
      <c r="I221" s="23"/>
      <c r="J221" s="51"/>
      <c r="K221" s="51"/>
      <c r="L221" s="23"/>
      <c r="M221" s="23"/>
      <c r="N221" s="23"/>
      <c r="O221" s="23"/>
      <c r="P221" s="23"/>
      <c r="Q221" s="23"/>
      <c r="R221" s="23"/>
      <c r="S221" s="23"/>
      <c r="T221" s="23"/>
    </row>
    <row r="222" spans="1:20" ht="38.25" x14ac:dyDescent="0.25">
      <c r="A222" s="61">
        <v>44493</v>
      </c>
      <c r="B222" s="58" t="s">
        <v>28</v>
      </c>
      <c r="C222" s="58" t="s">
        <v>421</v>
      </c>
      <c r="D222" s="58"/>
      <c r="E222" s="63">
        <v>29</v>
      </c>
      <c r="F222" s="70"/>
      <c r="G222" s="65">
        <v>19.39</v>
      </c>
      <c r="H222" s="51">
        <v>5.01</v>
      </c>
      <c r="I222" s="23" t="s">
        <v>422</v>
      </c>
      <c r="J222" s="51"/>
      <c r="K222" s="51">
        <f>G222</f>
        <v>19.39</v>
      </c>
      <c r="L222" s="23">
        <v>65</v>
      </c>
      <c r="M222" s="23">
        <v>169</v>
      </c>
      <c r="N222" s="23"/>
      <c r="O222" s="23"/>
      <c r="P222" s="23"/>
      <c r="Q222" s="23"/>
      <c r="R222" s="23"/>
      <c r="S222" s="23"/>
      <c r="T222" s="23" t="s">
        <v>423</v>
      </c>
    </row>
    <row r="223" spans="1:20" s="98" customFormat="1" ht="25.5" x14ac:dyDescent="0.2">
      <c r="A223" s="32" t="s">
        <v>29</v>
      </c>
      <c r="B223" s="33"/>
      <c r="C223" s="33"/>
      <c r="D223" s="35"/>
      <c r="E223" s="42">
        <f>SUM(E216:E222)</f>
        <v>58</v>
      </c>
      <c r="F223" s="42">
        <f t="shared" ref="F223:K223" si="14">SUM(F216:F222)</f>
        <v>0.83</v>
      </c>
      <c r="G223" s="42">
        <f t="shared" si="14"/>
        <v>37.32</v>
      </c>
      <c r="H223" s="42"/>
      <c r="I223" s="42"/>
      <c r="J223" s="42">
        <f t="shared" si="14"/>
        <v>0</v>
      </c>
      <c r="K223" s="42">
        <f t="shared" si="14"/>
        <v>38.15</v>
      </c>
      <c r="L223" s="42"/>
      <c r="M223" s="42"/>
      <c r="N223" s="37"/>
      <c r="O223" s="37"/>
      <c r="P223" s="37"/>
      <c r="Q223" s="37"/>
      <c r="R223" s="37"/>
      <c r="S223" s="37"/>
      <c r="T223" s="37"/>
    </row>
    <row r="224" spans="1:20" x14ac:dyDescent="0.25">
      <c r="A224" s="61">
        <v>44494</v>
      </c>
      <c r="B224" s="58" t="s">
        <v>19</v>
      </c>
      <c r="C224" s="95" t="s">
        <v>401</v>
      </c>
      <c r="D224" s="95"/>
      <c r="E224" s="95">
        <v>8</v>
      </c>
      <c r="F224" s="70"/>
      <c r="G224" s="65"/>
      <c r="H224" s="51"/>
      <c r="I224" s="23"/>
      <c r="J224" s="51"/>
      <c r="K224" s="51"/>
      <c r="L224" s="23"/>
      <c r="M224" s="23"/>
      <c r="N224" s="23"/>
      <c r="O224" s="23"/>
      <c r="P224" s="23"/>
      <c r="Q224" s="23"/>
      <c r="R224" s="23"/>
      <c r="S224" s="23"/>
      <c r="T224" s="23"/>
    </row>
    <row r="225" spans="1:20" x14ac:dyDescent="0.25">
      <c r="A225" s="61">
        <v>44495</v>
      </c>
      <c r="B225" s="58" t="s">
        <v>21</v>
      </c>
      <c r="C225" s="95"/>
      <c r="D225" s="95"/>
      <c r="E225" s="95"/>
      <c r="F225" s="70"/>
      <c r="G225" s="65"/>
      <c r="H225" s="51"/>
      <c r="I225" s="23"/>
      <c r="J225" s="51"/>
      <c r="K225" s="51"/>
      <c r="L225" s="23"/>
      <c r="M225" s="23"/>
      <c r="N225" s="23"/>
      <c r="O225" s="23"/>
      <c r="P225" s="23"/>
      <c r="Q225" s="23"/>
      <c r="R225" s="23"/>
      <c r="S225" s="23"/>
      <c r="T225" s="23"/>
    </row>
    <row r="226" spans="1:20" ht="37.5" customHeight="1" x14ac:dyDescent="0.25">
      <c r="A226" s="61">
        <v>44496</v>
      </c>
      <c r="B226" s="58" t="s">
        <v>22</v>
      </c>
      <c r="C226" s="58" t="s">
        <v>402</v>
      </c>
      <c r="D226" s="58"/>
      <c r="E226" s="62">
        <v>13</v>
      </c>
      <c r="F226" s="70"/>
      <c r="G226" s="65"/>
      <c r="H226" s="51"/>
      <c r="I226" s="23"/>
      <c r="J226" s="51"/>
      <c r="K226" s="51"/>
      <c r="L226" s="23"/>
      <c r="M226" s="23"/>
      <c r="N226" s="23"/>
      <c r="O226" s="23"/>
      <c r="P226" s="23"/>
      <c r="Q226" s="23"/>
      <c r="R226" s="23"/>
      <c r="S226" s="23"/>
      <c r="T226" s="23"/>
    </row>
    <row r="227" spans="1:20" x14ac:dyDescent="0.25">
      <c r="A227" s="61">
        <v>44497</v>
      </c>
      <c r="B227" s="58" t="s">
        <v>24</v>
      </c>
      <c r="C227" s="58"/>
      <c r="D227" s="18"/>
      <c r="E227" s="63"/>
      <c r="F227" s="64"/>
      <c r="G227" s="65"/>
      <c r="H227" s="51"/>
      <c r="I227" s="23"/>
      <c r="J227" s="51"/>
      <c r="K227" s="51"/>
      <c r="L227" s="23"/>
      <c r="M227" s="23"/>
      <c r="N227" s="23"/>
      <c r="O227" s="23"/>
      <c r="P227" s="23"/>
      <c r="Q227" s="23"/>
      <c r="R227" s="23"/>
      <c r="S227" s="23"/>
      <c r="T227" s="23"/>
    </row>
    <row r="228" spans="1:20" x14ac:dyDescent="0.25">
      <c r="A228" s="61">
        <v>44498</v>
      </c>
      <c r="B228" s="58" t="s">
        <v>25</v>
      </c>
      <c r="C228" s="58"/>
      <c r="D228" s="58"/>
      <c r="E228" s="63"/>
      <c r="F228" s="65"/>
      <c r="G228" s="65"/>
      <c r="H228" s="51"/>
      <c r="I228" s="23"/>
      <c r="J228" s="51"/>
      <c r="K228" s="51"/>
      <c r="L228" s="23"/>
      <c r="M228" s="23"/>
      <c r="N228" s="23"/>
      <c r="O228" s="23"/>
      <c r="P228" s="23"/>
      <c r="Q228" s="23"/>
      <c r="R228" s="23"/>
      <c r="S228" s="23"/>
      <c r="T228" s="23"/>
    </row>
    <row r="229" spans="1:20" x14ac:dyDescent="0.25">
      <c r="A229" s="61">
        <v>44499</v>
      </c>
      <c r="B229" s="58" t="s">
        <v>26</v>
      </c>
      <c r="C229" s="58" t="s">
        <v>277</v>
      </c>
      <c r="D229" s="18"/>
      <c r="E229" s="63">
        <v>31</v>
      </c>
      <c r="F229" s="70"/>
      <c r="G229" s="65"/>
      <c r="H229" s="51"/>
      <c r="I229" s="23"/>
      <c r="J229" s="51"/>
      <c r="K229" s="51"/>
      <c r="L229" s="23"/>
      <c r="M229" s="23"/>
      <c r="N229" s="23"/>
      <c r="O229" s="23"/>
      <c r="P229" s="23"/>
      <c r="Q229" s="23"/>
      <c r="R229" s="23"/>
      <c r="S229" s="23"/>
      <c r="T229" s="23"/>
    </row>
    <row r="230" spans="1:20" x14ac:dyDescent="0.25">
      <c r="A230" s="61">
        <v>44500</v>
      </c>
      <c r="B230" s="58" t="s">
        <v>28</v>
      </c>
      <c r="C230" s="58"/>
      <c r="D230" s="58"/>
      <c r="E230" s="63"/>
      <c r="F230" s="70"/>
      <c r="G230" s="65"/>
      <c r="H230" s="51"/>
      <c r="I230" s="23"/>
      <c r="J230" s="51"/>
      <c r="K230" s="51"/>
      <c r="L230" s="23"/>
      <c r="M230" s="23"/>
      <c r="N230" s="23"/>
      <c r="O230" s="23"/>
      <c r="P230" s="23"/>
      <c r="Q230" s="23"/>
      <c r="R230" s="23"/>
      <c r="S230" s="23"/>
      <c r="T230" s="23"/>
    </row>
    <row r="231" spans="1:20" s="98" customFormat="1" ht="25.5" x14ac:dyDescent="0.2">
      <c r="A231" s="32" t="s">
        <v>29</v>
      </c>
      <c r="B231" s="33"/>
      <c r="C231" s="33"/>
      <c r="D231" s="35"/>
      <c r="E231" s="42">
        <f>SUM(E224:E230)</f>
        <v>52</v>
      </c>
      <c r="F231" s="42"/>
      <c r="G231" s="35"/>
      <c r="H231" s="35"/>
      <c r="I231" s="60"/>
      <c r="J231" s="35"/>
      <c r="K231" s="35"/>
      <c r="L231" s="33"/>
      <c r="M231" s="37"/>
      <c r="N231" s="37"/>
      <c r="O231" s="37"/>
      <c r="P231" s="37"/>
      <c r="Q231" s="37"/>
      <c r="R231" s="37"/>
      <c r="S231" s="37"/>
      <c r="T231" s="37"/>
    </row>
    <row r="232" spans="1:20" ht="45" x14ac:dyDescent="0.25">
      <c r="A232" s="61">
        <v>44501</v>
      </c>
      <c r="B232" s="58" t="s">
        <v>19</v>
      </c>
      <c r="C232" s="95" t="s">
        <v>403</v>
      </c>
      <c r="D232" s="95"/>
      <c r="E232" s="95">
        <v>11</v>
      </c>
      <c r="F232" s="70"/>
      <c r="G232" s="65"/>
      <c r="H232" s="51"/>
      <c r="I232" s="23"/>
      <c r="J232" s="51"/>
      <c r="K232" s="51"/>
      <c r="L232" s="23"/>
      <c r="M232" s="23"/>
      <c r="N232" s="23"/>
      <c r="O232" s="23"/>
      <c r="P232" s="23"/>
      <c r="Q232" s="23"/>
      <c r="R232" s="23"/>
      <c r="S232" s="23"/>
      <c r="T232" s="23"/>
    </row>
    <row r="233" spans="1:20" x14ac:dyDescent="0.25">
      <c r="A233" s="61">
        <v>44502</v>
      </c>
      <c r="B233" s="58" t="s">
        <v>21</v>
      </c>
      <c r="C233" s="95"/>
      <c r="D233" s="95"/>
      <c r="E233" s="95"/>
      <c r="F233" s="70"/>
      <c r="G233" s="65"/>
      <c r="H233" s="51"/>
      <c r="I233" s="23"/>
      <c r="J233" s="51"/>
      <c r="K233" s="51"/>
      <c r="L233" s="23"/>
      <c r="M233" s="23"/>
      <c r="N233" s="23"/>
      <c r="O233" s="23"/>
      <c r="P233" s="23"/>
      <c r="Q233" s="23"/>
      <c r="R233" s="23"/>
      <c r="S233" s="23"/>
      <c r="T233" s="23"/>
    </row>
    <row r="234" spans="1:20" ht="38.25" x14ac:dyDescent="0.25">
      <c r="A234" s="61">
        <v>44503</v>
      </c>
      <c r="B234" s="58" t="s">
        <v>22</v>
      </c>
      <c r="C234" s="58" t="s">
        <v>404</v>
      </c>
      <c r="D234" s="58"/>
      <c r="E234" s="62">
        <v>13</v>
      </c>
      <c r="F234" s="70"/>
      <c r="G234" s="65"/>
      <c r="H234" s="51"/>
      <c r="I234" s="23"/>
      <c r="J234" s="51"/>
      <c r="K234" s="51"/>
      <c r="L234" s="23"/>
      <c r="M234" s="23"/>
      <c r="N234" s="23"/>
      <c r="O234" s="23"/>
      <c r="P234" s="23"/>
      <c r="Q234" s="23"/>
      <c r="R234" s="23"/>
      <c r="S234" s="23"/>
      <c r="T234" s="23"/>
    </row>
    <row r="235" spans="1:20" x14ac:dyDescent="0.25">
      <c r="A235" s="61">
        <v>44504</v>
      </c>
      <c r="B235" s="58" t="s">
        <v>24</v>
      </c>
      <c r="C235" s="58"/>
      <c r="D235" s="18"/>
      <c r="E235" s="63"/>
      <c r="F235" s="64"/>
      <c r="G235" s="65"/>
      <c r="H235" s="51"/>
      <c r="I235" s="23"/>
      <c r="J235" s="51"/>
      <c r="K235" s="51"/>
      <c r="L235" s="23"/>
      <c r="M235" s="23"/>
      <c r="N235" s="23"/>
      <c r="O235" s="23"/>
      <c r="P235" s="23"/>
      <c r="Q235" s="23"/>
      <c r="R235" s="23"/>
      <c r="S235" s="23"/>
      <c r="T235" s="23"/>
    </row>
    <row r="236" spans="1:20" x14ac:dyDescent="0.25">
      <c r="A236" s="61">
        <v>44505</v>
      </c>
      <c r="B236" s="58" t="s">
        <v>25</v>
      </c>
      <c r="C236" s="58"/>
      <c r="D236" s="58"/>
      <c r="E236" s="63"/>
      <c r="F236" s="65"/>
      <c r="G236" s="65"/>
      <c r="H236" s="51"/>
      <c r="I236" s="23"/>
      <c r="J236" s="51"/>
      <c r="K236" s="51"/>
      <c r="L236" s="23"/>
      <c r="M236" s="23"/>
      <c r="N236" s="23"/>
      <c r="O236" s="23"/>
      <c r="P236" s="23"/>
      <c r="Q236" s="23"/>
      <c r="R236" s="23"/>
      <c r="S236" s="23"/>
      <c r="T236" s="23"/>
    </row>
    <row r="237" spans="1:20" x14ac:dyDescent="0.25">
      <c r="A237" s="61">
        <v>44506</v>
      </c>
      <c r="B237" s="58" t="s">
        <v>26</v>
      </c>
      <c r="C237" s="58" t="s">
        <v>405</v>
      </c>
      <c r="D237" s="18"/>
      <c r="E237" s="63">
        <v>32</v>
      </c>
      <c r="F237" s="70"/>
      <c r="G237" s="65"/>
      <c r="H237" s="51"/>
      <c r="I237" s="23"/>
      <c r="J237" s="51"/>
      <c r="K237" s="51"/>
      <c r="L237" s="23"/>
      <c r="M237" s="23"/>
      <c r="N237" s="23"/>
      <c r="O237" s="23"/>
      <c r="P237" s="23"/>
      <c r="Q237" s="23"/>
      <c r="R237" s="23"/>
      <c r="S237" s="23"/>
      <c r="T237" s="23"/>
    </row>
    <row r="238" spans="1:20" x14ac:dyDescent="0.25">
      <c r="A238" s="61">
        <v>44507</v>
      </c>
      <c r="B238" s="58" t="s">
        <v>28</v>
      </c>
      <c r="C238" s="58"/>
      <c r="D238" s="58"/>
      <c r="E238" s="63"/>
      <c r="F238" s="70"/>
      <c r="G238" s="65"/>
      <c r="H238" s="51"/>
      <c r="I238" s="23"/>
      <c r="J238" s="51"/>
      <c r="K238" s="51"/>
      <c r="L238" s="23"/>
      <c r="M238" s="23"/>
      <c r="N238" s="23"/>
      <c r="O238" s="23"/>
      <c r="P238" s="23"/>
      <c r="Q238" s="23"/>
      <c r="R238" s="23"/>
      <c r="S238" s="23"/>
      <c r="T238" s="23"/>
    </row>
    <row r="239" spans="1:20" s="98" customFormat="1" ht="25.5" x14ac:dyDescent="0.2">
      <c r="A239" s="32" t="s">
        <v>29</v>
      </c>
      <c r="B239" s="33"/>
      <c r="C239" s="33"/>
      <c r="D239" s="35"/>
      <c r="E239" s="42">
        <f>SUM(E232:E238)</f>
        <v>56</v>
      </c>
      <c r="F239" s="42"/>
      <c r="G239" s="35"/>
      <c r="H239" s="35"/>
      <c r="I239" s="60"/>
      <c r="J239" s="35"/>
      <c r="K239" s="35"/>
      <c r="L239" s="33"/>
      <c r="M239" s="37"/>
      <c r="N239" s="37"/>
      <c r="O239" s="37"/>
      <c r="P239" s="37"/>
      <c r="Q239" s="37"/>
      <c r="R239" s="37"/>
      <c r="S239" s="37"/>
      <c r="T239" s="37"/>
    </row>
    <row r="240" spans="1:20" ht="30" x14ac:dyDescent="0.25">
      <c r="A240" s="61">
        <v>44508</v>
      </c>
      <c r="B240" s="58" t="s">
        <v>19</v>
      </c>
      <c r="C240" s="95" t="s">
        <v>406</v>
      </c>
      <c r="D240" s="95"/>
      <c r="E240" s="95">
        <v>13</v>
      </c>
      <c r="F240" s="70"/>
      <c r="G240" s="65"/>
      <c r="H240" s="51"/>
      <c r="I240" s="23"/>
      <c r="J240" s="51"/>
      <c r="K240" s="51"/>
      <c r="L240" s="23"/>
      <c r="M240" s="23"/>
      <c r="N240" s="23"/>
      <c r="O240" s="23"/>
      <c r="P240" s="23"/>
      <c r="Q240" s="23"/>
      <c r="R240" s="23"/>
      <c r="S240" s="23"/>
      <c r="T240" s="23"/>
    </row>
    <row r="241" spans="1:20" x14ac:dyDescent="0.25">
      <c r="A241" s="61">
        <v>44509</v>
      </c>
      <c r="B241" s="58" t="s">
        <v>21</v>
      </c>
      <c r="C241" s="95"/>
      <c r="D241" s="95"/>
      <c r="E241" s="95"/>
      <c r="F241" s="70"/>
      <c r="G241" s="65"/>
      <c r="H241" s="51"/>
      <c r="I241" s="23"/>
      <c r="J241" s="51"/>
      <c r="K241" s="51"/>
      <c r="L241" s="23"/>
      <c r="M241" s="23"/>
      <c r="N241" s="23"/>
      <c r="O241" s="23"/>
      <c r="P241" s="23"/>
      <c r="Q241" s="23"/>
      <c r="R241" s="23"/>
      <c r="S241" s="23"/>
      <c r="T241" s="23"/>
    </row>
    <row r="242" spans="1:20" x14ac:dyDescent="0.25">
      <c r="A242" s="61">
        <v>44510</v>
      </c>
      <c r="B242" s="58" t="s">
        <v>22</v>
      </c>
      <c r="C242" s="58" t="s">
        <v>320</v>
      </c>
      <c r="D242" s="58"/>
      <c r="E242" s="62">
        <v>15</v>
      </c>
      <c r="F242" s="70"/>
      <c r="G242" s="65"/>
      <c r="H242" s="51"/>
      <c r="I242" s="23"/>
      <c r="J242" s="51"/>
      <c r="K242" s="51"/>
      <c r="L242" s="23"/>
      <c r="M242" s="23"/>
      <c r="N242" s="23"/>
      <c r="O242" s="23"/>
      <c r="P242" s="23"/>
      <c r="Q242" s="23"/>
      <c r="R242" s="23"/>
      <c r="S242" s="23"/>
      <c r="T242" s="23"/>
    </row>
    <row r="243" spans="1:20" x14ac:dyDescent="0.25">
      <c r="A243" s="61">
        <v>44511</v>
      </c>
      <c r="B243" s="58" t="s">
        <v>24</v>
      </c>
      <c r="C243" s="58"/>
      <c r="D243" s="18"/>
      <c r="E243" s="63"/>
      <c r="F243" s="64"/>
      <c r="G243" s="65"/>
      <c r="H243" s="51"/>
      <c r="I243" s="23"/>
      <c r="J243" s="51"/>
      <c r="K243" s="51"/>
      <c r="L243" s="23"/>
      <c r="M243" s="23"/>
      <c r="N243" s="23"/>
      <c r="O243" s="23"/>
      <c r="P243" s="23"/>
      <c r="Q243" s="23"/>
      <c r="R243" s="23"/>
      <c r="S243" s="23"/>
      <c r="T243" s="23"/>
    </row>
    <row r="244" spans="1:20" x14ac:dyDescent="0.25">
      <c r="A244" s="61">
        <v>44512</v>
      </c>
      <c r="B244" s="58" t="s">
        <v>25</v>
      </c>
      <c r="C244" s="58"/>
      <c r="D244" s="58"/>
      <c r="E244" s="63"/>
      <c r="F244" s="65"/>
      <c r="G244" s="65"/>
      <c r="H244" s="51"/>
      <c r="I244" s="23"/>
      <c r="J244" s="51"/>
      <c r="K244" s="51"/>
      <c r="L244" s="23"/>
      <c r="M244" s="23"/>
      <c r="N244" s="23"/>
      <c r="O244" s="23"/>
      <c r="P244" s="23"/>
      <c r="Q244" s="23"/>
      <c r="R244" s="23"/>
      <c r="S244" s="23"/>
      <c r="T244" s="23"/>
    </row>
    <row r="245" spans="1:20" x14ac:dyDescent="0.25">
      <c r="A245" s="61">
        <v>44513</v>
      </c>
      <c r="B245" s="58" t="s">
        <v>26</v>
      </c>
      <c r="C245" s="58" t="s">
        <v>407</v>
      </c>
      <c r="D245" s="18"/>
      <c r="E245" s="63">
        <v>33</v>
      </c>
      <c r="F245" s="70"/>
      <c r="G245" s="65"/>
      <c r="H245" s="51"/>
      <c r="I245" s="23"/>
      <c r="J245" s="51"/>
      <c r="K245" s="51"/>
      <c r="L245" s="23"/>
      <c r="M245" s="23"/>
      <c r="N245" s="23"/>
      <c r="O245" s="23"/>
      <c r="P245" s="23"/>
      <c r="Q245" s="23"/>
      <c r="R245" s="23"/>
      <c r="S245" s="23"/>
      <c r="T245" s="23"/>
    </row>
    <row r="246" spans="1:20" x14ac:dyDescent="0.25">
      <c r="A246" s="61">
        <v>44514</v>
      </c>
      <c r="B246" s="58" t="s">
        <v>28</v>
      </c>
      <c r="C246" s="58"/>
      <c r="D246" s="58"/>
      <c r="E246" s="63"/>
      <c r="F246" s="70"/>
      <c r="G246" s="65"/>
      <c r="H246" s="51"/>
      <c r="I246" s="23"/>
      <c r="J246" s="51"/>
      <c r="K246" s="51"/>
      <c r="L246" s="23"/>
      <c r="M246" s="23"/>
      <c r="N246" s="23"/>
      <c r="O246" s="23"/>
      <c r="P246" s="23"/>
      <c r="Q246" s="23"/>
      <c r="R246" s="23"/>
      <c r="S246" s="23"/>
      <c r="T246" s="23"/>
    </row>
    <row r="247" spans="1:20" s="98" customFormat="1" ht="25.5" x14ac:dyDescent="0.2">
      <c r="A247" s="32" t="s">
        <v>29</v>
      </c>
      <c r="B247" s="33"/>
      <c r="C247" s="33"/>
      <c r="D247" s="35"/>
      <c r="E247" s="42">
        <f>SUM(E240:E246)</f>
        <v>61</v>
      </c>
      <c r="F247" s="42"/>
      <c r="G247" s="35"/>
      <c r="H247" s="35"/>
      <c r="I247" s="60"/>
      <c r="J247" s="35"/>
      <c r="K247" s="35"/>
      <c r="L247" s="33"/>
      <c r="M247" s="37"/>
      <c r="N247" s="37"/>
      <c r="O247" s="37"/>
      <c r="P247" s="37"/>
      <c r="Q247" s="37"/>
      <c r="R247" s="37"/>
      <c r="S247" s="37"/>
      <c r="T247" s="37"/>
    </row>
    <row r="248" spans="1:20" x14ac:dyDescent="0.25">
      <c r="A248" s="61">
        <v>44515</v>
      </c>
      <c r="B248" s="58" t="s">
        <v>19</v>
      </c>
      <c r="C248" s="95" t="s">
        <v>320</v>
      </c>
      <c r="D248" s="95"/>
      <c r="E248" s="95">
        <v>15</v>
      </c>
      <c r="F248" s="70"/>
      <c r="G248" s="65"/>
      <c r="H248" s="51"/>
      <c r="I248" s="23"/>
      <c r="J248" s="51"/>
      <c r="K248" s="51"/>
      <c r="L248" s="23"/>
      <c r="M248" s="23"/>
      <c r="N248" s="23"/>
      <c r="O248" s="23"/>
      <c r="P248" s="23"/>
      <c r="Q248" s="23"/>
      <c r="R248" s="23"/>
      <c r="S248" s="23"/>
      <c r="T248" s="23"/>
    </row>
    <row r="249" spans="1:20" x14ac:dyDescent="0.25">
      <c r="A249" s="61">
        <v>44516</v>
      </c>
      <c r="B249" s="58" t="s">
        <v>21</v>
      </c>
      <c r="C249" s="95"/>
      <c r="D249" s="95"/>
      <c r="E249" s="95"/>
      <c r="F249" s="70"/>
      <c r="G249" s="65"/>
      <c r="H249" s="51"/>
      <c r="I249" s="23"/>
      <c r="J249" s="51"/>
      <c r="K249" s="51"/>
      <c r="L249" s="23"/>
      <c r="M249" s="23"/>
      <c r="N249" s="23"/>
      <c r="O249" s="23"/>
      <c r="P249" s="23"/>
      <c r="Q249" s="23"/>
      <c r="R249" s="23"/>
      <c r="S249" s="23"/>
      <c r="T249" s="23"/>
    </row>
    <row r="250" spans="1:20" ht="76.5" x14ac:dyDescent="0.25">
      <c r="A250" s="61">
        <v>44517</v>
      </c>
      <c r="B250" s="58" t="s">
        <v>22</v>
      </c>
      <c r="C250" s="58" t="s">
        <v>408</v>
      </c>
      <c r="D250" s="58"/>
      <c r="E250" s="62">
        <v>14</v>
      </c>
      <c r="F250" s="70"/>
      <c r="G250" s="65"/>
      <c r="H250" s="51"/>
      <c r="I250" s="23"/>
      <c r="J250" s="51"/>
      <c r="K250" s="51"/>
      <c r="L250" s="23"/>
      <c r="M250" s="23"/>
      <c r="N250" s="23"/>
      <c r="O250" s="23"/>
      <c r="P250" s="23"/>
      <c r="Q250" s="23"/>
      <c r="R250" s="23"/>
      <c r="S250" s="23"/>
      <c r="T250" s="23"/>
    </row>
    <row r="251" spans="1:20" x14ac:dyDescent="0.25">
      <c r="A251" s="61">
        <v>44518</v>
      </c>
      <c r="B251" s="58" t="s">
        <v>24</v>
      </c>
      <c r="C251" s="58"/>
      <c r="D251" s="18"/>
      <c r="E251" s="63"/>
      <c r="F251" s="64"/>
      <c r="G251" s="65"/>
      <c r="H251" s="51"/>
      <c r="I251" s="23"/>
      <c r="J251" s="51"/>
      <c r="K251" s="51"/>
      <c r="L251" s="23"/>
      <c r="M251" s="23"/>
      <c r="N251" s="23"/>
      <c r="O251" s="23"/>
      <c r="P251" s="23"/>
      <c r="Q251" s="23"/>
      <c r="R251" s="23"/>
      <c r="S251" s="23"/>
      <c r="T251" s="23"/>
    </row>
    <row r="252" spans="1:20" x14ac:dyDescent="0.25">
      <c r="A252" s="61">
        <v>44519</v>
      </c>
      <c r="B252" s="58" t="s">
        <v>25</v>
      </c>
      <c r="C252" s="58"/>
      <c r="D252" s="58"/>
      <c r="E252" s="63"/>
      <c r="F252" s="65"/>
      <c r="G252" s="65"/>
      <c r="H252" s="51"/>
      <c r="I252" s="23"/>
      <c r="J252" s="51"/>
      <c r="K252" s="51"/>
      <c r="L252" s="23"/>
      <c r="M252" s="23"/>
      <c r="N252" s="23"/>
      <c r="O252" s="23"/>
      <c r="P252" s="23"/>
      <c r="Q252" s="23"/>
      <c r="R252" s="23"/>
      <c r="S252" s="23"/>
      <c r="T252" s="23"/>
    </row>
    <row r="253" spans="1:20" x14ac:dyDescent="0.25">
      <c r="A253" s="61">
        <v>44520</v>
      </c>
      <c r="B253" s="58" t="s">
        <v>26</v>
      </c>
      <c r="C253" s="58" t="s">
        <v>409</v>
      </c>
      <c r="D253" s="18"/>
      <c r="E253" s="63">
        <v>34</v>
      </c>
      <c r="F253" s="70"/>
      <c r="G253" s="65"/>
      <c r="H253" s="51"/>
      <c r="I253" s="23"/>
      <c r="J253" s="51"/>
      <c r="K253" s="51"/>
      <c r="L253" s="23"/>
      <c r="M253" s="23"/>
      <c r="N253" s="23"/>
      <c r="O253" s="23"/>
      <c r="P253" s="23"/>
      <c r="Q253" s="23"/>
      <c r="R253" s="23"/>
      <c r="S253" s="23"/>
      <c r="T253" s="23"/>
    </row>
    <row r="254" spans="1:20" x14ac:dyDescent="0.25">
      <c r="A254" s="61">
        <v>44521</v>
      </c>
      <c r="B254" s="58" t="s">
        <v>28</v>
      </c>
      <c r="C254" s="58"/>
      <c r="D254" s="58"/>
      <c r="E254" s="63"/>
      <c r="F254" s="70"/>
      <c r="G254" s="65"/>
      <c r="H254" s="51"/>
      <c r="I254" s="23"/>
      <c r="J254" s="51"/>
      <c r="K254" s="51"/>
      <c r="L254" s="23"/>
      <c r="M254" s="23"/>
      <c r="N254" s="23"/>
      <c r="O254" s="23"/>
      <c r="P254" s="23"/>
      <c r="Q254" s="23"/>
      <c r="R254" s="23"/>
      <c r="S254" s="23"/>
      <c r="T254" s="23"/>
    </row>
    <row r="255" spans="1:20" s="98" customFormat="1" ht="25.5" x14ac:dyDescent="0.2">
      <c r="A255" s="32" t="s">
        <v>29</v>
      </c>
      <c r="B255" s="33"/>
      <c r="C255" s="33"/>
      <c r="D255" s="35"/>
      <c r="E255" s="42">
        <f>SUM(E248:E254)</f>
        <v>63</v>
      </c>
      <c r="F255" s="42"/>
      <c r="G255" s="35"/>
      <c r="H255" s="35"/>
      <c r="I255" s="60"/>
      <c r="J255" s="35"/>
      <c r="K255" s="35"/>
      <c r="L255" s="33"/>
      <c r="M255" s="37"/>
      <c r="N255" s="37"/>
      <c r="O255" s="37"/>
      <c r="P255" s="37"/>
      <c r="Q255" s="37"/>
      <c r="R255" s="37"/>
      <c r="S255" s="37"/>
      <c r="T255" s="37"/>
    </row>
  </sheetData>
  <mergeCells count="6">
    <mergeCell ref="N201:N202"/>
    <mergeCell ref="C201:C202"/>
    <mergeCell ref="B201:B202"/>
    <mergeCell ref="D201:D202"/>
    <mergeCell ref="L201:L202"/>
    <mergeCell ref="E201:E20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4D4B0-4D51-4A9D-98FC-72C2EDC43E72}">
  <dimension ref="A1:B71"/>
  <sheetViews>
    <sheetView topLeftCell="A61" workbookViewId="0">
      <selection activeCell="A69" sqref="A69"/>
    </sheetView>
  </sheetViews>
  <sheetFormatPr defaultRowHeight="15" x14ac:dyDescent="0.25"/>
  <sheetData>
    <row r="1" spans="1:2" ht="15.75" x14ac:dyDescent="0.25">
      <c r="A1" s="91" t="s">
        <v>346</v>
      </c>
      <c r="B1" s="90"/>
    </row>
    <row r="2" spans="1:2" x14ac:dyDescent="0.25">
      <c r="A2" s="92"/>
      <c r="B2" s="90"/>
    </row>
    <row r="3" spans="1:2" ht="15.75" x14ac:dyDescent="0.25">
      <c r="A3" s="93" t="s">
        <v>347</v>
      </c>
      <c r="B3" s="90"/>
    </row>
    <row r="4" spans="1:2" ht="15.75" x14ac:dyDescent="0.25">
      <c r="A4" s="93" t="s">
        <v>348</v>
      </c>
      <c r="B4" s="90"/>
    </row>
    <row r="5" spans="1:2" ht="15.75" x14ac:dyDescent="0.25">
      <c r="A5" s="93" t="s">
        <v>349</v>
      </c>
      <c r="B5" s="90"/>
    </row>
    <row r="6" spans="1:2" x14ac:dyDescent="0.25">
      <c r="A6" s="94"/>
      <c r="B6" s="90"/>
    </row>
    <row r="7" spans="1:2" ht="15.75" x14ac:dyDescent="0.25">
      <c r="A7" s="91" t="s">
        <v>350</v>
      </c>
      <c r="B7" s="90"/>
    </row>
    <row r="8" spans="1:2" x14ac:dyDescent="0.25">
      <c r="A8" s="92"/>
      <c r="B8" s="90"/>
    </row>
    <row r="9" spans="1:2" ht="15.75" x14ac:dyDescent="0.25">
      <c r="A9" s="93" t="s">
        <v>351</v>
      </c>
      <c r="B9" s="90"/>
    </row>
    <row r="10" spans="1:2" ht="15.75" x14ac:dyDescent="0.25">
      <c r="A10" s="93" t="s">
        <v>352</v>
      </c>
      <c r="B10" s="90"/>
    </row>
    <row r="11" spans="1:2" ht="15.75" x14ac:dyDescent="0.25">
      <c r="A11" s="93" t="s">
        <v>353</v>
      </c>
      <c r="B11" s="90"/>
    </row>
    <row r="12" spans="1:2" ht="15.75" x14ac:dyDescent="0.25">
      <c r="A12" s="93" t="s">
        <v>354</v>
      </c>
      <c r="B12" s="90"/>
    </row>
    <row r="13" spans="1:2" x14ac:dyDescent="0.25">
      <c r="A13" s="94"/>
      <c r="B13" s="90"/>
    </row>
    <row r="14" spans="1:2" x14ac:dyDescent="0.25">
      <c r="A14" s="107" t="s">
        <v>355</v>
      </c>
      <c r="B14" s="90"/>
    </row>
    <row r="15" spans="1:2" ht="16.5" thickBot="1" x14ac:dyDescent="0.3">
      <c r="A15" s="108"/>
      <c r="B15" s="90"/>
    </row>
    <row r="16" spans="1:2" x14ac:dyDescent="0.25">
      <c r="A16" s="140"/>
      <c r="B16" s="109" t="s">
        <v>356</v>
      </c>
    </row>
    <row r="17" spans="1:2" x14ac:dyDescent="0.25">
      <c r="A17" s="141"/>
      <c r="B17" s="110" t="s">
        <v>357</v>
      </c>
    </row>
    <row r="18" spans="1:2" x14ac:dyDescent="0.25">
      <c r="A18" s="141"/>
      <c r="B18" s="111"/>
    </row>
    <row r="19" spans="1:2" x14ac:dyDescent="0.25">
      <c r="A19" s="141"/>
      <c r="B19" s="111"/>
    </row>
    <row r="20" spans="1:2" x14ac:dyDescent="0.25">
      <c r="A20" s="141"/>
      <c r="B20" s="111"/>
    </row>
    <row r="21" spans="1:2" x14ac:dyDescent="0.25">
      <c r="A21" s="141"/>
      <c r="B21" s="111"/>
    </row>
    <row r="22" spans="1:2" x14ac:dyDescent="0.25">
      <c r="A22" s="141"/>
      <c r="B22" s="111"/>
    </row>
    <row r="23" spans="1:2" x14ac:dyDescent="0.25">
      <c r="A23" s="141"/>
      <c r="B23" s="111"/>
    </row>
    <row r="24" spans="1:2" ht="15.75" thickBot="1" x14ac:dyDescent="0.3">
      <c r="A24" s="142"/>
      <c r="B24" s="112"/>
    </row>
    <row r="25" spans="1:2" ht="15.75" x14ac:dyDescent="0.25">
      <c r="A25" s="108" t="s">
        <v>358</v>
      </c>
      <c r="B25" s="90"/>
    </row>
    <row r="26" spans="1:2" x14ac:dyDescent="0.25">
      <c r="A26" s="92"/>
      <c r="B26" s="90"/>
    </row>
    <row r="27" spans="1:2" ht="15.75" x14ac:dyDescent="0.25">
      <c r="A27" s="93" t="s">
        <v>359</v>
      </c>
      <c r="B27" s="90"/>
    </row>
    <row r="28" spans="1:2" ht="15.75" x14ac:dyDescent="0.25">
      <c r="A28" s="93" t="s">
        <v>360</v>
      </c>
      <c r="B28" s="90"/>
    </row>
    <row r="29" spans="1:2" x14ac:dyDescent="0.25">
      <c r="A29" s="94"/>
      <c r="B29" s="90"/>
    </row>
    <row r="30" spans="1:2" ht="15.75" x14ac:dyDescent="0.25">
      <c r="A30" s="91" t="s">
        <v>361</v>
      </c>
      <c r="B30" s="90"/>
    </row>
    <row r="31" spans="1:2" x14ac:dyDescent="0.25">
      <c r="A31" s="92"/>
      <c r="B31" s="90"/>
    </row>
    <row r="32" spans="1:2" ht="15.75" x14ac:dyDescent="0.25">
      <c r="A32" s="93" t="s">
        <v>362</v>
      </c>
      <c r="B32" s="90"/>
    </row>
    <row r="33" spans="1:2" ht="15.75" x14ac:dyDescent="0.25">
      <c r="A33" s="93" t="s">
        <v>363</v>
      </c>
      <c r="B33" s="90"/>
    </row>
    <row r="34" spans="1:2" ht="15.75" x14ac:dyDescent="0.25">
      <c r="A34" s="93" t="s">
        <v>364</v>
      </c>
      <c r="B34" s="90"/>
    </row>
    <row r="35" spans="1:2" ht="15.75" x14ac:dyDescent="0.25">
      <c r="A35" s="93" t="s">
        <v>365</v>
      </c>
      <c r="B35" s="90"/>
    </row>
    <row r="36" spans="1:2" x14ac:dyDescent="0.25">
      <c r="A36" s="94"/>
      <c r="B36" s="90"/>
    </row>
    <row r="37" spans="1:2" x14ac:dyDescent="0.25">
      <c r="A37" s="107" t="s">
        <v>366</v>
      </c>
      <c r="B37" s="90"/>
    </row>
    <row r="38" spans="1:2" ht="16.5" thickBot="1" x14ac:dyDescent="0.3">
      <c r="A38" s="108"/>
      <c r="B38" s="90"/>
    </row>
    <row r="39" spans="1:2" x14ac:dyDescent="0.25">
      <c r="A39" s="140"/>
      <c r="B39" s="109" t="s">
        <v>367</v>
      </c>
    </row>
    <row r="40" spans="1:2" x14ac:dyDescent="0.25">
      <c r="A40" s="141"/>
      <c r="B40" s="110" t="s">
        <v>357</v>
      </c>
    </row>
    <row r="41" spans="1:2" x14ac:dyDescent="0.25">
      <c r="A41" s="141"/>
      <c r="B41" s="111"/>
    </row>
    <row r="42" spans="1:2" x14ac:dyDescent="0.25">
      <c r="A42" s="141"/>
      <c r="B42" s="111"/>
    </row>
    <row r="43" spans="1:2" x14ac:dyDescent="0.25">
      <c r="A43" s="141"/>
      <c r="B43" s="111"/>
    </row>
    <row r="44" spans="1:2" x14ac:dyDescent="0.25">
      <c r="A44" s="141"/>
      <c r="B44" s="111"/>
    </row>
    <row r="45" spans="1:2" x14ac:dyDescent="0.25">
      <c r="A45" s="141"/>
      <c r="B45" s="111"/>
    </row>
    <row r="46" spans="1:2" x14ac:dyDescent="0.25">
      <c r="A46" s="141"/>
      <c r="B46" s="111"/>
    </row>
    <row r="47" spans="1:2" ht="15.75" thickBot="1" x14ac:dyDescent="0.3">
      <c r="A47" s="142"/>
      <c r="B47" s="112"/>
    </row>
    <row r="48" spans="1:2" x14ac:dyDescent="0.25">
      <c r="A48" s="94"/>
      <c r="B48" s="90"/>
    </row>
    <row r="49" spans="1:2" ht="15.75" x14ac:dyDescent="0.25">
      <c r="A49" s="91" t="s">
        <v>368</v>
      </c>
      <c r="B49" s="90"/>
    </row>
    <row r="50" spans="1:2" x14ac:dyDescent="0.25">
      <c r="A50" s="92"/>
      <c r="B50" s="90"/>
    </row>
    <row r="51" spans="1:2" ht="15.75" x14ac:dyDescent="0.25">
      <c r="A51" s="93" t="s">
        <v>369</v>
      </c>
      <c r="B51" s="90"/>
    </row>
    <row r="52" spans="1:2" ht="15.75" x14ac:dyDescent="0.25">
      <c r="A52" s="93" t="s">
        <v>370</v>
      </c>
      <c r="B52" s="90"/>
    </row>
    <row r="53" spans="1:2" ht="15.75" x14ac:dyDescent="0.25">
      <c r="A53" s="93" t="s">
        <v>371</v>
      </c>
      <c r="B53" s="90"/>
    </row>
    <row r="54" spans="1:2" x14ac:dyDescent="0.25">
      <c r="A54" s="94"/>
      <c r="B54" s="90"/>
    </row>
    <row r="55" spans="1:2" ht="15.75" thickBot="1" x14ac:dyDescent="0.3">
      <c r="A55" s="107" t="s">
        <v>372</v>
      </c>
      <c r="B55" s="90"/>
    </row>
    <row r="56" spans="1:2" x14ac:dyDescent="0.25">
      <c r="A56" s="140"/>
      <c r="B56" s="109" t="s">
        <v>368</v>
      </c>
    </row>
    <row r="57" spans="1:2" x14ac:dyDescent="0.25">
      <c r="A57" s="141"/>
      <c r="B57" s="110" t="s">
        <v>357</v>
      </c>
    </row>
    <row r="58" spans="1:2" x14ac:dyDescent="0.25">
      <c r="A58" s="141"/>
      <c r="B58" s="111"/>
    </row>
    <row r="59" spans="1:2" x14ac:dyDescent="0.25">
      <c r="A59" s="141"/>
      <c r="B59" s="111"/>
    </row>
    <row r="60" spans="1:2" x14ac:dyDescent="0.25">
      <c r="A60" s="141"/>
      <c r="B60" s="111"/>
    </row>
    <row r="61" spans="1:2" ht="15.75" thickBot="1" x14ac:dyDescent="0.3">
      <c r="A61" s="142"/>
      <c r="B61" s="112"/>
    </row>
    <row r="62" spans="1:2" x14ac:dyDescent="0.25">
      <c r="A62" s="94"/>
      <c r="B62" s="90"/>
    </row>
    <row r="63" spans="1:2" ht="15.75" x14ac:dyDescent="0.25">
      <c r="A63" s="108" t="s">
        <v>373</v>
      </c>
      <c r="B63" s="90"/>
    </row>
    <row r="64" spans="1:2" x14ac:dyDescent="0.25">
      <c r="A64" s="113"/>
      <c r="B64" s="90"/>
    </row>
    <row r="65" spans="1:2" ht="15.75" x14ac:dyDescent="0.25">
      <c r="A65" s="108" t="s">
        <v>374</v>
      </c>
      <c r="B65" s="90"/>
    </row>
    <row r="66" spans="1:2" ht="15.75" x14ac:dyDescent="0.25">
      <c r="A66" s="108" t="s">
        <v>375</v>
      </c>
      <c r="B66" s="90"/>
    </row>
    <row r="67" spans="1:2" ht="15.75" x14ac:dyDescent="0.25">
      <c r="A67" s="108" t="s">
        <v>376</v>
      </c>
      <c r="B67" s="90"/>
    </row>
    <row r="68" spans="1:2" ht="15.75" x14ac:dyDescent="0.25">
      <c r="A68" s="108" t="s">
        <v>377</v>
      </c>
      <c r="B68" s="90"/>
    </row>
    <row r="69" spans="1:2" ht="15.75" x14ac:dyDescent="0.25">
      <c r="A69" s="108" t="s">
        <v>378</v>
      </c>
      <c r="B69" s="90"/>
    </row>
    <row r="70" spans="1:2" ht="15.75" x14ac:dyDescent="0.25">
      <c r="A70" s="108" t="s">
        <v>379</v>
      </c>
      <c r="B70" s="90"/>
    </row>
    <row r="71" spans="1:2" ht="15.75" x14ac:dyDescent="0.25">
      <c r="A71" s="108" t="s">
        <v>380</v>
      </c>
      <c r="B71" s="90"/>
    </row>
  </sheetData>
  <mergeCells count="3">
    <mergeCell ref="A16:A24"/>
    <mergeCell ref="A39:A47"/>
    <mergeCell ref="A56:A61"/>
  </mergeCells>
  <hyperlinks>
    <hyperlink ref="A14" r:id="rId1" xr:uid="{372764E0-F552-451F-AD8E-37B8C85076C7}"/>
    <hyperlink ref="B16" r:id="rId2" display="https://youtu.be/LEc9_DqtAuE" xr:uid="{A6AEAA05-5DAF-4F43-9361-C68AE10ECD04}"/>
    <hyperlink ref="B17" r:id="rId3" display="http://youtu.be/" xr:uid="{5E7FDF6C-78F8-43FC-9791-8319B5C7BD02}"/>
    <hyperlink ref="A37" r:id="rId4" xr:uid="{1E104E22-584A-422E-A077-485CDEC86DF6}"/>
    <hyperlink ref="B39" r:id="rId5" display="https://youtu.be/KrNHZfsxKrA" xr:uid="{B1C120BC-0282-43A8-BD94-AD52096CBAAE}"/>
    <hyperlink ref="B40" r:id="rId6" display="http://youtu.be/" xr:uid="{5E65BAC5-92B0-4F29-9567-215486CD9A20}"/>
    <hyperlink ref="A55" r:id="rId7" xr:uid="{F7E9E7B4-8369-4BAE-B7FA-AF4F3476DBE0}"/>
    <hyperlink ref="B56" r:id="rId8" display="https://youtu.be/dkUyEMX5K3E" xr:uid="{C9929F70-7118-45D4-A019-B000B2B73F19}"/>
    <hyperlink ref="B57" r:id="rId9" display="http://youtu.be/" xr:uid="{A6D7A3F3-B8FF-4AF6-8FA0-B74D24E4C4AC}"/>
  </hyperlinks>
  <pageMargins left="0.7" right="0.7" top="0.75" bottom="0.75" header="0.3" footer="0.3"/>
  <pageSetup orientation="portrait" r:id="rId10"/>
  <drawing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EC2E3-4F01-4D02-AF0B-DCA98A1F4B70}">
  <dimension ref="A1:S36"/>
  <sheetViews>
    <sheetView topLeftCell="A21" workbookViewId="0">
      <selection activeCell="D36" sqref="D36"/>
    </sheetView>
  </sheetViews>
  <sheetFormatPr defaultColWidth="9.140625" defaultRowHeight="15" x14ac:dyDescent="0.25"/>
  <cols>
    <col min="1" max="4" width="9.140625" style="3"/>
    <col min="5" max="9" width="9.140625" style="4"/>
    <col min="10" max="10" width="9.140625" style="3"/>
    <col min="11" max="12" width="9.140625" style="4"/>
    <col min="13" max="14" width="9.140625" style="3"/>
    <col min="15" max="15" width="16" style="3" customWidth="1"/>
    <col min="16" max="16384" width="9.140625" style="3"/>
  </cols>
  <sheetData>
    <row r="1" spans="1:19" x14ac:dyDescent="0.25">
      <c r="A1" s="6" t="s">
        <v>61</v>
      </c>
      <c r="D1" s="4"/>
      <c r="M1" s="5"/>
      <c r="N1" s="5"/>
      <c r="O1" s="5"/>
      <c r="P1" s="5"/>
      <c r="Q1" s="5"/>
      <c r="R1" s="5"/>
      <c r="S1" s="5"/>
    </row>
    <row r="2" spans="1:19" x14ac:dyDescent="0.25">
      <c r="A2" s="3" t="s">
        <v>72</v>
      </c>
      <c r="M2" s="5"/>
      <c r="N2" s="5"/>
      <c r="O2" s="5"/>
      <c r="P2" s="5"/>
      <c r="Q2" s="5"/>
      <c r="R2" s="5"/>
      <c r="S2" s="5"/>
    </row>
    <row r="3" spans="1:19" x14ac:dyDescent="0.25">
      <c r="A3" s="3" t="s">
        <v>62</v>
      </c>
      <c r="M3" s="5"/>
      <c r="N3" s="5"/>
      <c r="O3" s="5"/>
      <c r="P3" s="5"/>
      <c r="Q3" s="5"/>
      <c r="R3" s="5"/>
      <c r="S3" s="5"/>
    </row>
    <row r="4" spans="1:19" s="6" customFormat="1" x14ac:dyDescent="0.25">
      <c r="A4" s="6" t="s">
        <v>63</v>
      </c>
      <c r="E4" s="7"/>
      <c r="F4" s="7"/>
      <c r="G4" s="7"/>
      <c r="H4" s="7"/>
      <c r="I4" s="7"/>
      <c r="K4" s="7"/>
      <c r="L4" s="7"/>
      <c r="M4" s="8"/>
      <c r="N4" s="8"/>
      <c r="O4" s="8"/>
      <c r="P4" s="8"/>
      <c r="Q4" s="8"/>
      <c r="R4" s="8"/>
      <c r="S4" s="8"/>
    </row>
    <row r="5" spans="1:19" x14ac:dyDescent="0.25">
      <c r="A5" s="3" t="s">
        <v>71</v>
      </c>
      <c r="M5" s="5"/>
      <c r="N5" s="5"/>
      <c r="O5" s="5"/>
      <c r="P5" s="5"/>
      <c r="Q5" s="5"/>
      <c r="R5" s="5"/>
      <c r="S5" s="5"/>
    </row>
    <row r="6" spans="1:19" x14ac:dyDescent="0.25">
      <c r="A6" s="3" t="s">
        <v>64</v>
      </c>
      <c r="M6" s="5"/>
      <c r="N6" s="5"/>
      <c r="O6" s="5"/>
      <c r="P6" s="5"/>
      <c r="Q6" s="5"/>
      <c r="R6" s="5"/>
      <c r="S6" s="5"/>
    </row>
    <row r="7" spans="1:19" x14ac:dyDescent="0.25">
      <c r="A7" s="3" t="s">
        <v>65</v>
      </c>
    </row>
    <row r="8" spans="1:19" x14ac:dyDescent="0.25">
      <c r="A8" s="6" t="s">
        <v>66</v>
      </c>
    </row>
    <row r="9" spans="1:19" x14ac:dyDescent="0.25">
      <c r="A9" s="3" t="s">
        <v>70</v>
      </c>
    </row>
    <row r="10" spans="1:19" x14ac:dyDescent="0.25">
      <c r="A10" s="3" t="s">
        <v>67</v>
      </c>
    </row>
    <row r="11" spans="1:19" x14ac:dyDescent="0.25">
      <c r="A11" s="6" t="s">
        <v>68</v>
      </c>
    </row>
    <row r="12" spans="1:19" x14ac:dyDescent="0.25">
      <c r="A12" s="3" t="s">
        <v>69</v>
      </c>
    </row>
    <row r="13" spans="1:19" x14ac:dyDescent="0.25">
      <c r="A13" s="90"/>
    </row>
    <row r="14" spans="1:19" ht="15.75" x14ac:dyDescent="0.25">
      <c r="A14" s="91" t="s">
        <v>286</v>
      </c>
    </row>
    <row r="15" spans="1:19" x14ac:dyDescent="0.25">
      <c r="A15" s="92"/>
    </row>
    <row r="16" spans="1:19" ht="15.75" x14ac:dyDescent="0.25">
      <c r="A16" s="93" t="s">
        <v>287</v>
      </c>
    </row>
    <row r="17" spans="1:1" ht="15.75" x14ac:dyDescent="0.25">
      <c r="A17" s="93" t="s">
        <v>288</v>
      </c>
    </row>
    <row r="18" spans="1:1" ht="15.75" x14ac:dyDescent="0.25">
      <c r="A18" s="93" t="s">
        <v>289</v>
      </c>
    </row>
    <row r="19" spans="1:1" x14ac:dyDescent="0.25">
      <c r="A19" s="94"/>
    </row>
    <row r="20" spans="1:1" ht="15.75" x14ac:dyDescent="0.25">
      <c r="A20" s="91" t="s">
        <v>290</v>
      </c>
    </row>
    <row r="21" spans="1:1" x14ac:dyDescent="0.25">
      <c r="A21" s="92"/>
    </row>
    <row r="22" spans="1:1" ht="15.75" x14ac:dyDescent="0.25">
      <c r="A22" s="93" t="s">
        <v>291</v>
      </c>
    </row>
    <row r="23" spans="1:1" ht="15.75" x14ac:dyDescent="0.25">
      <c r="A23" s="93" t="s">
        <v>292</v>
      </c>
    </row>
    <row r="24" spans="1:1" ht="15.75" x14ac:dyDescent="0.25">
      <c r="A24" s="93" t="s">
        <v>293</v>
      </c>
    </row>
    <row r="27" spans="1:1" x14ac:dyDescent="0.25">
      <c r="A27" s="3" t="s">
        <v>300</v>
      </c>
    </row>
    <row r="29" spans="1:1" x14ac:dyDescent="0.25">
      <c r="A29" s="3" t="s">
        <v>301</v>
      </c>
    </row>
    <row r="30" spans="1:1" x14ac:dyDescent="0.25">
      <c r="A30" s="3" t="s">
        <v>302</v>
      </c>
    </row>
    <row r="32" spans="1:1" x14ac:dyDescent="0.25">
      <c r="A32" s="3" t="s">
        <v>303</v>
      </c>
    </row>
    <row r="34" spans="1:1" x14ac:dyDescent="0.25">
      <c r="A34" s="3" t="s">
        <v>304</v>
      </c>
    </row>
    <row r="36" spans="1:1" x14ac:dyDescent="0.25">
      <c r="A36" s="3" t="s">
        <v>305</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D09F5-FD6E-45EE-AB97-018D24B756AE}">
  <dimension ref="A2:A24"/>
  <sheetViews>
    <sheetView workbookViewId="0">
      <selection activeCell="F12" sqref="F12"/>
    </sheetView>
  </sheetViews>
  <sheetFormatPr defaultRowHeight="15" x14ac:dyDescent="0.25"/>
  <sheetData>
    <row r="2" spans="1:1" x14ac:dyDescent="0.25">
      <c r="A2" t="s">
        <v>0</v>
      </c>
    </row>
    <row r="3" spans="1:1" x14ac:dyDescent="0.25">
      <c r="A3" t="s">
        <v>6</v>
      </c>
    </row>
    <row r="4" spans="1:1" x14ac:dyDescent="0.25">
      <c r="A4" t="s">
        <v>8</v>
      </c>
    </row>
    <row r="6" spans="1:1" x14ac:dyDescent="0.25">
      <c r="A6" s="1" t="s">
        <v>9</v>
      </c>
    </row>
    <row r="7" spans="1:1" x14ac:dyDescent="0.25">
      <c r="A7" s="1" t="s">
        <v>1</v>
      </c>
    </row>
    <row r="8" spans="1:1" x14ac:dyDescent="0.25">
      <c r="A8" s="1" t="s">
        <v>2</v>
      </c>
    </row>
    <row r="9" spans="1:1" x14ac:dyDescent="0.25">
      <c r="A9" s="1" t="s">
        <v>10</v>
      </c>
    </row>
    <row r="10" spans="1:1" x14ac:dyDescent="0.25">
      <c r="A10" s="1" t="s">
        <v>11</v>
      </c>
    </row>
    <row r="11" spans="1:1" x14ac:dyDescent="0.25">
      <c r="A11" s="1" t="s">
        <v>12</v>
      </c>
    </row>
    <row r="12" spans="1:1" x14ac:dyDescent="0.25">
      <c r="A12" s="1" t="s">
        <v>3</v>
      </c>
    </row>
    <row r="13" spans="1:1" x14ac:dyDescent="0.25">
      <c r="A13" t="s">
        <v>13</v>
      </c>
    </row>
    <row r="15" spans="1:1" x14ac:dyDescent="0.25">
      <c r="A15" t="s">
        <v>5</v>
      </c>
    </row>
    <row r="17" spans="1:1" x14ac:dyDescent="0.25">
      <c r="A17" t="s">
        <v>7</v>
      </c>
    </row>
    <row r="18" spans="1:1" x14ac:dyDescent="0.25">
      <c r="A18" s="1" t="s">
        <v>4</v>
      </c>
    </row>
    <row r="20" spans="1:1" x14ac:dyDescent="0.25">
      <c r="A20" t="s">
        <v>48</v>
      </c>
    </row>
    <row r="21" spans="1:1" x14ac:dyDescent="0.25">
      <c r="A21" t="s">
        <v>49</v>
      </c>
    </row>
    <row r="22" spans="1:1" x14ac:dyDescent="0.25">
      <c r="A22" t="s">
        <v>50</v>
      </c>
    </row>
    <row r="24" spans="1:1" x14ac:dyDescent="0.25">
      <c r="A24" t="s">
        <v>51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Coaching Diary</vt:lpstr>
      <vt:lpstr>Physio_Sept2021</vt:lpstr>
      <vt:lpstr>Physio Exercises</vt:lpstr>
      <vt:lpstr>Warm 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Hopkins, Ian (LNG-AUS)</dc:creator>
  <cp:lastModifiedBy>Hopkins, Ian (LNG-SYD)</cp:lastModifiedBy>
  <dcterms:created xsi:type="dcterms:W3CDTF">2021-04-07T23:11:55Z</dcterms:created>
  <dcterms:modified xsi:type="dcterms:W3CDTF">2021-10-24T22:11:12Z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49ac42a-3eb4-4074-b885-aea26bd6241e_Enabled">
    <vt:lpwstr>True</vt:lpwstr>
  </property>
  <property fmtid="{D5CDD505-2E9C-101B-9397-08002B2CF9AE}" pid="3" name="MSIP_Label_549ac42a-3eb4-4074-b885-aea26bd6241e_SiteId">
    <vt:lpwstr>9274ee3f-9425-4109-a27f-9fb15c10675d</vt:lpwstr>
  </property>
  <property fmtid="{D5CDD505-2E9C-101B-9397-08002B2CF9AE}" pid="4" name="MSIP_Label_549ac42a-3eb4-4074-b885-aea26bd6241e_Owner">
    <vt:lpwstr>HOPKINSI@corp.regn.net</vt:lpwstr>
  </property>
  <property fmtid="{D5CDD505-2E9C-101B-9397-08002B2CF9AE}" pid="5" name="MSIP_Label_549ac42a-3eb4-4074-b885-aea26bd6241e_SetDate">
    <vt:lpwstr>2021-04-07T23:24:58.4074505Z</vt:lpwstr>
  </property>
  <property fmtid="{D5CDD505-2E9C-101B-9397-08002B2CF9AE}" pid="6" name="MSIP_Label_549ac42a-3eb4-4074-b885-aea26bd6241e_Name">
    <vt:lpwstr>General Business</vt:lpwstr>
  </property>
  <property fmtid="{D5CDD505-2E9C-101B-9397-08002B2CF9AE}" pid="7" name="MSIP_Label_549ac42a-3eb4-4074-b885-aea26bd6241e_Application">
    <vt:lpwstr>Microsoft Azure Information Protection</vt:lpwstr>
  </property>
  <property fmtid="{D5CDD505-2E9C-101B-9397-08002B2CF9AE}" pid="8" name="MSIP_Label_549ac42a-3eb4-4074-b885-aea26bd6241e_ActionId">
    <vt:lpwstr>2aabb9c0-9933-45a1-9986-1ec28e842281</vt:lpwstr>
  </property>
  <property fmtid="{D5CDD505-2E9C-101B-9397-08002B2CF9AE}" pid="9" name="MSIP_Label_549ac42a-3eb4-4074-b885-aea26bd6241e_Extended_MSFT_Method">
    <vt:lpwstr>Automatic</vt:lpwstr>
  </property>
  <property fmtid="{D5CDD505-2E9C-101B-9397-08002B2CF9AE}" pid="10" name="Sensitivity">
    <vt:lpwstr>General Business</vt:lpwstr>
  </property>
</Properties>
</file>