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MUIZ AKOREDE\Documents\Excel Dataset\Tech Project\"/>
    </mc:Choice>
  </mc:AlternateContent>
  <xr:revisionPtr revIDLastSave="0" documentId="13_ncr:1_{2F6125C3-8282-4439-9781-CF43A70590EB}" xr6:coauthVersionLast="47" xr6:coauthVersionMax="47" xr10:uidLastSave="{00000000-0000-0000-0000-000000000000}"/>
  <bookViews>
    <workbookView xWindow="-120" yWindow="-120" windowWidth="20730" windowHeight="11160" xr2:uid="{DEF6F90C-DEC8-4C82-8D7F-0F640F767CA2}"/>
  </bookViews>
  <sheets>
    <sheet name="sample-data-2" sheetId="1" r:id="rId1"/>
    <sheet name="Lookup" sheetId="2" r:id="rId2"/>
    <sheet name="Aggregation" sheetId="3" r:id="rId3"/>
    <sheet name="Sample Pivot" sheetId="5" r:id="rId4"/>
  </sheet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" i="1"/>
  <c r="H70" i="3" l="1"/>
  <c r="H58" i="3"/>
  <c r="H42" i="3"/>
  <c r="H30" i="3"/>
  <c r="H18" i="3"/>
  <c r="H14" i="3"/>
  <c r="H10" i="3"/>
  <c r="H6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H2" i="3"/>
  <c r="H62" i="3"/>
  <c r="H50" i="3"/>
  <c r="H38" i="3"/>
  <c r="H2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H66" i="3"/>
  <c r="H54" i="3"/>
  <c r="H46" i="3"/>
  <c r="H34" i="3"/>
  <c r="H22" i="3"/>
  <c r="H71" i="3"/>
  <c r="I71" i="3" s="1"/>
  <c r="H67" i="3"/>
  <c r="H63" i="3"/>
  <c r="H59" i="3"/>
  <c r="I59" i="3" s="1"/>
  <c r="H55" i="3"/>
  <c r="I55" i="3" s="1"/>
  <c r="H51" i="3"/>
  <c r="H47" i="3"/>
  <c r="H43" i="3"/>
  <c r="H39" i="3"/>
  <c r="H35" i="3"/>
  <c r="H31" i="3"/>
  <c r="H27" i="3"/>
  <c r="H23" i="3"/>
  <c r="I23" i="3" s="1"/>
  <c r="H19" i="3"/>
  <c r="H15" i="3"/>
  <c r="H11" i="3"/>
  <c r="H7" i="3"/>
  <c r="H3" i="3"/>
  <c r="G55" i="3"/>
  <c r="G23" i="3"/>
  <c r="G47" i="3"/>
  <c r="I47" i="3" s="1"/>
  <c r="G15" i="3"/>
  <c r="G71" i="3"/>
  <c r="G39" i="3"/>
  <c r="G7" i="3"/>
  <c r="I7" i="3" s="1"/>
  <c r="G63" i="3"/>
  <c r="G31" i="3"/>
  <c r="G68" i="3"/>
  <c r="I68" i="3" s="1"/>
  <c r="G60" i="3"/>
  <c r="I60" i="3" s="1"/>
  <c r="G52" i="3"/>
  <c r="G44" i="3"/>
  <c r="G36" i="3"/>
  <c r="I36" i="3" s="1"/>
  <c r="G28" i="3"/>
  <c r="I28" i="3" s="1"/>
  <c r="G20" i="3"/>
  <c r="G12" i="3"/>
  <c r="G4" i="3"/>
  <c r="I4" i="3" s="1"/>
  <c r="H41" i="3"/>
  <c r="I41" i="3" s="1"/>
  <c r="G67" i="3"/>
  <c r="G59" i="3"/>
  <c r="G51" i="3"/>
  <c r="I51" i="3" s="1"/>
  <c r="G43" i="3"/>
  <c r="I43" i="3" s="1"/>
  <c r="G35" i="3"/>
  <c r="G27" i="3"/>
  <c r="G19" i="3"/>
  <c r="I19" i="3" s="1"/>
  <c r="G11" i="3"/>
  <c r="I11" i="3" s="1"/>
  <c r="G3" i="3"/>
  <c r="H25" i="3"/>
  <c r="I25" i="3" s="1"/>
  <c r="H57" i="3"/>
  <c r="I57" i="3" s="1"/>
  <c r="G72" i="3"/>
  <c r="I72" i="3" s="1"/>
  <c r="G64" i="3"/>
  <c r="G56" i="3"/>
  <c r="I56" i="3" s="1"/>
  <c r="G48" i="3"/>
  <c r="I48" i="3" s="1"/>
  <c r="G40" i="3"/>
  <c r="I40" i="3" s="1"/>
  <c r="G32" i="3"/>
  <c r="G24" i="3"/>
  <c r="I24" i="3" s="1"/>
  <c r="G16" i="3"/>
  <c r="I16" i="3" s="1"/>
  <c r="G8" i="3"/>
  <c r="I8" i="3" s="1"/>
  <c r="H73" i="3"/>
  <c r="I73" i="3" s="1"/>
  <c r="G13" i="3"/>
  <c r="H13" i="3"/>
  <c r="G9" i="3"/>
  <c r="H9" i="3"/>
  <c r="G5" i="3"/>
  <c r="H5" i="3"/>
  <c r="I63" i="3"/>
  <c r="I31" i="3"/>
  <c r="I15" i="3"/>
  <c r="H69" i="3"/>
  <c r="I69" i="3" s="1"/>
  <c r="H53" i="3"/>
  <c r="I53" i="3" s="1"/>
  <c r="H37" i="3"/>
  <c r="I37" i="3" s="1"/>
  <c r="H21" i="3"/>
  <c r="I21" i="3" s="1"/>
  <c r="I52" i="3"/>
  <c r="I20" i="3"/>
  <c r="H65" i="3"/>
  <c r="I65" i="3" s="1"/>
  <c r="H49" i="3"/>
  <c r="I49" i="3" s="1"/>
  <c r="H33" i="3"/>
  <c r="I33" i="3" s="1"/>
  <c r="H17" i="3"/>
  <c r="I17" i="3" s="1"/>
  <c r="I67" i="3"/>
  <c r="I35" i="3"/>
  <c r="I27" i="3"/>
  <c r="I3" i="3"/>
  <c r="H61" i="3"/>
  <c r="H45" i="3"/>
  <c r="H29" i="3"/>
  <c r="G70" i="3"/>
  <c r="I70" i="3" s="1"/>
  <c r="G66" i="3"/>
  <c r="I66" i="3" s="1"/>
  <c r="G62" i="3"/>
  <c r="I62" i="3" s="1"/>
  <c r="G58" i="3"/>
  <c r="I58" i="3" s="1"/>
  <c r="G54" i="3"/>
  <c r="G50" i="3"/>
  <c r="I50" i="3" s="1"/>
  <c r="G46" i="3"/>
  <c r="I46" i="3" s="1"/>
  <c r="G42" i="3"/>
  <c r="I42" i="3" s="1"/>
  <c r="G38" i="3"/>
  <c r="I38" i="3" s="1"/>
  <c r="G34" i="3"/>
  <c r="I34" i="3" s="1"/>
  <c r="G30" i="3"/>
  <c r="G26" i="3"/>
  <c r="G22" i="3"/>
  <c r="I22" i="3" s="1"/>
  <c r="G18" i="3"/>
  <c r="I18" i="3" s="1"/>
  <c r="G14" i="3"/>
  <c r="I14" i="3" s="1"/>
  <c r="G10" i="3"/>
  <c r="I10" i="3" s="1"/>
  <c r="G6" i="3"/>
  <c r="G2" i="3"/>
  <c r="I2" i="3" l="1"/>
  <c r="I32" i="3"/>
  <c r="I64" i="3"/>
  <c r="I61" i="3"/>
  <c r="I6" i="3"/>
  <c r="I30" i="3"/>
  <c r="I45" i="3"/>
  <c r="I54" i="3"/>
  <c r="I26" i="3"/>
  <c r="I29" i="3"/>
  <c r="I39" i="3"/>
  <c r="I12" i="3"/>
  <c r="I44" i="3"/>
  <c r="I13" i="3"/>
  <c r="I5" i="3"/>
  <c r="I9" i="3"/>
</calcChain>
</file>

<file path=xl/sharedStrings.xml><?xml version="1.0" encoding="utf-8"?>
<sst xmlns="http://schemas.openxmlformats.org/spreadsheetml/2006/main" count="1838" uniqueCount="130">
  <si>
    <t>country</t>
  </si>
  <si>
    <t>year</t>
  </si>
  <si>
    <t>source</t>
  </si>
  <si>
    <t>indicator</t>
  </si>
  <si>
    <t>admin1</t>
  </si>
  <si>
    <t>admin2</t>
  </si>
  <si>
    <t>num</t>
  </si>
  <si>
    <t>den</t>
  </si>
  <si>
    <t>coverage</t>
  </si>
  <si>
    <t>Congo</t>
  </si>
  <si>
    <t>Country reported administrative data</t>
  </si>
  <si>
    <t>DTP3 immunization coverage</t>
  </si>
  <si>
    <t>Bouenza</t>
  </si>
  <si>
    <t>Loutete</t>
  </si>
  <si>
    <t>Madingou</t>
  </si>
  <si>
    <t>Mouyondzi</t>
  </si>
  <si>
    <t>Nkayi</t>
  </si>
  <si>
    <t>Brazzaville</t>
  </si>
  <si>
    <t>Bacongo</t>
  </si>
  <si>
    <t>Djiri</t>
  </si>
  <si>
    <t>Madibou</t>
  </si>
  <si>
    <t>Makelekele</t>
  </si>
  <si>
    <t>Mfilou</t>
  </si>
  <si>
    <t>Moungali</t>
  </si>
  <si>
    <t>Ouenze</t>
  </si>
  <si>
    <t>Poto-Poto</t>
  </si>
  <si>
    <t>Talangai</t>
  </si>
  <si>
    <t>Cuvette</t>
  </si>
  <si>
    <t>Alima</t>
  </si>
  <si>
    <t>Mossaka Loukolela</t>
  </si>
  <si>
    <t>Owando</t>
  </si>
  <si>
    <t>Cuvette-Ouest</t>
  </si>
  <si>
    <t>Etoumbi</t>
  </si>
  <si>
    <t>Ewo</t>
  </si>
  <si>
    <t>Kouilou</t>
  </si>
  <si>
    <t>Hinda-Mvouti</t>
  </si>
  <si>
    <t>Madingo-Kayes</t>
  </si>
  <si>
    <t>Lékoumou</t>
  </si>
  <si>
    <t>Lekoumou</t>
  </si>
  <si>
    <t>Sibiti</t>
  </si>
  <si>
    <t>Likouala</t>
  </si>
  <si>
    <t>Impfondo</t>
  </si>
  <si>
    <t>Niari</t>
  </si>
  <si>
    <t>Dolisie</t>
  </si>
  <si>
    <t>Kibangou</t>
  </si>
  <si>
    <t>Mossendjo</t>
  </si>
  <si>
    <t>Plateaux</t>
  </si>
  <si>
    <t>Abala</t>
  </si>
  <si>
    <t>Djambala-Lekana</t>
  </si>
  <si>
    <t>Gamboma</t>
  </si>
  <si>
    <t>Pointe-Noire</t>
  </si>
  <si>
    <t>Loandjili</t>
  </si>
  <si>
    <t>Lumumba</t>
  </si>
  <si>
    <t>Mongo Poukou</t>
  </si>
  <si>
    <t>Mvoumvou</t>
  </si>
  <si>
    <t>Ngoyo</t>
  </si>
  <si>
    <t>Tchiamba Nzassi</t>
  </si>
  <si>
    <t>Tie-Tie</t>
  </si>
  <si>
    <t>Pool</t>
  </si>
  <si>
    <t>Goma Tsétsé</t>
  </si>
  <si>
    <t>Ignié Ngabé Mayama</t>
  </si>
  <si>
    <t>Kindamba</t>
  </si>
  <si>
    <t>Kinkala-Boko</t>
  </si>
  <si>
    <t>Mindouli</t>
  </si>
  <si>
    <t>Sangha</t>
  </si>
  <si>
    <t>Ouesso</t>
  </si>
  <si>
    <t>Madingo-kayes</t>
  </si>
  <si>
    <t>Loudima</t>
  </si>
  <si>
    <t>Hinda-Loango</t>
  </si>
  <si>
    <t>Madingo kayes-Zambi</t>
  </si>
  <si>
    <t>Mvouti-Kakamoeka</t>
  </si>
  <si>
    <t>Loutété</t>
  </si>
  <si>
    <t>Ile Mbamou</t>
  </si>
  <si>
    <t>Makélékélé</t>
  </si>
  <si>
    <t>Ouenzé</t>
  </si>
  <si>
    <t>Mossaka-Loukoléla</t>
  </si>
  <si>
    <t>Cuvette-ouest</t>
  </si>
  <si>
    <t>Madingo Kayes-Zambi</t>
  </si>
  <si>
    <t>Zanaga</t>
  </si>
  <si>
    <t>Enyellé-Bétou</t>
  </si>
  <si>
    <t>Kimongo-Londéla Kayes</t>
  </si>
  <si>
    <t>Mayoko</t>
  </si>
  <si>
    <t>Djambala-Lékana</t>
  </si>
  <si>
    <t>Ngo-Mpouya</t>
  </si>
  <si>
    <t>Tié-Tié</t>
  </si>
  <si>
    <t>Boko</t>
  </si>
  <si>
    <t>Ignié-Ngabé-Mayama</t>
  </si>
  <si>
    <t>Kinkala</t>
  </si>
  <si>
    <t>Kintélé</t>
  </si>
  <si>
    <t>Ouesso-Mokéko-Pikounda</t>
  </si>
  <si>
    <t>Sembé-Souanké</t>
  </si>
  <si>
    <t>BOUENZA</t>
  </si>
  <si>
    <t>BRAZZAVILLLE</t>
  </si>
  <si>
    <t>Poto Poto</t>
  </si>
  <si>
    <t xml:space="preserve">CUVETTE </t>
  </si>
  <si>
    <t>CUVETTE OUEST</t>
  </si>
  <si>
    <t>KOUILOU</t>
  </si>
  <si>
    <t>Madingo Kayes -Zambi</t>
  </si>
  <si>
    <t>LEKOUMOU</t>
  </si>
  <si>
    <t>SIBITI</t>
  </si>
  <si>
    <t>LIKOUALA</t>
  </si>
  <si>
    <t>Enyellé- Bétou</t>
  </si>
  <si>
    <t>NIARI</t>
  </si>
  <si>
    <t>Kimongo</t>
  </si>
  <si>
    <t>PLATEAUX</t>
  </si>
  <si>
    <t>Djambala</t>
  </si>
  <si>
    <t>Ngo- Mpouya</t>
  </si>
  <si>
    <t>POINTE NOIRE</t>
  </si>
  <si>
    <t>Mongo Mpoukou</t>
  </si>
  <si>
    <t>Tchiamba-Nzassi</t>
  </si>
  <si>
    <t>Tie Tie</t>
  </si>
  <si>
    <t>POOL</t>
  </si>
  <si>
    <t>Ignie-Ngabe-Mayama</t>
  </si>
  <si>
    <t>SANGHA</t>
  </si>
  <si>
    <t>Sembé</t>
  </si>
  <si>
    <t>Ouesso- Mokeko- Pikounda</t>
  </si>
  <si>
    <t>Sembe- Souanké</t>
  </si>
  <si>
    <t>admin_new</t>
  </si>
  <si>
    <t>admin_1_clean</t>
  </si>
  <si>
    <t>num_sum</t>
  </si>
  <si>
    <t>den_sum</t>
  </si>
  <si>
    <t>estimate</t>
  </si>
  <si>
    <t>Row Labels</t>
  </si>
  <si>
    <t>Grand Total</t>
  </si>
  <si>
    <t>Sum of num</t>
  </si>
  <si>
    <t>Sum of den</t>
  </si>
  <si>
    <t>Sum of admin_1_estimate</t>
  </si>
  <si>
    <t>Dimension</t>
  </si>
  <si>
    <t>Subnational region</t>
  </si>
  <si>
    <t>Subgroup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</si>
</sst>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3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MUIZ AKOREDE" refreshedDate="45501.762396990744" createdVersion="7" refreshedVersion="7" minRefreshableVersion="3" recordCount="281" xr:uid="{DE2F3B49-8DE6-44EC-9844-9F9757F15211}">
  <cacheSource type="worksheet">
    <worksheetSource name="Table1"/>
  </cacheSource>
  <cacheFields count="11">
    <cacheField name="country" numFmtId="0">
      <sharedItems count="1">
        <s v="Congo"/>
      </sharedItems>
    </cacheField>
    <cacheField name="year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indicator" numFmtId="0">
      <sharedItems count="1">
        <s v="DTP3 immunization coverage"/>
      </sharedItems>
    </cacheField>
    <cacheField name="source" numFmtId="0">
      <sharedItems count="1">
        <s v="Country reported administrative data"/>
      </sharedItems>
    </cacheField>
    <cacheField name="admin_1_clean" numFmtId="0">
      <sharedItems count="12">
        <s v="Bouenza"/>
        <s v="Brazzaville"/>
        <s v="Cuvette"/>
        <s v="Cuvette-Ouest"/>
        <s v="Kouilou"/>
        <s v="Lekoumou"/>
        <s v="Likouala"/>
        <s v="Niari"/>
        <s v="Plateaux"/>
        <s v="Pointe-Noire"/>
        <s v="Pool"/>
        <s v="Sangha"/>
      </sharedItems>
    </cacheField>
    <cacheField name="admin1" numFmtId="0">
      <sharedItems/>
    </cacheField>
    <cacheField name="admin2" numFmtId="0">
      <sharedItems/>
    </cacheField>
    <cacheField name="num" numFmtId="0">
      <sharedItems containsSemiMixedTypes="0" containsString="0" containsNumber="1" containsInteger="1" minValue="0" maxValue="12741"/>
    </cacheField>
    <cacheField name="den" numFmtId="0">
      <sharedItems containsSemiMixedTypes="0" containsString="0" containsNumber="1" containsInteger="1" minValue="494" maxValue="14245"/>
    </cacheField>
    <cacheField name="coverage" numFmtId="164">
      <sharedItems containsSemiMixedTypes="0" containsString="0" containsNumber="1" minValue="0" maxValue="142.17920000000001"/>
    </cacheField>
    <cacheField name="admin_1_estimate" numFmtId="0" formula="num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x v="0"/>
    <x v="0"/>
    <x v="0"/>
    <x v="0"/>
    <x v="0"/>
    <s v="Bouenza"/>
    <s v="Loutete"/>
    <n v="1105"/>
    <n v="2400"/>
    <n v="46.039239999999999"/>
  </r>
  <r>
    <x v="0"/>
    <x v="0"/>
    <x v="0"/>
    <x v="0"/>
    <x v="0"/>
    <s v="Bouenza"/>
    <s v="Madingou"/>
    <n v="3106"/>
    <n v="4726"/>
    <n v="65.728480000000005"/>
  </r>
  <r>
    <x v="0"/>
    <x v="0"/>
    <x v="0"/>
    <x v="0"/>
    <x v="0"/>
    <s v="Bouenza"/>
    <s v="Mouyondzi"/>
    <n v="1992"/>
    <n v="3253"/>
    <n v="61.244959999999999"/>
  </r>
  <r>
    <x v="0"/>
    <x v="0"/>
    <x v="0"/>
    <x v="0"/>
    <x v="0"/>
    <s v="Bouenza"/>
    <s v="Nkayi"/>
    <n v="3249"/>
    <n v="6366"/>
    <n v="51.035209999999999"/>
  </r>
  <r>
    <x v="0"/>
    <x v="0"/>
    <x v="0"/>
    <x v="0"/>
    <x v="1"/>
    <s v="Brazzaville"/>
    <s v="Bacongo"/>
    <n v="3303"/>
    <n v="5357"/>
    <n v="61.656509999999997"/>
  </r>
  <r>
    <x v="0"/>
    <x v="0"/>
    <x v="0"/>
    <x v="0"/>
    <x v="1"/>
    <s v="Brazzaville"/>
    <s v="Djiri"/>
    <n v="5270"/>
    <n v="7920"/>
    <n v="66.53904"/>
  </r>
  <r>
    <x v="0"/>
    <x v="0"/>
    <x v="0"/>
    <x v="0"/>
    <x v="1"/>
    <s v="Brazzaville"/>
    <s v="Madibou"/>
    <n v="3950"/>
    <n v="6795"/>
    <n v="58.128309999999999"/>
  </r>
  <r>
    <x v="0"/>
    <x v="0"/>
    <x v="0"/>
    <x v="0"/>
    <x v="1"/>
    <s v="Brazzaville"/>
    <s v="Makelekele"/>
    <n v="4697"/>
    <n v="9384"/>
    <n v="50.053879999999999"/>
  </r>
  <r>
    <x v="0"/>
    <x v="0"/>
    <x v="0"/>
    <x v="0"/>
    <x v="1"/>
    <s v="Brazzaville"/>
    <s v="Mfilou"/>
    <n v="6620"/>
    <n v="8371"/>
    <n v="79.085599999999999"/>
  </r>
  <r>
    <x v="0"/>
    <x v="0"/>
    <x v="0"/>
    <x v="0"/>
    <x v="1"/>
    <s v="Brazzaville"/>
    <s v="Moungali"/>
    <n v="7389"/>
    <n v="9047"/>
    <n v="81.674790000000002"/>
  </r>
  <r>
    <x v="0"/>
    <x v="0"/>
    <x v="0"/>
    <x v="0"/>
    <x v="1"/>
    <s v="Brazzaville"/>
    <s v="Ouenze"/>
    <n v="8066"/>
    <n v="9868"/>
    <n v="81.738619999999997"/>
  </r>
  <r>
    <x v="0"/>
    <x v="0"/>
    <x v="0"/>
    <x v="0"/>
    <x v="1"/>
    <s v="Brazzaville"/>
    <s v="Poto-Poto"/>
    <n v="4505"/>
    <n v="5045"/>
    <n v="89.299509999999998"/>
  </r>
  <r>
    <x v="0"/>
    <x v="0"/>
    <x v="0"/>
    <x v="0"/>
    <x v="1"/>
    <s v="Brazzaville"/>
    <s v="Talangai"/>
    <n v="9614"/>
    <n v="12707"/>
    <n v="75.659840000000003"/>
  </r>
  <r>
    <x v="0"/>
    <x v="0"/>
    <x v="0"/>
    <x v="0"/>
    <x v="2"/>
    <s v="Cuvette"/>
    <s v="Alima"/>
    <n v="1695"/>
    <n v="2165"/>
    <n v="78.289630000000002"/>
  </r>
  <r>
    <x v="0"/>
    <x v="0"/>
    <x v="0"/>
    <x v="0"/>
    <x v="2"/>
    <s v="Cuvette"/>
    <s v="Mossaka Loukolela"/>
    <n v="1388"/>
    <n v="2551"/>
    <n v="54.417310000000001"/>
  </r>
  <r>
    <x v="0"/>
    <x v="0"/>
    <x v="0"/>
    <x v="0"/>
    <x v="2"/>
    <s v="Cuvette"/>
    <s v="Owando"/>
    <n v="2704"/>
    <n v="3742"/>
    <n v="72.263409999999993"/>
  </r>
  <r>
    <x v="0"/>
    <x v="0"/>
    <x v="0"/>
    <x v="0"/>
    <x v="3"/>
    <s v="Cuvette-Ouest"/>
    <s v="Etoumbi"/>
    <n v="1425"/>
    <n v="1875"/>
    <n v="76.007710000000003"/>
  </r>
  <r>
    <x v="0"/>
    <x v="0"/>
    <x v="0"/>
    <x v="0"/>
    <x v="3"/>
    <s v="Cuvette-Ouest"/>
    <s v="Ewo"/>
    <n v="1717"/>
    <n v="2072"/>
    <n v="82.874210000000005"/>
  </r>
  <r>
    <x v="0"/>
    <x v="0"/>
    <x v="0"/>
    <x v="0"/>
    <x v="4"/>
    <s v="Kouilou"/>
    <s v="Hinda-Mvouti"/>
    <n v="2476"/>
    <n v="2770"/>
    <n v="89.39376"/>
  </r>
  <r>
    <x v="0"/>
    <x v="0"/>
    <x v="0"/>
    <x v="0"/>
    <x v="4"/>
    <s v="Kouilou"/>
    <s v="Madingo-Kayes"/>
    <n v="1098"/>
    <n v="1313"/>
    <n v="83.599209999999999"/>
  </r>
  <r>
    <x v="0"/>
    <x v="0"/>
    <x v="0"/>
    <x v="0"/>
    <x v="5"/>
    <s v="Lekoumou"/>
    <s v="Sibiti"/>
    <n v="3441"/>
    <n v="5223"/>
    <n v="65.880579999999995"/>
  </r>
  <r>
    <x v="0"/>
    <x v="0"/>
    <x v="0"/>
    <x v="0"/>
    <x v="6"/>
    <s v="Likouala"/>
    <s v="Impfondo"/>
    <n v="4728"/>
    <n v="8350"/>
    <n v="56.621389999999998"/>
  </r>
  <r>
    <x v="0"/>
    <x v="0"/>
    <x v="0"/>
    <x v="0"/>
    <x v="7"/>
    <s v="Niari"/>
    <s v="Dolisie"/>
    <n v="5429"/>
    <n v="7535"/>
    <n v="72.050160000000005"/>
  </r>
  <r>
    <x v="0"/>
    <x v="0"/>
    <x v="0"/>
    <x v="0"/>
    <x v="7"/>
    <s v="Niari"/>
    <s v="Kibangou"/>
    <n v="2140"/>
    <n v="2586"/>
    <n v="82.752300000000005"/>
  </r>
  <r>
    <x v="0"/>
    <x v="0"/>
    <x v="0"/>
    <x v="0"/>
    <x v="7"/>
    <s v="Niari"/>
    <s v="Mossendjo"/>
    <n v="1891"/>
    <n v="2408"/>
    <n v="78.535830000000004"/>
  </r>
  <r>
    <x v="0"/>
    <x v="0"/>
    <x v="0"/>
    <x v="0"/>
    <x v="8"/>
    <s v="Plateaux"/>
    <s v="Abala"/>
    <n v="1255"/>
    <n v="2016"/>
    <n v="62.259680000000003"/>
  </r>
  <r>
    <x v="0"/>
    <x v="0"/>
    <x v="0"/>
    <x v="0"/>
    <x v="8"/>
    <s v="Plateaux"/>
    <s v="Djambala-Lekana"/>
    <n v="2731"/>
    <n v="3425"/>
    <n v="79.73509"/>
  </r>
  <r>
    <x v="0"/>
    <x v="0"/>
    <x v="0"/>
    <x v="0"/>
    <x v="8"/>
    <s v="Plateaux"/>
    <s v="Gamboma"/>
    <n v="3148"/>
    <n v="4018"/>
    <n v="78.351389999999995"/>
  </r>
  <r>
    <x v="0"/>
    <x v="0"/>
    <x v="0"/>
    <x v="0"/>
    <x v="9"/>
    <s v="Pointe-Noire"/>
    <s v="Loandjili"/>
    <n v="9606"/>
    <n v="10531"/>
    <n v="91.213099999999997"/>
  </r>
  <r>
    <x v="0"/>
    <x v="0"/>
    <x v="0"/>
    <x v="0"/>
    <x v="9"/>
    <s v="Pointe-Noire"/>
    <s v="Lumumba"/>
    <n v="6443"/>
    <n v="5976"/>
    <n v="107.80929999999999"/>
  </r>
  <r>
    <x v="0"/>
    <x v="0"/>
    <x v="0"/>
    <x v="0"/>
    <x v="9"/>
    <s v="Pointe-Noire"/>
    <s v="Mongo Poukou"/>
    <n v="5027"/>
    <n v="7316"/>
    <n v="68.711650000000006"/>
  </r>
  <r>
    <x v="0"/>
    <x v="0"/>
    <x v="0"/>
    <x v="0"/>
    <x v="9"/>
    <s v="Pointe-Noire"/>
    <s v="Mvoumvou"/>
    <n v="3369"/>
    <n v="4715"/>
    <n v="71.447999999999993"/>
  </r>
  <r>
    <x v="0"/>
    <x v="0"/>
    <x v="0"/>
    <x v="0"/>
    <x v="9"/>
    <s v="Pointe-Noire"/>
    <s v="Ngoyo"/>
    <n v="3589"/>
    <n v="6490"/>
    <n v="55.302129999999998"/>
  </r>
  <r>
    <x v="0"/>
    <x v="0"/>
    <x v="0"/>
    <x v="0"/>
    <x v="9"/>
    <s v="Pointe-Noire"/>
    <s v="Tchiamba Nzassi"/>
    <n v="824"/>
    <n v="901"/>
    <n v="91.494979999999998"/>
  </r>
  <r>
    <x v="0"/>
    <x v="0"/>
    <x v="0"/>
    <x v="0"/>
    <x v="9"/>
    <s v="Pointe-Noire"/>
    <s v="Tie-Tie"/>
    <n v="7946"/>
    <n v="9359"/>
    <n v="84.902990000000003"/>
  </r>
  <r>
    <x v="0"/>
    <x v="0"/>
    <x v="0"/>
    <x v="0"/>
    <x v="10"/>
    <s v="Pool"/>
    <s v="Goma Tsétsé"/>
    <n v="655"/>
    <n v="1373"/>
    <n v="47.692779999999999"/>
  </r>
  <r>
    <x v="0"/>
    <x v="0"/>
    <x v="0"/>
    <x v="0"/>
    <x v="10"/>
    <s v="Pool"/>
    <s v="Ignié Ngabé Mayama"/>
    <n v="1349"/>
    <n v="3598"/>
    <n v="37.490839999999999"/>
  </r>
  <r>
    <x v="0"/>
    <x v="0"/>
    <x v="0"/>
    <x v="0"/>
    <x v="10"/>
    <s v="Pool"/>
    <s v="Kindamba"/>
    <n v="1130"/>
    <n v="1502"/>
    <n v="75.242760000000004"/>
  </r>
  <r>
    <x v="0"/>
    <x v="0"/>
    <x v="0"/>
    <x v="0"/>
    <x v="10"/>
    <s v="Pool"/>
    <s v="Kinkala-Boko"/>
    <n v="1936"/>
    <n v="3441"/>
    <n v="56.264209999999999"/>
  </r>
  <r>
    <x v="0"/>
    <x v="0"/>
    <x v="0"/>
    <x v="0"/>
    <x v="10"/>
    <s v="Pool"/>
    <s v="Mindouli"/>
    <n v="1260"/>
    <n v="2903"/>
    <n v="43.407919999999997"/>
  </r>
  <r>
    <x v="0"/>
    <x v="0"/>
    <x v="0"/>
    <x v="0"/>
    <x v="11"/>
    <s v="Sangha"/>
    <s v="Ouesso"/>
    <n v="3924"/>
    <n v="4649"/>
    <n v="84.397090000000006"/>
  </r>
  <r>
    <x v="0"/>
    <x v="1"/>
    <x v="0"/>
    <x v="0"/>
    <x v="0"/>
    <s v="Bouenza"/>
    <s v="Loutete"/>
    <n v="1227"/>
    <n v="2472"/>
    <n v="49.625"/>
  </r>
  <r>
    <x v="0"/>
    <x v="1"/>
    <x v="0"/>
    <x v="0"/>
    <x v="0"/>
    <s v="Bouenza"/>
    <s v="Madingou"/>
    <n v="2724"/>
    <n v="4867"/>
    <n v="55.968679999999999"/>
  </r>
  <r>
    <x v="0"/>
    <x v="1"/>
    <x v="0"/>
    <x v="0"/>
    <x v="0"/>
    <s v="Bouenza"/>
    <s v="Mouyondzi"/>
    <n v="1442"/>
    <n v="3350"/>
    <n v="43.039810000000003"/>
  </r>
  <r>
    <x v="0"/>
    <x v="1"/>
    <x v="0"/>
    <x v="0"/>
    <x v="0"/>
    <s v="Bouenza"/>
    <s v="Nkayi"/>
    <n v="4541"/>
    <n v="6557"/>
    <n v="69.258589999999998"/>
  </r>
  <r>
    <x v="0"/>
    <x v="1"/>
    <x v="0"/>
    <x v="0"/>
    <x v="1"/>
    <s v="Brazzaville"/>
    <s v="Bacongo"/>
    <n v="3744"/>
    <n v="5518"/>
    <n v="67.852980000000002"/>
  </r>
  <r>
    <x v="0"/>
    <x v="1"/>
    <x v="0"/>
    <x v="0"/>
    <x v="1"/>
    <s v="Brazzaville"/>
    <s v="Djiri"/>
    <n v="6586"/>
    <n v="8158"/>
    <n v="80.732870000000005"/>
  </r>
  <r>
    <x v="0"/>
    <x v="1"/>
    <x v="0"/>
    <x v="0"/>
    <x v="1"/>
    <s v="Brazzaville"/>
    <s v="Madibou"/>
    <n v="4440"/>
    <n v="6999"/>
    <n v="63.43609"/>
  </r>
  <r>
    <x v="0"/>
    <x v="1"/>
    <x v="0"/>
    <x v="0"/>
    <x v="1"/>
    <s v="Brazzaville"/>
    <s v="Makelekele"/>
    <n v="4716"/>
    <n v="9665"/>
    <n v="48.792580000000001"/>
  </r>
  <r>
    <x v="0"/>
    <x v="1"/>
    <x v="0"/>
    <x v="0"/>
    <x v="1"/>
    <s v="Brazzaville"/>
    <s v="Mfilou"/>
    <n v="6879"/>
    <n v="8622"/>
    <n v="79.786150000000006"/>
  </r>
  <r>
    <x v="0"/>
    <x v="1"/>
    <x v="0"/>
    <x v="0"/>
    <x v="1"/>
    <s v="Brazzaville"/>
    <s v="Moungali"/>
    <n v="7257"/>
    <n v="9318"/>
    <n v="77.879339999999999"/>
  </r>
  <r>
    <x v="0"/>
    <x v="1"/>
    <x v="0"/>
    <x v="0"/>
    <x v="1"/>
    <s v="Brazzaville"/>
    <s v="Ouenze"/>
    <n v="8666"/>
    <n v="10164"/>
    <n v="85.261020000000002"/>
  </r>
  <r>
    <x v="0"/>
    <x v="1"/>
    <x v="0"/>
    <x v="0"/>
    <x v="1"/>
    <s v="Brazzaville"/>
    <s v="Poto-Poto"/>
    <n v="4365"/>
    <n v="5196"/>
    <n v="84.004249999999999"/>
  </r>
  <r>
    <x v="0"/>
    <x v="1"/>
    <x v="0"/>
    <x v="0"/>
    <x v="1"/>
    <s v="Brazzaville"/>
    <s v="Talangai"/>
    <n v="8213"/>
    <n v="13088"/>
    <n v="62.751759999999997"/>
  </r>
  <r>
    <x v="0"/>
    <x v="1"/>
    <x v="0"/>
    <x v="0"/>
    <x v="2"/>
    <s v="Cuvette"/>
    <s v="Alima"/>
    <n v="1670"/>
    <n v="2230"/>
    <n v="74.888279999999995"/>
  </r>
  <r>
    <x v="0"/>
    <x v="1"/>
    <x v="0"/>
    <x v="0"/>
    <x v="2"/>
    <s v="Cuvette"/>
    <s v="Mossaka Loukolela"/>
    <n v="2153"/>
    <n v="2627"/>
    <n v="81.951030000000003"/>
  </r>
  <r>
    <x v="0"/>
    <x v="1"/>
    <x v="0"/>
    <x v="0"/>
    <x v="2"/>
    <s v="Cuvette"/>
    <s v="Owando"/>
    <n v="3231"/>
    <n v="3854"/>
    <n v="83.832329999999999"/>
  </r>
  <r>
    <x v="0"/>
    <x v="1"/>
    <x v="0"/>
    <x v="0"/>
    <x v="3"/>
    <s v="Cuvette-Ouest"/>
    <s v="Etoumbi"/>
    <n v="1191"/>
    <n v="1931"/>
    <n v="61.676160000000003"/>
  </r>
  <r>
    <x v="0"/>
    <x v="1"/>
    <x v="0"/>
    <x v="0"/>
    <x v="3"/>
    <s v="Cuvette-Ouest"/>
    <s v="Ewo"/>
    <n v="1297"/>
    <n v="2134"/>
    <n v="60.778759999999998"/>
  </r>
  <r>
    <x v="0"/>
    <x v="1"/>
    <x v="0"/>
    <x v="0"/>
    <x v="4"/>
    <s v="Kouilou"/>
    <s v="Hinda-Mvouti"/>
    <n v="2580"/>
    <n v="2853"/>
    <n v="90.435519999999997"/>
  </r>
  <r>
    <x v="0"/>
    <x v="1"/>
    <x v="0"/>
    <x v="0"/>
    <x v="4"/>
    <s v="Kouilou"/>
    <s v="Madingo-kayes"/>
    <n v="1060"/>
    <n v="1353"/>
    <n v="78.355320000000006"/>
  </r>
  <r>
    <x v="0"/>
    <x v="1"/>
    <x v="0"/>
    <x v="0"/>
    <x v="5"/>
    <s v="Lekoumou"/>
    <s v="Sibiti"/>
    <n v="2438"/>
    <n v="5380"/>
    <n v="45.317839999999997"/>
  </r>
  <r>
    <x v="0"/>
    <x v="1"/>
    <x v="0"/>
    <x v="0"/>
    <x v="6"/>
    <s v="Likouala"/>
    <s v="Impfondo"/>
    <n v="3710"/>
    <n v="8601"/>
    <n v="43.13599"/>
  </r>
  <r>
    <x v="0"/>
    <x v="1"/>
    <x v="0"/>
    <x v="0"/>
    <x v="7"/>
    <s v="Niari"/>
    <s v="Dolisie"/>
    <n v="5341"/>
    <n v="7761"/>
    <n v="68.817750000000004"/>
  </r>
  <r>
    <x v="0"/>
    <x v="1"/>
    <x v="0"/>
    <x v="0"/>
    <x v="7"/>
    <s v="Niari"/>
    <s v="Kibangou"/>
    <n v="2128"/>
    <n v="2664"/>
    <n v="79.891530000000003"/>
  </r>
  <r>
    <x v="0"/>
    <x v="1"/>
    <x v="0"/>
    <x v="0"/>
    <x v="7"/>
    <s v="Niari"/>
    <s v="Mossendjo"/>
    <n v="1908"/>
    <n v="2480"/>
    <n v="76.933850000000007"/>
  </r>
  <r>
    <x v="0"/>
    <x v="1"/>
    <x v="0"/>
    <x v="0"/>
    <x v="8"/>
    <s v="Plateaux"/>
    <s v="Abala"/>
    <n v="1105"/>
    <n v="2076"/>
    <n v="53.221629999999998"/>
  </r>
  <r>
    <x v="0"/>
    <x v="1"/>
    <x v="0"/>
    <x v="0"/>
    <x v="8"/>
    <s v="Plateaux"/>
    <s v="Djambala-Lekana"/>
    <n v="2246"/>
    <n v="3528"/>
    <n v="63.664940000000001"/>
  </r>
  <r>
    <x v="0"/>
    <x v="1"/>
    <x v="0"/>
    <x v="0"/>
    <x v="8"/>
    <s v="Plateaux"/>
    <s v="Gamboma"/>
    <n v="2987"/>
    <n v="4138"/>
    <n v="72.17886"/>
  </r>
  <r>
    <x v="0"/>
    <x v="1"/>
    <x v="0"/>
    <x v="0"/>
    <x v="9"/>
    <s v="Pointe-Noire"/>
    <s v="Loandjili"/>
    <n v="8994"/>
    <n v="10847"/>
    <n v="82.914469999999994"/>
  </r>
  <r>
    <x v="0"/>
    <x v="1"/>
    <x v="0"/>
    <x v="0"/>
    <x v="9"/>
    <s v="Pointe-Noire"/>
    <s v="Lumumba"/>
    <n v="5799"/>
    <n v="6156"/>
    <n v="94.207189999999997"/>
  </r>
  <r>
    <x v="0"/>
    <x v="1"/>
    <x v="0"/>
    <x v="0"/>
    <x v="9"/>
    <s v="Pointe-Noire"/>
    <s v="Mongo Poukou"/>
    <n v="5884"/>
    <n v="7536"/>
    <n v="78.083070000000006"/>
  </r>
  <r>
    <x v="0"/>
    <x v="1"/>
    <x v="0"/>
    <x v="0"/>
    <x v="9"/>
    <s v="Pointe-Noire"/>
    <s v="Mvoumvou"/>
    <n v="3247"/>
    <n v="4857"/>
    <n v="66.855029999999999"/>
  </r>
  <r>
    <x v="0"/>
    <x v="1"/>
    <x v="0"/>
    <x v="0"/>
    <x v="9"/>
    <s v="Pointe-Noire"/>
    <s v="Ngoyo"/>
    <n v="4517"/>
    <n v="6684"/>
    <n v="67.574259999999995"/>
  </r>
  <r>
    <x v="0"/>
    <x v="1"/>
    <x v="0"/>
    <x v="0"/>
    <x v="9"/>
    <s v="Pointe-Noire"/>
    <s v="Tchiamba Nzassi"/>
    <n v="919"/>
    <n v="928"/>
    <n v="99.07141"/>
  </r>
  <r>
    <x v="0"/>
    <x v="1"/>
    <x v="0"/>
    <x v="0"/>
    <x v="9"/>
    <s v="Pointe-Noire"/>
    <s v="Tie-Tie"/>
    <n v="9292"/>
    <n v="9640"/>
    <n v="96.393199999999993"/>
  </r>
  <r>
    <x v="0"/>
    <x v="1"/>
    <x v="0"/>
    <x v="0"/>
    <x v="10"/>
    <s v="Pool"/>
    <s v="Goma Tsétsé"/>
    <n v="250"/>
    <n v="1415"/>
    <n v="17.673159999999999"/>
  </r>
  <r>
    <x v="0"/>
    <x v="1"/>
    <x v="0"/>
    <x v="0"/>
    <x v="10"/>
    <s v="Pool"/>
    <s v="Ignié Ngabé Mayama"/>
    <n v="1200"/>
    <n v="3706"/>
    <n v="32.378540000000001"/>
  </r>
  <r>
    <x v="0"/>
    <x v="1"/>
    <x v="0"/>
    <x v="0"/>
    <x v="10"/>
    <s v="Pool"/>
    <s v="Kindamba"/>
    <n v="771"/>
    <n v="1547"/>
    <n v="49.842910000000003"/>
  </r>
  <r>
    <x v="0"/>
    <x v="1"/>
    <x v="0"/>
    <x v="0"/>
    <x v="10"/>
    <s v="Pool"/>
    <s v="Kinkala-Boko"/>
    <n v="1666"/>
    <n v="3544"/>
    <n v="47.00723"/>
  </r>
  <r>
    <x v="0"/>
    <x v="1"/>
    <x v="0"/>
    <x v="0"/>
    <x v="10"/>
    <s v="Pool"/>
    <s v="Mindouli"/>
    <n v="813"/>
    <n v="2990"/>
    <n v="27.19266"/>
  </r>
  <r>
    <x v="0"/>
    <x v="1"/>
    <x v="0"/>
    <x v="0"/>
    <x v="11"/>
    <s v="Sangha"/>
    <s v="Ouesso"/>
    <n v="3661"/>
    <n v="4789"/>
    <n v="76.447100000000006"/>
  </r>
  <r>
    <x v="0"/>
    <x v="2"/>
    <x v="0"/>
    <x v="0"/>
    <x v="0"/>
    <s v="Bouenza"/>
    <s v="Loudima"/>
    <n v="1093"/>
    <n v="1883"/>
    <n v="58.022500000000001"/>
  </r>
  <r>
    <x v="0"/>
    <x v="2"/>
    <x v="0"/>
    <x v="0"/>
    <x v="0"/>
    <s v="Bouenza"/>
    <s v="Loutete"/>
    <n v="1758"/>
    <n v="2546"/>
    <n v="69.041529999999995"/>
  </r>
  <r>
    <x v="0"/>
    <x v="2"/>
    <x v="0"/>
    <x v="0"/>
    <x v="0"/>
    <s v="Bouenza"/>
    <s v="Madingou"/>
    <n v="3369"/>
    <n v="5013"/>
    <n v="67.201350000000005"/>
  </r>
  <r>
    <x v="0"/>
    <x v="2"/>
    <x v="0"/>
    <x v="0"/>
    <x v="0"/>
    <s v="Bouenza"/>
    <s v="Mouyondzi"/>
    <n v="2087"/>
    <n v="3451"/>
    <n v="60.48263"/>
  </r>
  <r>
    <x v="0"/>
    <x v="2"/>
    <x v="0"/>
    <x v="0"/>
    <x v="0"/>
    <s v="Bouenza"/>
    <s v="Nkayi"/>
    <n v="2890"/>
    <n v="4870"/>
    <n v="59.34111"/>
  </r>
  <r>
    <x v="0"/>
    <x v="2"/>
    <x v="0"/>
    <x v="0"/>
    <x v="1"/>
    <s v="Brazzaville"/>
    <s v="Bacongo"/>
    <n v="4786"/>
    <n v="5683"/>
    <n v="84.210930000000005"/>
  </r>
  <r>
    <x v="0"/>
    <x v="2"/>
    <x v="0"/>
    <x v="0"/>
    <x v="1"/>
    <s v="Brazzaville"/>
    <s v="Djiri"/>
    <n v="8089"/>
    <n v="8403"/>
    <n v="96.268839999999997"/>
  </r>
  <r>
    <x v="0"/>
    <x v="2"/>
    <x v="0"/>
    <x v="0"/>
    <x v="1"/>
    <s v="Brazzaville"/>
    <s v="Madibou"/>
    <n v="5282"/>
    <n v="7209"/>
    <n v="73.267939999999996"/>
  </r>
  <r>
    <x v="0"/>
    <x v="2"/>
    <x v="0"/>
    <x v="0"/>
    <x v="1"/>
    <s v="Brazzaville"/>
    <s v="Makelekele"/>
    <n v="5824"/>
    <n v="9955"/>
    <n v="58.500990000000002"/>
  </r>
  <r>
    <x v="0"/>
    <x v="2"/>
    <x v="0"/>
    <x v="0"/>
    <x v="1"/>
    <s v="Brazzaville"/>
    <s v="Mfilou"/>
    <n v="7904"/>
    <n v="8880"/>
    <n v="89.004660000000001"/>
  </r>
  <r>
    <x v="0"/>
    <x v="2"/>
    <x v="0"/>
    <x v="0"/>
    <x v="1"/>
    <s v="Brazzaville"/>
    <s v="Moungali"/>
    <n v="8407"/>
    <n v="9598"/>
    <n v="87.592839999999995"/>
  </r>
  <r>
    <x v="0"/>
    <x v="2"/>
    <x v="0"/>
    <x v="0"/>
    <x v="1"/>
    <s v="Brazzaville"/>
    <s v="Ouenze"/>
    <n v="8558"/>
    <n v="10469"/>
    <n v="81.746009999999998"/>
  </r>
  <r>
    <x v="0"/>
    <x v="2"/>
    <x v="0"/>
    <x v="0"/>
    <x v="1"/>
    <s v="Brazzaville"/>
    <s v="Poto-Poto"/>
    <n v="4426"/>
    <n v="5352"/>
    <n v="82.697180000000003"/>
  </r>
  <r>
    <x v="0"/>
    <x v="2"/>
    <x v="0"/>
    <x v="0"/>
    <x v="1"/>
    <s v="Brazzaville"/>
    <s v="Talangai"/>
    <n v="10719"/>
    <n v="13481"/>
    <n v="79.513480000000001"/>
  </r>
  <r>
    <x v="0"/>
    <x v="2"/>
    <x v="0"/>
    <x v="0"/>
    <x v="2"/>
    <s v="Cuvette"/>
    <s v="Alima"/>
    <n v="1921"/>
    <n v="2297"/>
    <n v="83.635559999999998"/>
  </r>
  <r>
    <x v="0"/>
    <x v="2"/>
    <x v="0"/>
    <x v="0"/>
    <x v="2"/>
    <s v="Cuvette"/>
    <s v="Mossaka Loukolela"/>
    <n v="1915"/>
    <n v="2706"/>
    <n v="70.768600000000006"/>
  </r>
  <r>
    <x v="0"/>
    <x v="2"/>
    <x v="0"/>
    <x v="0"/>
    <x v="2"/>
    <s v="Cuvette"/>
    <s v="Owando"/>
    <n v="3415"/>
    <n v="3970"/>
    <n v="86.026110000000003"/>
  </r>
  <r>
    <x v="0"/>
    <x v="2"/>
    <x v="0"/>
    <x v="0"/>
    <x v="3"/>
    <s v="Cuvette-Ouest"/>
    <s v="Etoumbi"/>
    <n v="715"/>
    <n v="1989"/>
    <n v="35.790950000000002"/>
  </r>
  <r>
    <x v="0"/>
    <x v="2"/>
    <x v="0"/>
    <x v="0"/>
    <x v="3"/>
    <s v="Cuvette-Ouest"/>
    <s v="Ewo"/>
    <n v="906"/>
    <n v="2198"/>
    <n v="41.219650000000001"/>
  </r>
  <r>
    <x v="0"/>
    <x v="2"/>
    <x v="0"/>
    <x v="0"/>
    <x v="4"/>
    <s v="Kouilou"/>
    <s v="Hinda-Loango"/>
    <n v="1702"/>
    <n v="1903"/>
    <n v="89.429209999999998"/>
  </r>
  <r>
    <x v="0"/>
    <x v="2"/>
    <x v="0"/>
    <x v="0"/>
    <x v="4"/>
    <s v="Kouilou"/>
    <s v="Madingo kayes-Zambi"/>
    <n v="791"/>
    <n v="938"/>
    <n v="84.299009999999996"/>
  </r>
  <r>
    <x v="0"/>
    <x v="2"/>
    <x v="0"/>
    <x v="0"/>
    <x v="4"/>
    <s v="Kouilou"/>
    <s v="Mvouti-Kakamoeka"/>
    <n v="1413"/>
    <n v="1490"/>
    <n v="94.80968"/>
  </r>
  <r>
    <x v="0"/>
    <x v="2"/>
    <x v="0"/>
    <x v="0"/>
    <x v="5"/>
    <s v="Lekoumou"/>
    <s v="Sibiti"/>
    <n v="3624"/>
    <n v="5541"/>
    <n v="65.401489999999995"/>
  </r>
  <r>
    <x v="0"/>
    <x v="2"/>
    <x v="0"/>
    <x v="0"/>
    <x v="6"/>
    <s v="Likouala"/>
    <s v="Impfondo"/>
    <n v="3741"/>
    <n v="8859"/>
    <n v="42.229570000000002"/>
  </r>
  <r>
    <x v="0"/>
    <x v="2"/>
    <x v="0"/>
    <x v="0"/>
    <x v="7"/>
    <s v="Niari"/>
    <s v="Dolisie"/>
    <n v="6143"/>
    <n v="7994"/>
    <n v="76.845920000000007"/>
  </r>
  <r>
    <x v="0"/>
    <x v="2"/>
    <x v="0"/>
    <x v="0"/>
    <x v="7"/>
    <s v="Niari"/>
    <s v="Kibangou"/>
    <n v="2150"/>
    <n v="2744"/>
    <n v="78.366129999999998"/>
  </r>
  <r>
    <x v="0"/>
    <x v="2"/>
    <x v="0"/>
    <x v="0"/>
    <x v="7"/>
    <s v="Niari"/>
    <s v="Mossendjo"/>
    <n v="2018"/>
    <n v="2554"/>
    <n v="78.998720000000006"/>
  </r>
  <r>
    <x v="0"/>
    <x v="2"/>
    <x v="0"/>
    <x v="0"/>
    <x v="8"/>
    <s v="Plateaux"/>
    <s v="Abala"/>
    <n v="1371"/>
    <n v="2139"/>
    <n v="64.110669999999999"/>
  </r>
  <r>
    <x v="0"/>
    <x v="2"/>
    <x v="0"/>
    <x v="0"/>
    <x v="8"/>
    <s v="Plateaux"/>
    <s v="Djambala-Lekana"/>
    <n v="2657"/>
    <n v="3634"/>
    <n v="73.121880000000004"/>
  </r>
  <r>
    <x v="0"/>
    <x v="2"/>
    <x v="0"/>
    <x v="0"/>
    <x v="8"/>
    <s v="Plateaux"/>
    <s v="Gamboma"/>
    <n v="3726"/>
    <n v="4262"/>
    <n v="87.413690000000003"/>
  </r>
  <r>
    <x v="0"/>
    <x v="2"/>
    <x v="0"/>
    <x v="0"/>
    <x v="9"/>
    <s v="Pointe-Noire"/>
    <s v="Loandjili"/>
    <n v="9895"/>
    <n v="11173"/>
    <n v="88.563800000000001"/>
  </r>
  <r>
    <x v="0"/>
    <x v="2"/>
    <x v="0"/>
    <x v="0"/>
    <x v="9"/>
    <s v="Pointe-Noire"/>
    <s v="Lumumba"/>
    <n v="5447"/>
    <n v="6340"/>
    <n v="85.911540000000002"/>
  </r>
  <r>
    <x v="0"/>
    <x v="2"/>
    <x v="0"/>
    <x v="0"/>
    <x v="9"/>
    <s v="Pointe-Noire"/>
    <s v="Mongo Poukou"/>
    <n v="5955"/>
    <n v="7762"/>
    <n v="76.723470000000006"/>
  </r>
  <r>
    <x v="0"/>
    <x v="2"/>
    <x v="0"/>
    <x v="0"/>
    <x v="9"/>
    <s v="Pointe-Noire"/>
    <s v="Mvoumvou"/>
    <n v="4153"/>
    <n v="5002"/>
    <n v="83.018519999999995"/>
  </r>
  <r>
    <x v="0"/>
    <x v="2"/>
    <x v="0"/>
    <x v="0"/>
    <x v="9"/>
    <s v="Pointe-Noire"/>
    <s v="Ngoyo"/>
    <n v="4906"/>
    <n v="6885"/>
    <n v="71.255870000000002"/>
  </r>
  <r>
    <x v="0"/>
    <x v="2"/>
    <x v="0"/>
    <x v="0"/>
    <x v="9"/>
    <s v="Pointe-Noire"/>
    <s v="Tchiamba Nzassi"/>
    <n v="916"/>
    <n v="955"/>
    <n v="95.872979999999998"/>
  </r>
  <r>
    <x v="0"/>
    <x v="2"/>
    <x v="0"/>
    <x v="0"/>
    <x v="9"/>
    <s v="Pointe-Noire"/>
    <s v="Tie-Tie"/>
    <n v="8713"/>
    <n v="9929"/>
    <n v="87.754300000000001"/>
  </r>
  <r>
    <x v="0"/>
    <x v="2"/>
    <x v="0"/>
    <x v="0"/>
    <x v="10"/>
    <s v="Pool"/>
    <s v="Goma Tsétsé"/>
    <n v="1180"/>
    <n v="1457"/>
    <n v="80.987359999999995"/>
  </r>
  <r>
    <x v="0"/>
    <x v="2"/>
    <x v="0"/>
    <x v="0"/>
    <x v="10"/>
    <s v="Pool"/>
    <s v="Ignié Ngabé Mayama"/>
    <n v="1654"/>
    <n v="3817"/>
    <n v="43.328330000000001"/>
  </r>
  <r>
    <x v="0"/>
    <x v="2"/>
    <x v="0"/>
    <x v="0"/>
    <x v="10"/>
    <s v="Pool"/>
    <s v="Kindamba"/>
    <n v="280"/>
    <n v="1593"/>
    <n v="17.573920000000001"/>
  </r>
  <r>
    <x v="0"/>
    <x v="2"/>
    <x v="0"/>
    <x v="0"/>
    <x v="10"/>
    <s v="Pool"/>
    <s v="Kinkala-Boko"/>
    <n v="1926"/>
    <n v="3650"/>
    <n v="52.760280000000002"/>
  </r>
  <r>
    <x v="0"/>
    <x v="2"/>
    <x v="0"/>
    <x v="0"/>
    <x v="10"/>
    <s v="Pool"/>
    <s v="Mindouli"/>
    <n v="1223"/>
    <n v="3079"/>
    <n v="39.714590000000001"/>
  </r>
  <r>
    <x v="0"/>
    <x v="2"/>
    <x v="0"/>
    <x v="0"/>
    <x v="11"/>
    <s v="Sangha"/>
    <s v="Ouesso"/>
    <n v="3883"/>
    <n v="4933"/>
    <n v="78.721369999999993"/>
  </r>
  <r>
    <x v="0"/>
    <x v="3"/>
    <x v="0"/>
    <x v="0"/>
    <x v="0"/>
    <s v="Bouenza"/>
    <s v="Loudima"/>
    <n v="1129"/>
    <n v="1946"/>
    <n v="58.013300000000001"/>
  </r>
  <r>
    <x v="0"/>
    <x v="3"/>
    <x v="0"/>
    <x v="0"/>
    <x v="0"/>
    <s v="Bouenza"/>
    <s v="Loutété"/>
    <n v="2069"/>
    <n v="2631"/>
    <n v="78.652240000000006"/>
  </r>
  <r>
    <x v="0"/>
    <x v="3"/>
    <x v="0"/>
    <x v="0"/>
    <x v="0"/>
    <s v="Bouenza"/>
    <s v="Madingou"/>
    <n v="3957"/>
    <n v="5179"/>
    <n v="76.401690000000002"/>
  </r>
  <r>
    <x v="0"/>
    <x v="3"/>
    <x v="0"/>
    <x v="0"/>
    <x v="0"/>
    <s v="Bouenza"/>
    <s v="Mouyondzi"/>
    <n v="2125"/>
    <n v="3565"/>
    <n v="59.610759999999999"/>
  </r>
  <r>
    <x v="0"/>
    <x v="3"/>
    <x v="0"/>
    <x v="0"/>
    <x v="0"/>
    <s v="Bouenza"/>
    <s v="Nkayi"/>
    <n v="3212"/>
    <n v="5031"/>
    <n v="63.840130000000002"/>
  </r>
  <r>
    <x v="0"/>
    <x v="3"/>
    <x v="0"/>
    <x v="0"/>
    <x v="1"/>
    <s v="Brazzaville"/>
    <s v="Bacongo"/>
    <n v="4820"/>
    <n v="5871"/>
    <n v="82.092240000000004"/>
  </r>
  <r>
    <x v="0"/>
    <x v="3"/>
    <x v="0"/>
    <x v="0"/>
    <x v="1"/>
    <s v="Brazzaville"/>
    <s v="Djiri"/>
    <n v="6810"/>
    <n v="7558"/>
    <n v="90.104770000000002"/>
  </r>
  <r>
    <x v="0"/>
    <x v="3"/>
    <x v="0"/>
    <x v="0"/>
    <x v="1"/>
    <s v="Brazzaville"/>
    <s v="Ile Mbamou"/>
    <n v="0"/>
    <n v="500"/>
    <n v="0"/>
  </r>
  <r>
    <x v="0"/>
    <x v="3"/>
    <x v="0"/>
    <x v="0"/>
    <x v="1"/>
    <s v="Brazzaville"/>
    <s v="Madibou"/>
    <n v="6526"/>
    <n v="7448"/>
    <n v="87.623869999999997"/>
  </r>
  <r>
    <x v="0"/>
    <x v="3"/>
    <x v="0"/>
    <x v="0"/>
    <x v="1"/>
    <s v="Brazzaville"/>
    <s v="Makélékélé"/>
    <n v="8600"/>
    <n v="10285"/>
    <n v="83.618120000000005"/>
  </r>
  <r>
    <x v="0"/>
    <x v="3"/>
    <x v="0"/>
    <x v="0"/>
    <x v="1"/>
    <s v="Brazzaville"/>
    <s v="Mfilou"/>
    <n v="8417"/>
    <n v="9174"/>
    <n v="91.744799999999998"/>
  </r>
  <r>
    <x v="0"/>
    <x v="3"/>
    <x v="0"/>
    <x v="0"/>
    <x v="1"/>
    <s v="Brazzaville"/>
    <s v="Moungali"/>
    <n v="8732"/>
    <n v="9915"/>
    <n v="88.064490000000006"/>
  </r>
  <r>
    <x v="0"/>
    <x v="3"/>
    <x v="0"/>
    <x v="0"/>
    <x v="1"/>
    <s v="Brazzaville"/>
    <s v="Ouenzé"/>
    <n v="8997"/>
    <n v="10815"/>
    <n v="83.186250000000001"/>
  </r>
  <r>
    <x v="0"/>
    <x v="3"/>
    <x v="0"/>
    <x v="0"/>
    <x v="1"/>
    <s v="Brazzaville"/>
    <s v="Poto-Poto"/>
    <n v="4856"/>
    <n v="5529"/>
    <n v="87.8249"/>
  </r>
  <r>
    <x v="0"/>
    <x v="3"/>
    <x v="0"/>
    <x v="0"/>
    <x v="1"/>
    <s v="Brazzaville"/>
    <s v="Talangai"/>
    <n v="11165"/>
    <n v="13427"/>
    <n v="83.152150000000006"/>
  </r>
  <r>
    <x v="0"/>
    <x v="3"/>
    <x v="0"/>
    <x v="0"/>
    <x v="2"/>
    <s v="Cuvette"/>
    <s v="Alima"/>
    <n v="2111"/>
    <n v="2373"/>
    <n v="88.962620000000001"/>
  </r>
  <r>
    <x v="0"/>
    <x v="3"/>
    <x v="0"/>
    <x v="0"/>
    <x v="2"/>
    <s v="Cuvette"/>
    <s v="Mossaka-Loukoléla"/>
    <n v="1973"/>
    <n v="2796"/>
    <n v="70.576390000000004"/>
  </r>
  <r>
    <x v="0"/>
    <x v="3"/>
    <x v="0"/>
    <x v="0"/>
    <x v="2"/>
    <s v="Cuvette"/>
    <s v="Owando"/>
    <n v="3302"/>
    <n v="4101"/>
    <n v="80.514520000000005"/>
  </r>
  <r>
    <x v="0"/>
    <x v="3"/>
    <x v="0"/>
    <x v="0"/>
    <x v="3"/>
    <s v="Cuvette-Ouest"/>
    <s v="Etoumbi"/>
    <n v="1244"/>
    <n v="2064"/>
    <n v="60.276179999999997"/>
  </r>
  <r>
    <x v="0"/>
    <x v="3"/>
    <x v="0"/>
    <x v="0"/>
    <x v="3"/>
    <s v="Cuvette-Ouest"/>
    <s v="Ewo"/>
    <n v="1335"/>
    <n v="2271"/>
    <n v="58.791580000000003"/>
  </r>
  <r>
    <x v="0"/>
    <x v="3"/>
    <x v="0"/>
    <x v="0"/>
    <x v="4"/>
    <s v="Kouilou"/>
    <s v="Hinda-Loango"/>
    <n v="1854"/>
    <n v="1966"/>
    <n v="94.295599999999993"/>
  </r>
  <r>
    <x v="0"/>
    <x v="3"/>
    <x v="0"/>
    <x v="0"/>
    <x v="4"/>
    <s v="Kouilou"/>
    <s v="Madingo Kayes-Zambi"/>
    <n v="854"/>
    <n v="969"/>
    <n v="88.097480000000004"/>
  </r>
  <r>
    <x v="0"/>
    <x v="3"/>
    <x v="0"/>
    <x v="0"/>
    <x v="4"/>
    <s v="Kouilou"/>
    <s v="Mvouti-Kakamoeka"/>
    <n v="1399"/>
    <n v="1540"/>
    <n v="90.862570000000005"/>
  </r>
  <r>
    <x v="0"/>
    <x v="3"/>
    <x v="0"/>
    <x v="0"/>
    <x v="5"/>
    <s v="Lékoumou"/>
    <s v="Sibiti"/>
    <n v="3235"/>
    <n v="4445"/>
    <n v="72.782409999999999"/>
  </r>
  <r>
    <x v="0"/>
    <x v="3"/>
    <x v="0"/>
    <x v="0"/>
    <x v="5"/>
    <s v="Lékoumou"/>
    <s v="Zanaga"/>
    <n v="973"/>
    <n v="1280"/>
    <n v="76.026870000000002"/>
  </r>
  <r>
    <x v="0"/>
    <x v="3"/>
    <x v="0"/>
    <x v="0"/>
    <x v="6"/>
    <s v="Likouala"/>
    <s v="Enyellé-Bétou"/>
    <n v="1761"/>
    <n v="4174"/>
    <n v="42.186999999999998"/>
  </r>
  <r>
    <x v="0"/>
    <x v="3"/>
    <x v="0"/>
    <x v="0"/>
    <x v="6"/>
    <s v="Likouala"/>
    <s v="Impfondo"/>
    <n v="2497"/>
    <n v="4978"/>
    <n v="50.164250000000003"/>
  </r>
  <r>
    <x v="0"/>
    <x v="3"/>
    <x v="0"/>
    <x v="0"/>
    <x v="7"/>
    <s v="Niari"/>
    <s v="Dolisie"/>
    <n v="3903"/>
    <n v="6612"/>
    <n v="59.027369999999998"/>
  </r>
  <r>
    <x v="0"/>
    <x v="3"/>
    <x v="0"/>
    <x v="0"/>
    <x v="7"/>
    <s v="Niari"/>
    <s v="Kibangou"/>
    <n v="2237"/>
    <n v="2834"/>
    <n v="78.925449999999998"/>
  </r>
  <r>
    <x v="0"/>
    <x v="3"/>
    <x v="0"/>
    <x v="0"/>
    <x v="7"/>
    <s v="Niari"/>
    <s v="Kimongo-Londéla Kayes"/>
    <n v="992"/>
    <n v="1646"/>
    <n v="60.256570000000004"/>
  </r>
  <r>
    <x v="0"/>
    <x v="3"/>
    <x v="0"/>
    <x v="0"/>
    <x v="7"/>
    <s v="Niari"/>
    <s v="Mayoko"/>
    <n v="397"/>
    <n v="672"/>
    <n v="59.093559999999997"/>
  </r>
  <r>
    <x v="0"/>
    <x v="3"/>
    <x v="0"/>
    <x v="0"/>
    <x v="7"/>
    <s v="Niari"/>
    <s v="Mossendjo"/>
    <n v="1542"/>
    <n v="1967"/>
    <n v="78.386269999999996"/>
  </r>
  <r>
    <x v="0"/>
    <x v="3"/>
    <x v="0"/>
    <x v="0"/>
    <x v="8"/>
    <s v="Plateaux"/>
    <s v="Abala"/>
    <n v="1152"/>
    <n v="2209"/>
    <n v="52.143520000000002"/>
  </r>
  <r>
    <x v="0"/>
    <x v="3"/>
    <x v="0"/>
    <x v="0"/>
    <x v="8"/>
    <s v="Plateaux"/>
    <s v="Djambala-Lékana"/>
    <n v="1956"/>
    <n v="2208"/>
    <n v="88.575819999999993"/>
  </r>
  <r>
    <x v="0"/>
    <x v="3"/>
    <x v="0"/>
    <x v="0"/>
    <x v="8"/>
    <s v="Plateaux"/>
    <s v="Gamboma"/>
    <n v="3765"/>
    <n v="4404"/>
    <n v="85.499139999999997"/>
  </r>
  <r>
    <x v="0"/>
    <x v="3"/>
    <x v="0"/>
    <x v="0"/>
    <x v="8"/>
    <s v="Plateaux"/>
    <s v="Ngo-Mpouya"/>
    <n v="973"/>
    <n v="1546"/>
    <n v="62.950310000000002"/>
  </r>
  <r>
    <x v="0"/>
    <x v="3"/>
    <x v="0"/>
    <x v="0"/>
    <x v="9"/>
    <s v="Pointe-Noire"/>
    <s v="Loandjili"/>
    <n v="11202"/>
    <n v="11543"/>
    <n v="97.049869999999999"/>
  </r>
  <r>
    <x v="0"/>
    <x v="3"/>
    <x v="0"/>
    <x v="0"/>
    <x v="9"/>
    <s v="Pointe-Noire"/>
    <s v="Lumumba"/>
    <n v="5409"/>
    <n v="6550"/>
    <n v="82.579049999999995"/>
  </r>
  <r>
    <x v="0"/>
    <x v="3"/>
    <x v="0"/>
    <x v="0"/>
    <x v="9"/>
    <s v="Pointe-Noire"/>
    <s v="Mongo Poukou"/>
    <n v="7831"/>
    <n v="8019"/>
    <n v="97.661510000000007"/>
  </r>
  <r>
    <x v="0"/>
    <x v="3"/>
    <x v="0"/>
    <x v="0"/>
    <x v="9"/>
    <s v="Pointe-Noire"/>
    <s v="Mvoumvou"/>
    <n v="3393"/>
    <n v="5168"/>
    <n v="65.653469999999999"/>
  </r>
  <r>
    <x v="0"/>
    <x v="3"/>
    <x v="0"/>
    <x v="0"/>
    <x v="9"/>
    <s v="Pointe-Noire"/>
    <s v="Ngoyo"/>
    <n v="4323"/>
    <n v="7113"/>
    <n v="60.776870000000002"/>
  </r>
  <r>
    <x v="0"/>
    <x v="3"/>
    <x v="0"/>
    <x v="0"/>
    <x v="9"/>
    <s v="Pointe-Noire"/>
    <s v="Tchiamba Nzassi"/>
    <n v="933"/>
    <n v="987"/>
    <n v="94.522769999999994"/>
  </r>
  <r>
    <x v="0"/>
    <x v="3"/>
    <x v="0"/>
    <x v="0"/>
    <x v="9"/>
    <s v="Pointe-Noire"/>
    <s v="Tié-Tié"/>
    <n v="9257"/>
    <n v="10257"/>
    <n v="90.246309999999994"/>
  </r>
  <r>
    <x v="0"/>
    <x v="3"/>
    <x v="0"/>
    <x v="0"/>
    <x v="10"/>
    <s v="Pool"/>
    <s v="Boko"/>
    <n v="1023"/>
    <n v="1716"/>
    <n v="59.599150000000002"/>
  </r>
  <r>
    <x v="0"/>
    <x v="3"/>
    <x v="0"/>
    <x v="0"/>
    <x v="10"/>
    <s v="Pool"/>
    <s v="Goma Tsétsé"/>
    <n v="1298"/>
    <n v="1505"/>
    <n v="86.232460000000003"/>
  </r>
  <r>
    <x v="0"/>
    <x v="3"/>
    <x v="0"/>
    <x v="0"/>
    <x v="10"/>
    <s v="Pool"/>
    <s v="Ignié-Ngabé-Mayama"/>
    <n v="2746"/>
    <n v="3944"/>
    <n v="69.630330000000001"/>
  </r>
  <r>
    <x v="0"/>
    <x v="3"/>
    <x v="0"/>
    <x v="0"/>
    <x v="10"/>
    <s v="Pool"/>
    <s v="Kindamba"/>
    <n v="1117"/>
    <n v="1646"/>
    <n v="67.861620000000002"/>
  </r>
  <r>
    <x v="0"/>
    <x v="3"/>
    <x v="0"/>
    <x v="0"/>
    <x v="10"/>
    <s v="Pool"/>
    <s v="Kinkala"/>
    <n v="1607"/>
    <n v="2055"/>
    <n v="78.206760000000003"/>
  </r>
  <r>
    <x v="0"/>
    <x v="3"/>
    <x v="0"/>
    <x v="0"/>
    <x v="10"/>
    <s v="Pool"/>
    <s v="Kintélé"/>
    <n v="1091"/>
    <n v="1123"/>
    <n v="97.173050000000003"/>
  </r>
  <r>
    <x v="0"/>
    <x v="3"/>
    <x v="0"/>
    <x v="0"/>
    <x v="10"/>
    <s v="Pool"/>
    <s v="Mindouli"/>
    <n v="1778"/>
    <n v="3181"/>
    <n v="55.887529999999998"/>
  </r>
  <r>
    <x v="0"/>
    <x v="3"/>
    <x v="0"/>
    <x v="0"/>
    <x v="11"/>
    <s v="Sangha"/>
    <s v="Ouesso-Mokéko-Pikounda"/>
    <n v="3270"/>
    <n v="3678"/>
    <n v="88.901060000000001"/>
  </r>
  <r>
    <x v="0"/>
    <x v="3"/>
    <x v="0"/>
    <x v="0"/>
    <x v="11"/>
    <s v="Sangha"/>
    <s v="Sembé-Souanké"/>
    <n v="1100"/>
    <n v="1418"/>
    <n v="77.595640000000003"/>
  </r>
  <r>
    <x v="0"/>
    <x v="4"/>
    <x v="0"/>
    <x v="0"/>
    <x v="0"/>
    <s v="Bouenza"/>
    <s v="Loudima"/>
    <n v="1368"/>
    <n v="2005"/>
    <n v="68.229420000000005"/>
  </r>
  <r>
    <x v="0"/>
    <x v="4"/>
    <x v="0"/>
    <x v="0"/>
    <x v="0"/>
    <s v="Bouenza"/>
    <s v="Loutété"/>
    <n v="2386"/>
    <n v="2710"/>
    <n v="88.044280000000001"/>
  </r>
  <r>
    <x v="0"/>
    <x v="4"/>
    <x v="0"/>
    <x v="0"/>
    <x v="0"/>
    <s v="Bouenza"/>
    <s v="Madingou"/>
    <n v="4452"/>
    <n v="5335"/>
    <n v="83.448920000000001"/>
  </r>
  <r>
    <x v="0"/>
    <x v="4"/>
    <x v="0"/>
    <x v="0"/>
    <x v="0"/>
    <s v="Bouenza"/>
    <s v="Mouyondzi"/>
    <n v="2710"/>
    <n v="3672"/>
    <n v="73.801739999999995"/>
  </r>
  <r>
    <x v="0"/>
    <x v="4"/>
    <x v="0"/>
    <x v="0"/>
    <x v="0"/>
    <s v="Bouenza"/>
    <s v="Nkayi"/>
    <n v="4026"/>
    <n v="5182"/>
    <n v="77.692009999999996"/>
  </r>
  <r>
    <x v="0"/>
    <x v="4"/>
    <x v="0"/>
    <x v="0"/>
    <x v="1"/>
    <s v="BRAZZAVILLLE"/>
    <s v="Bacongo"/>
    <n v="3703"/>
    <n v="6048"/>
    <n v="61.226849999999999"/>
  </r>
  <r>
    <x v="0"/>
    <x v="4"/>
    <x v="0"/>
    <x v="0"/>
    <x v="1"/>
    <s v="BRAZZAVILLLE"/>
    <s v="Djiri"/>
    <n v="4237"/>
    <n v="7786"/>
    <n v="54.418190000000003"/>
  </r>
  <r>
    <x v="0"/>
    <x v="4"/>
    <x v="0"/>
    <x v="0"/>
    <x v="1"/>
    <s v="BRAZZAVILLLE"/>
    <s v="Ile Mbamou"/>
    <n v="2"/>
    <n v="494"/>
    <n v="0.4048583"/>
  </r>
  <r>
    <x v="0"/>
    <x v="4"/>
    <x v="0"/>
    <x v="0"/>
    <x v="1"/>
    <s v="BRAZZAVILLLE"/>
    <s v="Madibou"/>
    <n v="6660"/>
    <n v="7672"/>
    <n v="86.809169999999995"/>
  </r>
  <r>
    <x v="0"/>
    <x v="4"/>
    <x v="0"/>
    <x v="0"/>
    <x v="1"/>
    <s v="BRAZZAVILLLE"/>
    <s v="Makelekele"/>
    <n v="7264"/>
    <n v="10595"/>
    <n v="68.560640000000006"/>
  </r>
  <r>
    <x v="0"/>
    <x v="4"/>
    <x v="0"/>
    <x v="0"/>
    <x v="1"/>
    <s v="BRAZZAVILLLE"/>
    <s v="Mfilou"/>
    <n v="7792"/>
    <n v="9451"/>
    <n v="82.446299999999994"/>
  </r>
  <r>
    <x v="0"/>
    <x v="4"/>
    <x v="0"/>
    <x v="0"/>
    <x v="1"/>
    <s v="BRAZZAVILLLE"/>
    <s v="Moungali"/>
    <n v="5576"/>
    <n v="10214"/>
    <n v="54.591740000000001"/>
  </r>
  <r>
    <x v="0"/>
    <x v="4"/>
    <x v="0"/>
    <x v="0"/>
    <x v="1"/>
    <s v="BRAZZAVILLLE"/>
    <s v="Ouenze"/>
    <n v="11146"/>
    <n v="11141"/>
    <n v="100.0449"/>
  </r>
  <r>
    <x v="0"/>
    <x v="4"/>
    <x v="0"/>
    <x v="0"/>
    <x v="1"/>
    <s v="BRAZZAVILLLE"/>
    <s v="Poto Poto"/>
    <n v="4896"/>
    <n v="5696"/>
    <n v="85.955060000000003"/>
  </r>
  <r>
    <x v="0"/>
    <x v="4"/>
    <x v="0"/>
    <x v="0"/>
    <x v="1"/>
    <s v="BRAZZAVILLLE"/>
    <s v="Talangai"/>
    <n v="10922"/>
    <n v="13285"/>
    <n v="82.21302"/>
  </r>
  <r>
    <x v="0"/>
    <x v="4"/>
    <x v="0"/>
    <x v="0"/>
    <x v="2"/>
    <s v="CUVETTE "/>
    <s v="Alima"/>
    <n v="2142"/>
    <n v="2444"/>
    <n v="87.643209999999996"/>
  </r>
  <r>
    <x v="0"/>
    <x v="4"/>
    <x v="0"/>
    <x v="0"/>
    <x v="2"/>
    <s v="CUVETTE "/>
    <s v="Mossaka Loukolela"/>
    <n v="1930"/>
    <n v="2880"/>
    <n v="67.013890000000004"/>
  </r>
  <r>
    <x v="0"/>
    <x v="4"/>
    <x v="0"/>
    <x v="0"/>
    <x v="2"/>
    <s v="CUVETTE "/>
    <s v="Owando"/>
    <n v="3508"/>
    <n v="4225"/>
    <n v="83.029589999999999"/>
  </r>
  <r>
    <x v="0"/>
    <x v="4"/>
    <x v="0"/>
    <x v="0"/>
    <x v="3"/>
    <s v="CUVETTE OUEST"/>
    <s v="Etoumbi"/>
    <n v="1586"/>
    <n v="2126"/>
    <n v="74.600189999999998"/>
  </r>
  <r>
    <x v="0"/>
    <x v="4"/>
    <x v="0"/>
    <x v="0"/>
    <x v="3"/>
    <s v="CUVETTE OUEST"/>
    <s v="Ewo"/>
    <n v="1752"/>
    <n v="2339"/>
    <n v="74.903809999999993"/>
  </r>
  <r>
    <x v="0"/>
    <x v="4"/>
    <x v="0"/>
    <x v="0"/>
    <x v="4"/>
    <s v="Kouilou"/>
    <s v="Hinda-Loango"/>
    <n v="1955"/>
    <n v="2025"/>
    <n v="96.543210000000002"/>
  </r>
  <r>
    <x v="0"/>
    <x v="4"/>
    <x v="0"/>
    <x v="0"/>
    <x v="4"/>
    <s v="Kouilou"/>
    <s v="Madingo Kayes -Zambi"/>
    <n v="829"/>
    <n v="999"/>
    <n v="82.982990000000001"/>
  </r>
  <r>
    <x v="0"/>
    <x v="4"/>
    <x v="0"/>
    <x v="0"/>
    <x v="4"/>
    <s v="Kouilou"/>
    <s v="Mvouti-Kakamoeka"/>
    <n v="1373"/>
    <n v="1586"/>
    <n v="86.569980000000001"/>
  </r>
  <r>
    <x v="0"/>
    <x v="4"/>
    <x v="0"/>
    <x v="0"/>
    <x v="5"/>
    <s v="Lekoumou"/>
    <s v="SIBITI"/>
    <n v="3606"/>
    <n v="4579"/>
    <n v="78.750820000000004"/>
  </r>
  <r>
    <x v="0"/>
    <x v="4"/>
    <x v="0"/>
    <x v="0"/>
    <x v="5"/>
    <s v="Lekoumou"/>
    <s v="Zanaga"/>
    <n v="1147"/>
    <n v="1318"/>
    <n v="87.025790000000001"/>
  </r>
  <r>
    <x v="0"/>
    <x v="4"/>
    <x v="0"/>
    <x v="0"/>
    <x v="6"/>
    <s v="Likouala"/>
    <s v="Enyellé- Bétou"/>
    <n v="2455"/>
    <n v="4300"/>
    <n v="57.093020000000003"/>
  </r>
  <r>
    <x v="0"/>
    <x v="4"/>
    <x v="0"/>
    <x v="0"/>
    <x v="6"/>
    <s v="Likouala"/>
    <s v="Impfondo"/>
    <n v="2373"/>
    <n v="5128"/>
    <n v="46.275350000000003"/>
  </r>
  <r>
    <x v="0"/>
    <x v="4"/>
    <x v="0"/>
    <x v="0"/>
    <x v="7"/>
    <s v="Niari"/>
    <s v="Dolisie"/>
    <n v="3884"/>
    <n v="6811"/>
    <n v="57.025399999999998"/>
  </r>
  <r>
    <x v="0"/>
    <x v="4"/>
    <x v="0"/>
    <x v="0"/>
    <x v="7"/>
    <s v="Niari"/>
    <s v="Kibangou"/>
    <n v="2048"/>
    <n v="2920"/>
    <n v="70.136989999999997"/>
  </r>
  <r>
    <x v="0"/>
    <x v="4"/>
    <x v="0"/>
    <x v="0"/>
    <x v="7"/>
    <s v="Niari"/>
    <s v="Kimongo"/>
    <n v="1096"/>
    <n v="1696"/>
    <n v="64.622640000000004"/>
  </r>
  <r>
    <x v="0"/>
    <x v="4"/>
    <x v="0"/>
    <x v="0"/>
    <x v="7"/>
    <s v="Niari"/>
    <s v="Mayoko"/>
    <n v="482"/>
    <n v="692"/>
    <n v="69.653180000000006"/>
  </r>
  <r>
    <x v="0"/>
    <x v="4"/>
    <x v="0"/>
    <x v="0"/>
    <x v="7"/>
    <s v="Niari"/>
    <s v="Mossendjo"/>
    <n v="1293"/>
    <n v="2026"/>
    <n v="63.820340000000002"/>
  </r>
  <r>
    <x v="0"/>
    <x v="4"/>
    <x v="0"/>
    <x v="0"/>
    <x v="8"/>
    <s v="Plateaux"/>
    <s v="Abala"/>
    <n v="1302"/>
    <n v="2276"/>
    <n v="57.205620000000003"/>
  </r>
  <r>
    <x v="0"/>
    <x v="4"/>
    <x v="0"/>
    <x v="0"/>
    <x v="8"/>
    <s v="Plateaux"/>
    <s v="Djambala"/>
    <n v="1783"/>
    <n v="2275"/>
    <n v="78.373630000000006"/>
  </r>
  <r>
    <x v="0"/>
    <x v="4"/>
    <x v="0"/>
    <x v="0"/>
    <x v="8"/>
    <s v="Plateaux"/>
    <s v="Gamboma"/>
    <n v="3585"/>
    <n v="4536"/>
    <n v="79.034390000000002"/>
  </r>
  <r>
    <x v="0"/>
    <x v="4"/>
    <x v="0"/>
    <x v="0"/>
    <x v="8"/>
    <s v="Plateaux"/>
    <s v="Ngo- Mpouya"/>
    <n v="1357"/>
    <n v="1592"/>
    <n v="85.238690000000005"/>
  </r>
  <r>
    <x v="0"/>
    <x v="4"/>
    <x v="0"/>
    <x v="0"/>
    <x v="9"/>
    <s v="POINTE NOIRE"/>
    <s v="Loandjili"/>
    <n v="11744"/>
    <n v="8260"/>
    <n v="142.17920000000001"/>
  </r>
  <r>
    <x v="0"/>
    <x v="4"/>
    <x v="0"/>
    <x v="0"/>
    <x v="9"/>
    <s v="POINTE NOIRE"/>
    <s v="Lumumba"/>
    <n v="3828"/>
    <n v="11890"/>
    <n v="32.195120000000003"/>
  </r>
  <r>
    <x v="0"/>
    <x v="4"/>
    <x v="0"/>
    <x v="0"/>
    <x v="9"/>
    <s v="POINTE NOIRE"/>
    <s v="Mongo Mpoukou"/>
    <n v="6156"/>
    <n v="6747"/>
    <n v="91.240549999999999"/>
  </r>
  <r>
    <x v="0"/>
    <x v="4"/>
    <x v="0"/>
    <x v="0"/>
    <x v="9"/>
    <s v="POINTE NOIRE"/>
    <s v="Mvoumvou"/>
    <n v="3205"/>
    <n v="5324"/>
    <n v="60.199100000000001"/>
  </r>
  <r>
    <x v="0"/>
    <x v="4"/>
    <x v="0"/>
    <x v="0"/>
    <x v="9"/>
    <s v="POINTE NOIRE"/>
    <s v="Ngoyo"/>
    <n v="3661"/>
    <n v="7327"/>
    <n v="49.965879999999999"/>
  </r>
  <r>
    <x v="0"/>
    <x v="4"/>
    <x v="0"/>
    <x v="0"/>
    <x v="9"/>
    <s v="POINTE NOIRE"/>
    <s v="Tchiamba-Nzassi"/>
    <n v="910"/>
    <n v="1017"/>
    <n v="89.478859999999997"/>
  </r>
  <r>
    <x v="0"/>
    <x v="4"/>
    <x v="0"/>
    <x v="0"/>
    <x v="9"/>
    <s v="POINTE NOIRE"/>
    <s v="Tie Tie"/>
    <n v="6772"/>
    <n v="10566"/>
    <n v="64.092370000000003"/>
  </r>
  <r>
    <x v="0"/>
    <x v="4"/>
    <x v="0"/>
    <x v="0"/>
    <x v="10"/>
    <s v="Pool"/>
    <s v="Boko"/>
    <n v="1537"/>
    <n v="1768"/>
    <n v="86.934389999999993"/>
  </r>
  <r>
    <x v="0"/>
    <x v="4"/>
    <x v="0"/>
    <x v="0"/>
    <x v="10"/>
    <s v="Pool"/>
    <s v="Goma Tsétsé"/>
    <n v="1329"/>
    <n v="1551"/>
    <n v="85.68665"/>
  </r>
  <r>
    <x v="0"/>
    <x v="4"/>
    <x v="0"/>
    <x v="0"/>
    <x v="10"/>
    <s v="Pool"/>
    <s v="Ignie-Ngabe-Mayama"/>
    <n v="2368"/>
    <n v="4062"/>
    <n v="58.296410000000002"/>
  </r>
  <r>
    <x v="0"/>
    <x v="4"/>
    <x v="0"/>
    <x v="0"/>
    <x v="10"/>
    <s v="Pool"/>
    <s v="Kindamba"/>
    <n v="1287"/>
    <n v="1696"/>
    <n v="75.884439999999998"/>
  </r>
  <r>
    <x v="0"/>
    <x v="4"/>
    <x v="0"/>
    <x v="0"/>
    <x v="10"/>
    <s v="Pool"/>
    <s v="Kinkala"/>
    <n v="1697"/>
    <n v="2117"/>
    <n v="80.160610000000005"/>
  </r>
  <r>
    <x v="0"/>
    <x v="4"/>
    <x v="0"/>
    <x v="0"/>
    <x v="10"/>
    <s v="Pool"/>
    <s v="Kintélé"/>
    <n v="1093"/>
    <n v="1157"/>
    <n v="94.468450000000004"/>
  </r>
  <r>
    <x v="0"/>
    <x v="4"/>
    <x v="0"/>
    <x v="0"/>
    <x v="10"/>
    <s v="Pool"/>
    <s v="Mindouli"/>
    <n v="1843"/>
    <n v="3277"/>
    <n v="56.240459999999999"/>
  </r>
  <r>
    <x v="0"/>
    <x v="4"/>
    <x v="0"/>
    <x v="0"/>
    <x v="11"/>
    <s v="Sangha"/>
    <s v="Ouesso"/>
    <n v="2114"/>
    <n v="3789"/>
    <n v="55.793089999999999"/>
  </r>
  <r>
    <x v="0"/>
    <x v="4"/>
    <x v="0"/>
    <x v="0"/>
    <x v="11"/>
    <s v="Sangha"/>
    <s v="Sembé"/>
    <n v="1154"/>
    <n v="1460"/>
    <n v="79.0411"/>
  </r>
  <r>
    <x v="0"/>
    <x v="5"/>
    <x v="0"/>
    <x v="0"/>
    <x v="0"/>
    <s v="Bouenza"/>
    <s v="Loudima"/>
    <n v="1805"/>
    <n v="2065"/>
    <n v="87.425150000000002"/>
  </r>
  <r>
    <x v="0"/>
    <x v="5"/>
    <x v="0"/>
    <x v="0"/>
    <x v="0"/>
    <s v="Bouenza"/>
    <s v="Loutété"/>
    <n v="2677"/>
    <n v="2791"/>
    <n v="95.923400000000001"/>
  </r>
  <r>
    <x v="0"/>
    <x v="5"/>
    <x v="0"/>
    <x v="0"/>
    <x v="0"/>
    <s v="Bouenza"/>
    <s v="Madingou"/>
    <n v="4840"/>
    <n v="5495"/>
    <n v="88.086179999999999"/>
  </r>
  <r>
    <x v="0"/>
    <x v="5"/>
    <x v="0"/>
    <x v="0"/>
    <x v="0"/>
    <s v="Bouenza"/>
    <s v="Mouyondzi"/>
    <n v="3654"/>
    <n v="3782"/>
    <n v="96.618399999999994"/>
  </r>
  <r>
    <x v="0"/>
    <x v="5"/>
    <x v="0"/>
    <x v="0"/>
    <x v="0"/>
    <s v="Bouenza"/>
    <s v="Nkayi"/>
    <n v="4838"/>
    <n v="5338"/>
    <n v="90.637860000000003"/>
  </r>
  <r>
    <x v="0"/>
    <x v="5"/>
    <x v="0"/>
    <x v="0"/>
    <x v="1"/>
    <s v="BRAZZAVILLLE"/>
    <s v="Bacongo"/>
    <n v="3800"/>
    <n v="6229"/>
    <n v="61.004829999999998"/>
  </r>
  <r>
    <x v="0"/>
    <x v="5"/>
    <x v="0"/>
    <x v="0"/>
    <x v="1"/>
    <s v="BRAZZAVILLLE"/>
    <s v="Djiri"/>
    <n v="4553"/>
    <n v="8018"/>
    <n v="56.783729999999998"/>
  </r>
  <r>
    <x v="0"/>
    <x v="5"/>
    <x v="0"/>
    <x v="0"/>
    <x v="1"/>
    <s v="BRAZZAVILLLE"/>
    <s v="Ile Mbamou"/>
    <n v="667"/>
    <n v="530"/>
    <n v="125.8228"/>
  </r>
  <r>
    <x v="0"/>
    <x v="5"/>
    <x v="0"/>
    <x v="0"/>
    <x v="1"/>
    <s v="BRAZZAVILLLE"/>
    <s v="Madibou"/>
    <n v="5461"/>
    <n v="7901"/>
    <n v="69.115129999999994"/>
  </r>
  <r>
    <x v="0"/>
    <x v="5"/>
    <x v="0"/>
    <x v="0"/>
    <x v="1"/>
    <s v="BRAZZAVILLLE"/>
    <s v="Makelekele"/>
    <n v="8530"/>
    <n v="10911"/>
    <n v="78.176550000000006"/>
  </r>
  <r>
    <x v="0"/>
    <x v="5"/>
    <x v="0"/>
    <x v="0"/>
    <x v="1"/>
    <s v="BRAZZAVILLLE"/>
    <s v="Mfilou"/>
    <n v="7936"/>
    <n v="9733"/>
    <n v="81.536370000000005"/>
  </r>
  <r>
    <x v="0"/>
    <x v="5"/>
    <x v="0"/>
    <x v="0"/>
    <x v="1"/>
    <s v="BRAZZAVILLLE"/>
    <s v="Moungali"/>
    <n v="5661"/>
    <n v="10519"/>
    <n v="53.815300000000001"/>
  </r>
  <r>
    <x v="0"/>
    <x v="5"/>
    <x v="0"/>
    <x v="0"/>
    <x v="1"/>
    <s v="BRAZZAVILLLE"/>
    <s v="Ouenze"/>
    <n v="9754"/>
    <n v="11474"/>
    <n v="85.008449999999996"/>
  </r>
  <r>
    <x v="0"/>
    <x v="5"/>
    <x v="0"/>
    <x v="0"/>
    <x v="1"/>
    <s v="BRAZZAVILLLE"/>
    <s v="Poto Poto"/>
    <n v="4699"/>
    <n v="5866"/>
    <n v="80.106909999999999"/>
  </r>
  <r>
    <x v="0"/>
    <x v="5"/>
    <x v="0"/>
    <x v="0"/>
    <x v="1"/>
    <s v="BRAZZAVILLLE"/>
    <s v="Talangai"/>
    <n v="9086"/>
    <n v="14245"/>
    <n v="63.784190000000002"/>
  </r>
  <r>
    <x v="0"/>
    <x v="5"/>
    <x v="0"/>
    <x v="0"/>
    <x v="2"/>
    <s v="CUVETTE "/>
    <s v="Alima"/>
    <n v="1831"/>
    <n v="2517"/>
    <n v="72.733279999999993"/>
  </r>
  <r>
    <x v="0"/>
    <x v="5"/>
    <x v="0"/>
    <x v="0"/>
    <x v="2"/>
    <s v="CUVETTE "/>
    <s v="Mossaka Loukolela"/>
    <n v="1484"/>
    <n v="2966"/>
    <n v="50.037059999999997"/>
  </r>
  <r>
    <x v="0"/>
    <x v="5"/>
    <x v="0"/>
    <x v="0"/>
    <x v="2"/>
    <s v="CUVETTE "/>
    <s v="Owando"/>
    <n v="3170"/>
    <n v="4351"/>
    <n v="72.858689999999996"/>
  </r>
  <r>
    <x v="0"/>
    <x v="5"/>
    <x v="0"/>
    <x v="0"/>
    <x v="3"/>
    <s v="CUVETTE OUEST"/>
    <s v="Etoumbi"/>
    <n v="1745"/>
    <n v="2190"/>
    <n v="79.697800000000001"/>
  </r>
  <r>
    <x v="0"/>
    <x v="5"/>
    <x v="0"/>
    <x v="0"/>
    <x v="3"/>
    <s v="CUVETTE OUEST"/>
    <s v="Ewo"/>
    <n v="2189"/>
    <n v="2409"/>
    <n v="90.866780000000006"/>
  </r>
  <r>
    <x v="0"/>
    <x v="5"/>
    <x v="0"/>
    <x v="0"/>
    <x v="4"/>
    <s v="Kouilou"/>
    <s v="Hinda-Loango"/>
    <n v="1921"/>
    <n v="2086"/>
    <n v="92.094700000000003"/>
  </r>
  <r>
    <x v="0"/>
    <x v="5"/>
    <x v="0"/>
    <x v="0"/>
    <x v="4"/>
    <s v="Kouilou"/>
    <s v="Madingo Kayes -Zambi"/>
    <n v="975"/>
    <n v="1028"/>
    <n v="94.805980000000005"/>
  </r>
  <r>
    <x v="0"/>
    <x v="5"/>
    <x v="0"/>
    <x v="0"/>
    <x v="4"/>
    <s v="Kouilou"/>
    <s v="Mvouti-Kakamoeka"/>
    <n v="1543"/>
    <n v="1633"/>
    <n v="94.462360000000004"/>
  </r>
  <r>
    <x v="0"/>
    <x v="5"/>
    <x v="0"/>
    <x v="0"/>
    <x v="5"/>
    <s v="Lekoumou"/>
    <s v="SIBITI"/>
    <n v="3366"/>
    <n v="4715"/>
    <n v="71.382509999999996"/>
  </r>
  <r>
    <x v="0"/>
    <x v="5"/>
    <x v="0"/>
    <x v="0"/>
    <x v="5"/>
    <s v="Lekoumou"/>
    <s v="Zanaga"/>
    <n v="1059"/>
    <n v="1358"/>
    <n v="77.996619999999993"/>
  </r>
  <r>
    <x v="0"/>
    <x v="5"/>
    <x v="0"/>
    <x v="0"/>
    <x v="6"/>
    <s v="Likouala"/>
    <s v="Enyellé- Bétou"/>
    <n v="2179"/>
    <n v="4428"/>
    <n v="49.204189999999997"/>
  </r>
  <r>
    <x v="0"/>
    <x v="5"/>
    <x v="0"/>
    <x v="0"/>
    <x v="6"/>
    <s v="Likouala"/>
    <s v="Impfondo"/>
    <n v="2046"/>
    <n v="5281"/>
    <n v="38.744219999999999"/>
  </r>
  <r>
    <x v="0"/>
    <x v="5"/>
    <x v="0"/>
    <x v="0"/>
    <x v="7"/>
    <s v="Niari"/>
    <s v="Dolisie"/>
    <n v="5862"/>
    <n v="7015"/>
    <n v="83.565349999999995"/>
  </r>
  <r>
    <x v="0"/>
    <x v="5"/>
    <x v="0"/>
    <x v="0"/>
    <x v="7"/>
    <s v="Niari"/>
    <s v="Kibangou"/>
    <n v="2588"/>
    <n v="3007"/>
    <n v="86.067840000000004"/>
  </r>
  <r>
    <x v="0"/>
    <x v="5"/>
    <x v="0"/>
    <x v="0"/>
    <x v="7"/>
    <s v="Niari"/>
    <s v="Kimongo"/>
    <n v="1698"/>
    <n v="1747"/>
    <n v="97.220079999999996"/>
  </r>
  <r>
    <x v="0"/>
    <x v="5"/>
    <x v="0"/>
    <x v="0"/>
    <x v="7"/>
    <s v="Niari"/>
    <s v="Mayoko"/>
    <n v="477"/>
    <n v="713"/>
    <n v="66.925799999999995"/>
  </r>
  <r>
    <x v="0"/>
    <x v="5"/>
    <x v="0"/>
    <x v="0"/>
    <x v="7"/>
    <s v="Niari"/>
    <s v="Mossendjo"/>
    <n v="1099"/>
    <n v="2087"/>
    <n v="52.659759999999999"/>
  </r>
  <r>
    <x v="0"/>
    <x v="5"/>
    <x v="0"/>
    <x v="0"/>
    <x v="8"/>
    <s v="Plateaux"/>
    <s v="Abala"/>
    <n v="1863"/>
    <n v="2344"/>
    <n v="79.485209999999995"/>
  </r>
  <r>
    <x v="0"/>
    <x v="5"/>
    <x v="0"/>
    <x v="0"/>
    <x v="8"/>
    <s v="Plateaux"/>
    <s v="Djambala"/>
    <n v="1693"/>
    <n v="2343"/>
    <n v="72.265140000000002"/>
  </r>
  <r>
    <x v="0"/>
    <x v="5"/>
    <x v="0"/>
    <x v="0"/>
    <x v="8"/>
    <s v="Plateaux"/>
    <s v="Gamboma"/>
    <n v="4120"/>
    <n v="4672"/>
    <n v="88.190029999999993"/>
  </r>
  <r>
    <x v="0"/>
    <x v="5"/>
    <x v="0"/>
    <x v="0"/>
    <x v="8"/>
    <s v="Plateaux"/>
    <s v="Ngo- Mpouya"/>
    <n v="1417"/>
    <n v="1640"/>
    <n v="86.413259999999994"/>
  </r>
  <r>
    <x v="0"/>
    <x v="5"/>
    <x v="0"/>
    <x v="0"/>
    <x v="9"/>
    <s v="POINTE NOIRE"/>
    <s v="Loandjili"/>
    <n v="12741"/>
    <n v="12245"/>
    <n v="104.0467"/>
  </r>
  <r>
    <x v="0"/>
    <x v="5"/>
    <x v="0"/>
    <x v="0"/>
    <x v="9"/>
    <s v="POINTE NOIRE"/>
    <s v="Lumumba"/>
    <n v="5378"/>
    <n v="6949"/>
    <n v="77.392560000000003"/>
  </r>
  <r>
    <x v="0"/>
    <x v="5"/>
    <x v="0"/>
    <x v="0"/>
    <x v="9"/>
    <s v="POINTE NOIRE"/>
    <s v="Mongo Mpoukou"/>
    <n v="6627"/>
    <n v="8507"/>
    <n v="77.902019999999993"/>
  </r>
  <r>
    <x v="0"/>
    <x v="5"/>
    <x v="0"/>
    <x v="0"/>
    <x v="9"/>
    <s v="POINTE NOIRE"/>
    <s v="Mvoumvou"/>
    <n v="4350"/>
    <n v="5483"/>
    <n v="79.339349999999996"/>
  </r>
  <r>
    <x v="0"/>
    <x v="5"/>
    <x v="0"/>
    <x v="0"/>
    <x v="9"/>
    <s v="POINTE NOIRE"/>
    <s v="Ngoyo"/>
    <n v="5715"/>
    <n v="7546"/>
    <n v="75.734700000000004"/>
  </r>
  <r>
    <x v="0"/>
    <x v="5"/>
    <x v="0"/>
    <x v="0"/>
    <x v="9"/>
    <s v="POINTE NOIRE"/>
    <s v="Tchiamba-Nzassi"/>
    <n v="902"/>
    <n v="1047"/>
    <n v="86.136439999999993"/>
  </r>
  <r>
    <x v="0"/>
    <x v="5"/>
    <x v="0"/>
    <x v="0"/>
    <x v="9"/>
    <s v="POINTE NOIRE"/>
    <s v="Tie Tie"/>
    <n v="9238"/>
    <n v="10882"/>
    <n v="84.891199999999998"/>
  </r>
  <r>
    <x v="0"/>
    <x v="5"/>
    <x v="0"/>
    <x v="0"/>
    <x v="10"/>
    <s v="Pool"/>
    <s v="Boko"/>
    <n v="1416"/>
    <n v="1821"/>
    <n v="77.759460000000004"/>
  </r>
  <r>
    <x v="0"/>
    <x v="5"/>
    <x v="0"/>
    <x v="0"/>
    <x v="10"/>
    <s v="Pool"/>
    <s v="Goma Tsétsé"/>
    <n v="870"/>
    <n v="1597"/>
    <n v="54.48048"/>
  </r>
  <r>
    <x v="0"/>
    <x v="5"/>
    <x v="0"/>
    <x v="0"/>
    <x v="10"/>
    <s v="Pool"/>
    <s v="Ignie-Ngabe-Mayama"/>
    <n v="2640"/>
    <n v="4184"/>
    <n v="63.099719999999998"/>
  </r>
  <r>
    <x v="0"/>
    <x v="5"/>
    <x v="0"/>
    <x v="0"/>
    <x v="10"/>
    <s v="Pool"/>
    <s v="Kindamba"/>
    <n v="914"/>
    <n v="1746"/>
    <n v="52.341090000000001"/>
  </r>
  <r>
    <x v="0"/>
    <x v="5"/>
    <x v="0"/>
    <x v="0"/>
    <x v="10"/>
    <s v="Pool"/>
    <s v="Kinkala"/>
    <n v="1772"/>
    <n v="2180"/>
    <n v="81.286360000000002"/>
  </r>
  <r>
    <x v="0"/>
    <x v="5"/>
    <x v="0"/>
    <x v="0"/>
    <x v="10"/>
    <s v="Pool"/>
    <s v="Kintélé"/>
    <n v="979"/>
    <n v="1191"/>
    <n v="82.191959999999995"/>
  </r>
  <r>
    <x v="0"/>
    <x v="5"/>
    <x v="0"/>
    <x v="0"/>
    <x v="10"/>
    <s v="Pool"/>
    <s v="Mindouli"/>
    <n v="1209"/>
    <n v="3375"/>
    <n v="35.820779999999999"/>
  </r>
  <r>
    <x v="0"/>
    <x v="5"/>
    <x v="0"/>
    <x v="0"/>
    <x v="11"/>
    <s v="Sangha"/>
    <s v="Ouesso- Mokeko- Pikounda"/>
    <n v="1680"/>
    <n v="3902"/>
    <n v="43.052070000000001"/>
  </r>
  <r>
    <x v="0"/>
    <x v="5"/>
    <x v="0"/>
    <x v="0"/>
    <x v="11"/>
    <s v="Sangha"/>
    <s v="Sembe- Souanké"/>
    <n v="871"/>
    <n v="1504"/>
    <n v="57.91463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87D8C-DB57-4E0B-BE92-9A42D8BE1DBE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5" firstHeaderRow="0" firstDataRow="1" firstDataCol="1"/>
  <pivotFields count="11">
    <pivotField axis="axisRow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4"/>
  </rowFields>
  <rowItems count="92">
    <i>
      <x/>
    </i>
    <i r="1">
      <x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3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4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5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" fld="7" baseField="4" baseItem="1" numFmtId="3"/>
    <dataField name="Sum of den" fld="8" baseField="4" baseItem="1" numFmtId="3"/>
    <dataField name="Sum of admin_1_estimate" fld="10" baseField="4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A83EB-90BC-4F56-BAC3-38E91C808616}" name="Table1" displayName="Table1" ref="A1:J282" totalsRowShown="0">
  <autoFilter ref="A1:J282" xr:uid="{836A83EB-90BC-4F56-BAC3-38E91C808616}"/>
  <tableColumns count="10">
    <tableColumn id="1" xr3:uid="{4081DDC1-5E02-4CD9-9B3E-00291CB11473}" name="country"/>
    <tableColumn id="2" xr3:uid="{FC5FBD4B-C9D2-4894-866C-5F91AE53F8AD}" name="year"/>
    <tableColumn id="3" xr3:uid="{2AF4CED7-CD03-49D5-8D2B-2FD4EA0B99A4}" name="indicator"/>
    <tableColumn id="4" xr3:uid="{351761C8-B4F5-4B12-8657-6F9176FC5287}" name="source"/>
    <tableColumn id="5" xr3:uid="{9CEFECCF-E2CE-4FBE-A7C5-74851DD0542D}" name="admin_1_clean">
      <calculatedColumnFormula>VLOOKUP(F2,Lookup!A:B,2,FALSE)</calculatedColumnFormula>
    </tableColumn>
    <tableColumn id="6" xr3:uid="{48FBDF2B-F069-4CA2-BECA-E4D2D0F7B5F5}" name="admin1"/>
    <tableColumn id="7" xr3:uid="{6EBF4F6A-19F7-4CD5-8719-FF70271DFEE9}" name="admin2"/>
    <tableColumn id="8" xr3:uid="{08E0FBDB-F4D7-4826-B14F-20150FD30917}" name="num"/>
    <tableColumn id="9" xr3:uid="{7395C98F-B3DD-4754-8864-E0DCD9D5ACB7}" name="den"/>
    <tableColumn id="10" xr3:uid="{D805CC39-DFC5-4F69-9BA2-2081F8321CCE}" name="cover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C77B-9E67-486C-A2EF-DFFD748C9A65}">
  <dimension ref="A1:J282"/>
  <sheetViews>
    <sheetView tabSelected="1" topLeftCell="A2" workbookViewId="0">
      <selection activeCell="E10" sqref="E10"/>
    </sheetView>
  </sheetViews>
  <sheetFormatPr defaultRowHeight="15" x14ac:dyDescent="0.25"/>
  <cols>
    <col min="1" max="1" width="9.85546875" customWidth="1"/>
    <col min="3" max="3" width="25.28515625" bestFit="1" customWidth="1"/>
    <col min="4" max="4" width="32.28515625" bestFit="1" customWidth="1"/>
    <col min="5" max="5" width="32.28515625" customWidth="1"/>
    <col min="6" max="6" width="14.42578125" bestFit="1" customWidth="1"/>
    <col min="7" max="7" width="23.85546875" bestFit="1" customWidth="1"/>
    <col min="10" max="10" width="11.140625" style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118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0" x14ac:dyDescent="0.25">
      <c r="A2" t="s">
        <v>9</v>
      </c>
      <c r="B2">
        <v>2016</v>
      </c>
      <c r="C2" t="s">
        <v>11</v>
      </c>
      <c r="D2" t="s">
        <v>10</v>
      </c>
      <c r="E2" t="str">
        <f>VLOOKUP(F2,Lookup!A:B,2,FALSE)</f>
        <v>Bouenza</v>
      </c>
      <c r="F2" t="s">
        <v>12</v>
      </c>
      <c r="G2" t="s">
        <v>13</v>
      </c>
      <c r="H2">
        <v>1105</v>
      </c>
      <c r="I2">
        <v>2400</v>
      </c>
      <c r="J2" s="1">
        <v>46.039239999999999</v>
      </c>
    </row>
    <row r="3" spans="1:10" x14ac:dyDescent="0.25">
      <c r="A3" t="s">
        <v>9</v>
      </c>
      <c r="B3">
        <v>2016</v>
      </c>
      <c r="C3" t="s">
        <v>11</v>
      </c>
      <c r="D3" t="s">
        <v>10</v>
      </c>
      <c r="E3" t="str">
        <f>VLOOKUP(F3,Lookup!A:B,2,FALSE)</f>
        <v>Bouenza</v>
      </c>
      <c r="F3" t="s">
        <v>12</v>
      </c>
      <c r="G3" t="s">
        <v>14</v>
      </c>
      <c r="H3">
        <v>3106</v>
      </c>
      <c r="I3">
        <v>4726</v>
      </c>
      <c r="J3" s="1">
        <v>65.728480000000005</v>
      </c>
    </row>
    <row r="4" spans="1:10" x14ac:dyDescent="0.25">
      <c r="A4" t="s">
        <v>9</v>
      </c>
      <c r="B4">
        <v>2016</v>
      </c>
      <c r="C4" t="s">
        <v>11</v>
      </c>
      <c r="D4" t="s">
        <v>10</v>
      </c>
      <c r="E4" t="str">
        <f>VLOOKUP(F4,Lookup!A:B,2,FALSE)</f>
        <v>Bouenza</v>
      </c>
      <c r="F4" t="s">
        <v>12</v>
      </c>
      <c r="G4" t="s">
        <v>15</v>
      </c>
      <c r="H4">
        <v>1992</v>
      </c>
      <c r="I4">
        <v>3253</v>
      </c>
      <c r="J4" s="1">
        <v>61.244959999999999</v>
      </c>
    </row>
    <row r="5" spans="1:10" x14ac:dyDescent="0.25">
      <c r="A5" t="s">
        <v>9</v>
      </c>
      <c r="B5">
        <v>2016</v>
      </c>
      <c r="C5" t="s">
        <v>11</v>
      </c>
      <c r="D5" t="s">
        <v>10</v>
      </c>
      <c r="E5" t="str">
        <f>VLOOKUP(F5,Lookup!A:B,2,FALSE)</f>
        <v>Bouenza</v>
      </c>
      <c r="F5" t="s">
        <v>12</v>
      </c>
      <c r="G5" t="s">
        <v>16</v>
      </c>
      <c r="H5">
        <v>3249</v>
      </c>
      <c r="I5">
        <v>6366</v>
      </c>
      <c r="J5" s="1">
        <v>51.035209999999999</v>
      </c>
    </row>
    <row r="6" spans="1:10" x14ac:dyDescent="0.25">
      <c r="A6" t="s">
        <v>9</v>
      </c>
      <c r="B6">
        <v>2016</v>
      </c>
      <c r="C6" t="s">
        <v>11</v>
      </c>
      <c r="D6" t="s">
        <v>10</v>
      </c>
      <c r="E6" t="str">
        <f>VLOOKUP(F6,Lookup!A:B,2,FALSE)</f>
        <v>Brazzaville</v>
      </c>
      <c r="F6" t="s">
        <v>17</v>
      </c>
      <c r="G6" t="s">
        <v>18</v>
      </c>
      <c r="H6">
        <v>3303</v>
      </c>
      <c r="I6">
        <v>5357</v>
      </c>
      <c r="J6" s="1">
        <v>61.656509999999997</v>
      </c>
    </row>
    <row r="7" spans="1:10" x14ac:dyDescent="0.25">
      <c r="A7" t="s">
        <v>9</v>
      </c>
      <c r="B7">
        <v>2016</v>
      </c>
      <c r="C7" t="s">
        <v>11</v>
      </c>
      <c r="D7" t="s">
        <v>10</v>
      </c>
      <c r="E7" t="str">
        <f>VLOOKUP(F7,Lookup!A:B,2,FALSE)</f>
        <v>Brazzaville</v>
      </c>
      <c r="F7" t="s">
        <v>17</v>
      </c>
      <c r="G7" t="s">
        <v>19</v>
      </c>
      <c r="H7">
        <v>5270</v>
      </c>
      <c r="I7">
        <v>7920</v>
      </c>
      <c r="J7" s="1">
        <v>66.53904</v>
      </c>
    </row>
    <row r="8" spans="1:10" x14ac:dyDescent="0.25">
      <c r="A8" t="s">
        <v>9</v>
      </c>
      <c r="B8">
        <v>2016</v>
      </c>
      <c r="C8" t="s">
        <v>11</v>
      </c>
      <c r="D8" t="s">
        <v>10</v>
      </c>
      <c r="E8" t="str">
        <f>VLOOKUP(F8,Lookup!A:B,2,FALSE)</f>
        <v>Brazzaville</v>
      </c>
      <c r="F8" t="s">
        <v>17</v>
      </c>
      <c r="G8" t="s">
        <v>20</v>
      </c>
      <c r="H8">
        <v>3950</v>
      </c>
      <c r="I8">
        <v>6795</v>
      </c>
      <c r="J8" s="1">
        <v>58.128309999999999</v>
      </c>
    </row>
    <row r="9" spans="1:10" x14ac:dyDescent="0.25">
      <c r="A9" t="s">
        <v>9</v>
      </c>
      <c r="B9">
        <v>2016</v>
      </c>
      <c r="C9" t="s">
        <v>11</v>
      </c>
      <c r="D9" t="s">
        <v>10</v>
      </c>
      <c r="E9" t="str">
        <f>VLOOKUP(F9,Lookup!A:B,2,FALSE)</f>
        <v>Brazzaville</v>
      </c>
      <c r="F9" t="s">
        <v>17</v>
      </c>
      <c r="G9" t="s">
        <v>21</v>
      </c>
      <c r="H9">
        <v>4697</v>
      </c>
      <c r="I9">
        <v>9384</v>
      </c>
      <c r="J9" s="1">
        <v>50.053879999999999</v>
      </c>
    </row>
    <row r="10" spans="1:10" x14ac:dyDescent="0.25">
      <c r="A10" t="s">
        <v>9</v>
      </c>
      <c r="B10">
        <v>2016</v>
      </c>
      <c r="C10" t="s">
        <v>11</v>
      </c>
      <c r="D10" t="s">
        <v>10</v>
      </c>
      <c r="E10" t="str">
        <f>VLOOKUP(F10,Lookup!A:B,2,FALSE)</f>
        <v>Brazzaville</v>
      </c>
      <c r="F10" t="s">
        <v>17</v>
      </c>
      <c r="G10" t="s">
        <v>22</v>
      </c>
      <c r="H10">
        <v>6620</v>
      </c>
      <c r="I10">
        <v>8371</v>
      </c>
      <c r="J10" s="1">
        <v>79.085599999999999</v>
      </c>
    </row>
    <row r="11" spans="1:10" x14ac:dyDescent="0.25">
      <c r="A11" t="s">
        <v>9</v>
      </c>
      <c r="B11">
        <v>2016</v>
      </c>
      <c r="C11" t="s">
        <v>11</v>
      </c>
      <c r="D11" t="s">
        <v>10</v>
      </c>
      <c r="E11" t="str">
        <f>VLOOKUP(F11,Lookup!A:B,2,FALSE)</f>
        <v>Brazzaville</v>
      </c>
      <c r="F11" t="s">
        <v>17</v>
      </c>
      <c r="G11" t="s">
        <v>23</v>
      </c>
      <c r="H11">
        <v>7389</v>
      </c>
      <c r="I11">
        <v>9047</v>
      </c>
      <c r="J11" s="1">
        <v>81.674790000000002</v>
      </c>
    </row>
    <row r="12" spans="1:10" x14ac:dyDescent="0.25">
      <c r="A12" t="s">
        <v>9</v>
      </c>
      <c r="B12">
        <v>2016</v>
      </c>
      <c r="C12" t="s">
        <v>11</v>
      </c>
      <c r="D12" t="s">
        <v>10</v>
      </c>
      <c r="E12" t="str">
        <f>VLOOKUP(F12,Lookup!A:B,2,FALSE)</f>
        <v>Brazzaville</v>
      </c>
      <c r="F12" t="s">
        <v>17</v>
      </c>
      <c r="G12" t="s">
        <v>24</v>
      </c>
      <c r="H12">
        <v>8066</v>
      </c>
      <c r="I12">
        <v>9868</v>
      </c>
      <c r="J12" s="1">
        <v>81.738619999999997</v>
      </c>
    </row>
    <row r="13" spans="1:10" x14ac:dyDescent="0.25">
      <c r="A13" t="s">
        <v>9</v>
      </c>
      <c r="B13">
        <v>2016</v>
      </c>
      <c r="C13" t="s">
        <v>11</v>
      </c>
      <c r="D13" t="s">
        <v>10</v>
      </c>
      <c r="E13" t="str">
        <f>VLOOKUP(F13,Lookup!A:B,2,FALSE)</f>
        <v>Brazzaville</v>
      </c>
      <c r="F13" t="s">
        <v>17</v>
      </c>
      <c r="G13" t="s">
        <v>25</v>
      </c>
      <c r="H13">
        <v>4505</v>
      </c>
      <c r="I13">
        <v>5045</v>
      </c>
      <c r="J13" s="1">
        <v>89.299509999999998</v>
      </c>
    </row>
    <row r="14" spans="1:10" x14ac:dyDescent="0.25">
      <c r="A14" t="s">
        <v>9</v>
      </c>
      <c r="B14">
        <v>2016</v>
      </c>
      <c r="C14" t="s">
        <v>11</v>
      </c>
      <c r="D14" t="s">
        <v>10</v>
      </c>
      <c r="E14" t="str">
        <f>VLOOKUP(F14,Lookup!A:B,2,FALSE)</f>
        <v>Brazzaville</v>
      </c>
      <c r="F14" t="s">
        <v>17</v>
      </c>
      <c r="G14" t="s">
        <v>26</v>
      </c>
      <c r="H14">
        <v>9614</v>
      </c>
      <c r="I14">
        <v>12707</v>
      </c>
      <c r="J14" s="1">
        <v>75.659840000000003</v>
      </c>
    </row>
    <row r="15" spans="1:10" x14ac:dyDescent="0.25">
      <c r="A15" t="s">
        <v>9</v>
      </c>
      <c r="B15">
        <v>2016</v>
      </c>
      <c r="C15" t="s">
        <v>11</v>
      </c>
      <c r="D15" t="s">
        <v>10</v>
      </c>
      <c r="E15" t="str">
        <f>VLOOKUP(F15,Lookup!A:B,2,FALSE)</f>
        <v>Cuvette</v>
      </c>
      <c r="F15" t="s">
        <v>27</v>
      </c>
      <c r="G15" t="s">
        <v>28</v>
      </c>
      <c r="H15">
        <v>1695</v>
      </c>
      <c r="I15">
        <v>2165</v>
      </c>
      <c r="J15" s="1">
        <v>78.289630000000002</v>
      </c>
    </row>
    <row r="16" spans="1:10" x14ac:dyDescent="0.25">
      <c r="A16" t="s">
        <v>9</v>
      </c>
      <c r="B16">
        <v>2016</v>
      </c>
      <c r="C16" t="s">
        <v>11</v>
      </c>
      <c r="D16" t="s">
        <v>10</v>
      </c>
      <c r="E16" t="str">
        <f>VLOOKUP(F16,Lookup!A:B,2,FALSE)</f>
        <v>Cuvette</v>
      </c>
      <c r="F16" t="s">
        <v>27</v>
      </c>
      <c r="G16" t="s">
        <v>29</v>
      </c>
      <c r="H16">
        <v>1388</v>
      </c>
      <c r="I16">
        <v>2551</v>
      </c>
      <c r="J16" s="1">
        <v>54.417310000000001</v>
      </c>
    </row>
    <row r="17" spans="1:10" x14ac:dyDescent="0.25">
      <c r="A17" t="s">
        <v>9</v>
      </c>
      <c r="B17">
        <v>2016</v>
      </c>
      <c r="C17" t="s">
        <v>11</v>
      </c>
      <c r="D17" t="s">
        <v>10</v>
      </c>
      <c r="E17" t="str">
        <f>VLOOKUP(F17,Lookup!A:B,2,FALSE)</f>
        <v>Cuvette</v>
      </c>
      <c r="F17" t="s">
        <v>27</v>
      </c>
      <c r="G17" t="s">
        <v>30</v>
      </c>
      <c r="H17">
        <v>2704</v>
      </c>
      <c r="I17">
        <v>3742</v>
      </c>
      <c r="J17" s="1">
        <v>72.263409999999993</v>
      </c>
    </row>
    <row r="18" spans="1:10" x14ac:dyDescent="0.25">
      <c r="A18" t="s">
        <v>9</v>
      </c>
      <c r="B18">
        <v>2016</v>
      </c>
      <c r="C18" t="s">
        <v>11</v>
      </c>
      <c r="D18" t="s">
        <v>10</v>
      </c>
      <c r="E18" t="str">
        <f>VLOOKUP(F18,Lookup!A:B,2,FALSE)</f>
        <v>Cuvette-Ouest</v>
      </c>
      <c r="F18" t="s">
        <v>31</v>
      </c>
      <c r="G18" t="s">
        <v>32</v>
      </c>
      <c r="H18">
        <v>1425</v>
      </c>
      <c r="I18">
        <v>1875</v>
      </c>
      <c r="J18" s="1">
        <v>76.007710000000003</v>
      </c>
    </row>
    <row r="19" spans="1:10" x14ac:dyDescent="0.25">
      <c r="A19" t="s">
        <v>9</v>
      </c>
      <c r="B19">
        <v>2016</v>
      </c>
      <c r="C19" t="s">
        <v>11</v>
      </c>
      <c r="D19" t="s">
        <v>10</v>
      </c>
      <c r="E19" t="str">
        <f>VLOOKUP(F19,Lookup!A:B,2,FALSE)</f>
        <v>Cuvette-Ouest</v>
      </c>
      <c r="F19" t="s">
        <v>31</v>
      </c>
      <c r="G19" t="s">
        <v>33</v>
      </c>
      <c r="H19">
        <v>1717</v>
      </c>
      <c r="I19">
        <v>2072</v>
      </c>
      <c r="J19" s="1">
        <v>82.874210000000005</v>
      </c>
    </row>
    <row r="20" spans="1:10" x14ac:dyDescent="0.25">
      <c r="A20" t="s">
        <v>9</v>
      </c>
      <c r="B20">
        <v>2016</v>
      </c>
      <c r="C20" t="s">
        <v>11</v>
      </c>
      <c r="D20" t="s">
        <v>10</v>
      </c>
      <c r="E20" t="str">
        <f>VLOOKUP(F20,Lookup!A:B,2,FALSE)</f>
        <v>Kouilou</v>
      </c>
      <c r="F20" t="s">
        <v>34</v>
      </c>
      <c r="G20" t="s">
        <v>35</v>
      </c>
      <c r="H20">
        <v>2476</v>
      </c>
      <c r="I20">
        <v>2770</v>
      </c>
      <c r="J20" s="1">
        <v>89.39376</v>
      </c>
    </row>
    <row r="21" spans="1:10" x14ac:dyDescent="0.25">
      <c r="A21" t="s">
        <v>9</v>
      </c>
      <c r="B21">
        <v>2016</v>
      </c>
      <c r="C21" t="s">
        <v>11</v>
      </c>
      <c r="D21" t="s">
        <v>10</v>
      </c>
      <c r="E21" t="str">
        <f>VLOOKUP(F21,Lookup!A:B,2,FALSE)</f>
        <v>Kouilou</v>
      </c>
      <c r="F21" t="s">
        <v>34</v>
      </c>
      <c r="G21" t="s">
        <v>36</v>
      </c>
      <c r="H21">
        <v>1098</v>
      </c>
      <c r="I21">
        <v>1313</v>
      </c>
      <c r="J21" s="1">
        <v>83.599209999999999</v>
      </c>
    </row>
    <row r="22" spans="1:10" x14ac:dyDescent="0.25">
      <c r="A22" t="s">
        <v>9</v>
      </c>
      <c r="B22">
        <v>2016</v>
      </c>
      <c r="C22" t="s">
        <v>11</v>
      </c>
      <c r="D22" t="s">
        <v>10</v>
      </c>
      <c r="E22" t="str">
        <f>VLOOKUP(F22,Lookup!A:B,2,FALSE)</f>
        <v>Lekoumou</v>
      </c>
      <c r="F22" t="s">
        <v>38</v>
      </c>
      <c r="G22" t="s">
        <v>39</v>
      </c>
      <c r="H22">
        <v>3441</v>
      </c>
      <c r="I22">
        <v>5223</v>
      </c>
      <c r="J22" s="1">
        <v>65.880579999999995</v>
      </c>
    </row>
    <row r="23" spans="1:10" x14ac:dyDescent="0.25">
      <c r="A23" t="s">
        <v>9</v>
      </c>
      <c r="B23">
        <v>2016</v>
      </c>
      <c r="C23" t="s">
        <v>11</v>
      </c>
      <c r="D23" t="s">
        <v>10</v>
      </c>
      <c r="E23" t="str">
        <f>VLOOKUP(F23,Lookup!A:B,2,FALSE)</f>
        <v>Likouala</v>
      </c>
      <c r="F23" t="s">
        <v>40</v>
      </c>
      <c r="G23" t="s">
        <v>41</v>
      </c>
      <c r="H23">
        <v>4728</v>
      </c>
      <c r="I23">
        <v>8350</v>
      </c>
      <c r="J23" s="1">
        <v>56.621389999999998</v>
      </c>
    </row>
    <row r="24" spans="1:10" x14ac:dyDescent="0.25">
      <c r="A24" t="s">
        <v>9</v>
      </c>
      <c r="B24">
        <v>2016</v>
      </c>
      <c r="C24" t="s">
        <v>11</v>
      </c>
      <c r="D24" t="s">
        <v>10</v>
      </c>
      <c r="E24" t="str">
        <f>VLOOKUP(F24,Lookup!A:B,2,FALSE)</f>
        <v>Niari</v>
      </c>
      <c r="F24" t="s">
        <v>42</v>
      </c>
      <c r="G24" t="s">
        <v>43</v>
      </c>
      <c r="H24">
        <v>5429</v>
      </c>
      <c r="I24">
        <v>7535</v>
      </c>
      <c r="J24" s="1">
        <v>72.050160000000005</v>
      </c>
    </row>
    <row r="25" spans="1:10" x14ac:dyDescent="0.25">
      <c r="A25" t="s">
        <v>9</v>
      </c>
      <c r="B25">
        <v>2016</v>
      </c>
      <c r="C25" t="s">
        <v>11</v>
      </c>
      <c r="D25" t="s">
        <v>10</v>
      </c>
      <c r="E25" t="str">
        <f>VLOOKUP(F25,Lookup!A:B,2,FALSE)</f>
        <v>Niari</v>
      </c>
      <c r="F25" t="s">
        <v>42</v>
      </c>
      <c r="G25" t="s">
        <v>44</v>
      </c>
      <c r="H25">
        <v>2140</v>
      </c>
      <c r="I25">
        <v>2586</v>
      </c>
      <c r="J25" s="1">
        <v>82.752300000000005</v>
      </c>
    </row>
    <row r="26" spans="1:10" x14ac:dyDescent="0.25">
      <c r="A26" t="s">
        <v>9</v>
      </c>
      <c r="B26">
        <v>2016</v>
      </c>
      <c r="C26" t="s">
        <v>11</v>
      </c>
      <c r="D26" t="s">
        <v>10</v>
      </c>
      <c r="E26" t="str">
        <f>VLOOKUP(F26,Lookup!A:B,2,FALSE)</f>
        <v>Niari</v>
      </c>
      <c r="F26" t="s">
        <v>42</v>
      </c>
      <c r="G26" t="s">
        <v>45</v>
      </c>
      <c r="H26">
        <v>1891</v>
      </c>
      <c r="I26">
        <v>2408</v>
      </c>
      <c r="J26" s="1">
        <v>78.535830000000004</v>
      </c>
    </row>
    <row r="27" spans="1:10" x14ac:dyDescent="0.25">
      <c r="A27" t="s">
        <v>9</v>
      </c>
      <c r="B27">
        <v>2016</v>
      </c>
      <c r="C27" t="s">
        <v>11</v>
      </c>
      <c r="D27" t="s">
        <v>10</v>
      </c>
      <c r="E27" t="str">
        <f>VLOOKUP(F27,Lookup!A:B,2,FALSE)</f>
        <v>Plateaux</v>
      </c>
      <c r="F27" t="s">
        <v>46</v>
      </c>
      <c r="G27" t="s">
        <v>47</v>
      </c>
      <c r="H27">
        <v>1255</v>
      </c>
      <c r="I27">
        <v>2016</v>
      </c>
      <c r="J27" s="1">
        <v>62.259680000000003</v>
      </c>
    </row>
    <row r="28" spans="1:10" x14ac:dyDescent="0.25">
      <c r="A28" t="s">
        <v>9</v>
      </c>
      <c r="B28">
        <v>2016</v>
      </c>
      <c r="C28" t="s">
        <v>11</v>
      </c>
      <c r="D28" t="s">
        <v>10</v>
      </c>
      <c r="E28" t="str">
        <f>VLOOKUP(F28,Lookup!A:B,2,FALSE)</f>
        <v>Plateaux</v>
      </c>
      <c r="F28" t="s">
        <v>46</v>
      </c>
      <c r="G28" t="s">
        <v>48</v>
      </c>
      <c r="H28">
        <v>2731</v>
      </c>
      <c r="I28">
        <v>3425</v>
      </c>
      <c r="J28" s="1">
        <v>79.73509</v>
      </c>
    </row>
    <row r="29" spans="1:10" x14ac:dyDescent="0.25">
      <c r="A29" t="s">
        <v>9</v>
      </c>
      <c r="B29">
        <v>2016</v>
      </c>
      <c r="C29" t="s">
        <v>11</v>
      </c>
      <c r="D29" t="s">
        <v>10</v>
      </c>
      <c r="E29" t="str">
        <f>VLOOKUP(F29,Lookup!A:B,2,FALSE)</f>
        <v>Plateaux</v>
      </c>
      <c r="F29" t="s">
        <v>46</v>
      </c>
      <c r="G29" t="s">
        <v>49</v>
      </c>
      <c r="H29">
        <v>3148</v>
      </c>
      <c r="I29">
        <v>4018</v>
      </c>
      <c r="J29" s="1">
        <v>78.351389999999995</v>
      </c>
    </row>
    <row r="30" spans="1:10" x14ac:dyDescent="0.25">
      <c r="A30" t="s">
        <v>9</v>
      </c>
      <c r="B30">
        <v>2016</v>
      </c>
      <c r="C30" t="s">
        <v>11</v>
      </c>
      <c r="D30" t="s">
        <v>10</v>
      </c>
      <c r="E30" t="str">
        <f>VLOOKUP(F30,Lookup!A:B,2,FALSE)</f>
        <v>Pointe-Noire</v>
      </c>
      <c r="F30" t="s">
        <v>50</v>
      </c>
      <c r="G30" t="s">
        <v>51</v>
      </c>
      <c r="H30">
        <v>9606</v>
      </c>
      <c r="I30">
        <v>10531</v>
      </c>
      <c r="J30" s="1">
        <v>91.213099999999997</v>
      </c>
    </row>
    <row r="31" spans="1:10" x14ac:dyDescent="0.25">
      <c r="A31" t="s">
        <v>9</v>
      </c>
      <c r="B31">
        <v>2016</v>
      </c>
      <c r="C31" t="s">
        <v>11</v>
      </c>
      <c r="D31" t="s">
        <v>10</v>
      </c>
      <c r="E31" t="str">
        <f>VLOOKUP(F31,Lookup!A:B,2,FALSE)</f>
        <v>Pointe-Noire</v>
      </c>
      <c r="F31" t="s">
        <v>50</v>
      </c>
      <c r="G31" t="s">
        <v>52</v>
      </c>
      <c r="H31">
        <v>6443</v>
      </c>
      <c r="I31">
        <v>5976</v>
      </c>
      <c r="J31" s="1">
        <v>107.80929999999999</v>
      </c>
    </row>
    <row r="32" spans="1:10" x14ac:dyDescent="0.25">
      <c r="A32" t="s">
        <v>9</v>
      </c>
      <c r="B32">
        <v>2016</v>
      </c>
      <c r="C32" t="s">
        <v>11</v>
      </c>
      <c r="D32" t="s">
        <v>10</v>
      </c>
      <c r="E32" t="str">
        <f>VLOOKUP(F32,Lookup!A:B,2,FALSE)</f>
        <v>Pointe-Noire</v>
      </c>
      <c r="F32" t="s">
        <v>50</v>
      </c>
      <c r="G32" t="s">
        <v>53</v>
      </c>
      <c r="H32">
        <v>5027</v>
      </c>
      <c r="I32">
        <v>7316</v>
      </c>
      <c r="J32" s="1">
        <v>68.711650000000006</v>
      </c>
    </row>
    <row r="33" spans="1:10" x14ac:dyDescent="0.25">
      <c r="A33" t="s">
        <v>9</v>
      </c>
      <c r="B33">
        <v>2016</v>
      </c>
      <c r="C33" t="s">
        <v>11</v>
      </c>
      <c r="D33" t="s">
        <v>10</v>
      </c>
      <c r="E33" t="str">
        <f>VLOOKUP(F33,Lookup!A:B,2,FALSE)</f>
        <v>Pointe-Noire</v>
      </c>
      <c r="F33" t="s">
        <v>50</v>
      </c>
      <c r="G33" t="s">
        <v>54</v>
      </c>
      <c r="H33">
        <v>3369</v>
      </c>
      <c r="I33">
        <v>4715</v>
      </c>
      <c r="J33" s="1">
        <v>71.447999999999993</v>
      </c>
    </row>
    <row r="34" spans="1:10" x14ac:dyDescent="0.25">
      <c r="A34" t="s">
        <v>9</v>
      </c>
      <c r="B34">
        <v>2016</v>
      </c>
      <c r="C34" t="s">
        <v>11</v>
      </c>
      <c r="D34" t="s">
        <v>10</v>
      </c>
      <c r="E34" t="str">
        <f>VLOOKUP(F34,Lookup!A:B,2,FALSE)</f>
        <v>Pointe-Noire</v>
      </c>
      <c r="F34" t="s">
        <v>50</v>
      </c>
      <c r="G34" t="s">
        <v>55</v>
      </c>
      <c r="H34">
        <v>3589</v>
      </c>
      <c r="I34">
        <v>6490</v>
      </c>
      <c r="J34" s="1">
        <v>55.302129999999998</v>
      </c>
    </row>
    <row r="35" spans="1:10" x14ac:dyDescent="0.25">
      <c r="A35" t="s">
        <v>9</v>
      </c>
      <c r="B35">
        <v>2016</v>
      </c>
      <c r="C35" t="s">
        <v>11</v>
      </c>
      <c r="D35" t="s">
        <v>10</v>
      </c>
      <c r="E35" t="str">
        <f>VLOOKUP(F35,Lookup!A:B,2,FALSE)</f>
        <v>Pointe-Noire</v>
      </c>
      <c r="F35" t="s">
        <v>50</v>
      </c>
      <c r="G35" t="s">
        <v>56</v>
      </c>
      <c r="H35">
        <v>824</v>
      </c>
      <c r="I35">
        <v>901</v>
      </c>
      <c r="J35" s="1">
        <v>91.494979999999998</v>
      </c>
    </row>
    <row r="36" spans="1:10" x14ac:dyDescent="0.25">
      <c r="A36" t="s">
        <v>9</v>
      </c>
      <c r="B36">
        <v>2016</v>
      </c>
      <c r="C36" t="s">
        <v>11</v>
      </c>
      <c r="D36" t="s">
        <v>10</v>
      </c>
      <c r="E36" t="str">
        <f>VLOOKUP(F36,Lookup!A:B,2,FALSE)</f>
        <v>Pointe-Noire</v>
      </c>
      <c r="F36" t="s">
        <v>50</v>
      </c>
      <c r="G36" t="s">
        <v>57</v>
      </c>
      <c r="H36">
        <v>7946</v>
      </c>
      <c r="I36">
        <v>9359</v>
      </c>
      <c r="J36" s="1">
        <v>84.902990000000003</v>
      </c>
    </row>
    <row r="37" spans="1:10" x14ac:dyDescent="0.25">
      <c r="A37" t="s">
        <v>9</v>
      </c>
      <c r="B37">
        <v>2016</v>
      </c>
      <c r="C37" t="s">
        <v>11</v>
      </c>
      <c r="D37" t="s">
        <v>10</v>
      </c>
      <c r="E37" t="str">
        <f>VLOOKUP(F37,Lookup!A:B,2,FALSE)</f>
        <v>Pool</v>
      </c>
      <c r="F37" t="s">
        <v>58</v>
      </c>
      <c r="G37" t="s">
        <v>59</v>
      </c>
      <c r="H37">
        <v>655</v>
      </c>
      <c r="I37">
        <v>1373</v>
      </c>
      <c r="J37" s="1">
        <v>47.692779999999999</v>
      </c>
    </row>
    <row r="38" spans="1:10" x14ac:dyDescent="0.25">
      <c r="A38" t="s">
        <v>9</v>
      </c>
      <c r="B38">
        <v>2016</v>
      </c>
      <c r="C38" t="s">
        <v>11</v>
      </c>
      <c r="D38" t="s">
        <v>10</v>
      </c>
      <c r="E38" t="str">
        <f>VLOOKUP(F38,Lookup!A:B,2,FALSE)</f>
        <v>Pool</v>
      </c>
      <c r="F38" t="s">
        <v>58</v>
      </c>
      <c r="G38" t="s">
        <v>60</v>
      </c>
      <c r="H38">
        <v>1349</v>
      </c>
      <c r="I38">
        <v>3598</v>
      </c>
      <c r="J38" s="1">
        <v>37.490839999999999</v>
      </c>
    </row>
    <row r="39" spans="1:10" x14ac:dyDescent="0.25">
      <c r="A39" t="s">
        <v>9</v>
      </c>
      <c r="B39">
        <v>2016</v>
      </c>
      <c r="C39" t="s">
        <v>11</v>
      </c>
      <c r="D39" t="s">
        <v>10</v>
      </c>
      <c r="E39" t="str">
        <f>VLOOKUP(F39,Lookup!A:B,2,FALSE)</f>
        <v>Pool</v>
      </c>
      <c r="F39" t="s">
        <v>58</v>
      </c>
      <c r="G39" t="s">
        <v>61</v>
      </c>
      <c r="H39">
        <v>1130</v>
      </c>
      <c r="I39">
        <v>1502</v>
      </c>
      <c r="J39" s="1">
        <v>75.242760000000004</v>
      </c>
    </row>
    <row r="40" spans="1:10" x14ac:dyDescent="0.25">
      <c r="A40" t="s">
        <v>9</v>
      </c>
      <c r="B40">
        <v>2016</v>
      </c>
      <c r="C40" t="s">
        <v>11</v>
      </c>
      <c r="D40" t="s">
        <v>10</v>
      </c>
      <c r="E40" t="str">
        <f>VLOOKUP(F40,Lookup!A:B,2,FALSE)</f>
        <v>Pool</v>
      </c>
      <c r="F40" t="s">
        <v>58</v>
      </c>
      <c r="G40" t="s">
        <v>62</v>
      </c>
      <c r="H40">
        <v>1936</v>
      </c>
      <c r="I40">
        <v>3441</v>
      </c>
      <c r="J40" s="1">
        <v>56.264209999999999</v>
      </c>
    </row>
    <row r="41" spans="1:10" x14ac:dyDescent="0.25">
      <c r="A41" t="s">
        <v>9</v>
      </c>
      <c r="B41">
        <v>2016</v>
      </c>
      <c r="C41" t="s">
        <v>11</v>
      </c>
      <c r="D41" t="s">
        <v>10</v>
      </c>
      <c r="E41" t="str">
        <f>VLOOKUP(F41,Lookup!A:B,2,FALSE)</f>
        <v>Pool</v>
      </c>
      <c r="F41" t="s">
        <v>58</v>
      </c>
      <c r="G41" t="s">
        <v>63</v>
      </c>
      <c r="H41">
        <v>1260</v>
      </c>
      <c r="I41">
        <v>2903</v>
      </c>
      <c r="J41" s="1">
        <v>43.407919999999997</v>
      </c>
    </row>
    <row r="42" spans="1:10" x14ac:dyDescent="0.25">
      <c r="A42" t="s">
        <v>9</v>
      </c>
      <c r="B42">
        <v>2016</v>
      </c>
      <c r="C42" t="s">
        <v>11</v>
      </c>
      <c r="D42" t="s">
        <v>10</v>
      </c>
      <c r="E42" t="str">
        <f>VLOOKUP(F42,Lookup!A:B,2,FALSE)</f>
        <v>Sangha</v>
      </c>
      <c r="F42" t="s">
        <v>64</v>
      </c>
      <c r="G42" t="s">
        <v>65</v>
      </c>
      <c r="H42">
        <v>3924</v>
      </c>
      <c r="I42">
        <v>4649</v>
      </c>
      <c r="J42" s="1">
        <v>84.397090000000006</v>
      </c>
    </row>
    <row r="43" spans="1:10" x14ac:dyDescent="0.25">
      <c r="A43" t="s">
        <v>9</v>
      </c>
      <c r="B43">
        <v>2017</v>
      </c>
      <c r="C43" t="s">
        <v>11</v>
      </c>
      <c r="D43" t="s">
        <v>10</v>
      </c>
      <c r="E43" t="str">
        <f>VLOOKUP(F43,Lookup!A:B,2,FALSE)</f>
        <v>Bouenza</v>
      </c>
      <c r="F43" t="s">
        <v>12</v>
      </c>
      <c r="G43" t="s">
        <v>13</v>
      </c>
      <c r="H43">
        <v>1227</v>
      </c>
      <c r="I43">
        <v>2472</v>
      </c>
      <c r="J43" s="1">
        <v>49.625</v>
      </c>
    </row>
    <row r="44" spans="1:10" x14ac:dyDescent="0.25">
      <c r="A44" t="s">
        <v>9</v>
      </c>
      <c r="B44">
        <v>2017</v>
      </c>
      <c r="C44" t="s">
        <v>11</v>
      </c>
      <c r="D44" t="s">
        <v>10</v>
      </c>
      <c r="E44" t="str">
        <f>VLOOKUP(F44,Lookup!A:B,2,FALSE)</f>
        <v>Bouenza</v>
      </c>
      <c r="F44" t="s">
        <v>12</v>
      </c>
      <c r="G44" t="s">
        <v>14</v>
      </c>
      <c r="H44">
        <v>2724</v>
      </c>
      <c r="I44">
        <v>4867</v>
      </c>
      <c r="J44" s="1">
        <v>55.968679999999999</v>
      </c>
    </row>
    <row r="45" spans="1:10" x14ac:dyDescent="0.25">
      <c r="A45" t="s">
        <v>9</v>
      </c>
      <c r="B45">
        <v>2017</v>
      </c>
      <c r="C45" t="s">
        <v>11</v>
      </c>
      <c r="D45" t="s">
        <v>10</v>
      </c>
      <c r="E45" t="str">
        <f>VLOOKUP(F45,Lookup!A:B,2,FALSE)</f>
        <v>Bouenza</v>
      </c>
      <c r="F45" t="s">
        <v>12</v>
      </c>
      <c r="G45" t="s">
        <v>15</v>
      </c>
      <c r="H45">
        <v>1442</v>
      </c>
      <c r="I45">
        <v>3350</v>
      </c>
      <c r="J45" s="1">
        <v>43.039810000000003</v>
      </c>
    </row>
    <row r="46" spans="1:10" x14ac:dyDescent="0.25">
      <c r="A46" t="s">
        <v>9</v>
      </c>
      <c r="B46">
        <v>2017</v>
      </c>
      <c r="C46" t="s">
        <v>11</v>
      </c>
      <c r="D46" t="s">
        <v>10</v>
      </c>
      <c r="E46" t="str">
        <f>VLOOKUP(F46,Lookup!A:B,2,FALSE)</f>
        <v>Bouenza</v>
      </c>
      <c r="F46" t="s">
        <v>12</v>
      </c>
      <c r="G46" t="s">
        <v>16</v>
      </c>
      <c r="H46">
        <v>4541</v>
      </c>
      <c r="I46">
        <v>6557</v>
      </c>
      <c r="J46" s="1">
        <v>69.258589999999998</v>
      </c>
    </row>
    <row r="47" spans="1:10" x14ac:dyDescent="0.25">
      <c r="A47" t="s">
        <v>9</v>
      </c>
      <c r="B47">
        <v>2017</v>
      </c>
      <c r="C47" t="s">
        <v>11</v>
      </c>
      <c r="D47" t="s">
        <v>10</v>
      </c>
      <c r="E47" t="str">
        <f>VLOOKUP(F47,Lookup!A:B,2,FALSE)</f>
        <v>Brazzaville</v>
      </c>
      <c r="F47" t="s">
        <v>17</v>
      </c>
      <c r="G47" t="s">
        <v>18</v>
      </c>
      <c r="H47">
        <v>3744</v>
      </c>
      <c r="I47">
        <v>5518</v>
      </c>
      <c r="J47" s="1">
        <v>67.852980000000002</v>
      </c>
    </row>
    <row r="48" spans="1:10" x14ac:dyDescent="0.25">
      <c r="A48" t="s">
        <v>9</v>
      </c>
      <c r="B48">
        <v>2017</v>
      </c>
      <c r="C48" t="s">
        <v>11</v>
      </c>
      <c r="D48" t="s">
        <v>10</v>
      </c>
      <c r="E48" t="str">
        <f>VLOOKUP(F48,Lookup!A:B,2,FALSE)</f>
        <v>Brazzaville</v>
      </c>
      <c r="F48" t="s">
        <v>17</v>
      </c>
      <c r="G48" t="s">
        <v>19</v>
      </c>
      <c r="H48">
        <v>6586</v>
      </c>
      <c r="I48">
        <v>8158</v>
      </c>
      <c r="J48" s="1">
        <v>80.732870000000005</v>
      </c>
    </row>
    <row r="49" spans="1:10" x14ac:dyDescent="0.25">
      <c r="A49" t="s">
        <v>9</v>
      </c>
      <c r="B49">
        <v>2017</v>
      </c>
      <c r="C49" t="s">
        <v>11</v>
      </c>
      <c r="D49" t="s">
        <v>10</v>
      </c>
      <c r="E49" t="str">
        <f>VLOOKUP(F49,Lookup!A:B,2,FALSE)</f>
        <v>Brazzaville</v>
      </c>
      <c r="F49" t="s">
        <v>17</v>
      </c>
      <c r="G49" t="s">
        <v>20</v>
      </c>
      <c r="H49">
        <v>4440</v>
      </c>
      <c r="I49">
        <v>6999</v>
      </c>
      <c r="J49" s="1">
        <v>63.43609</v>
      </c>
    </row>
    <row r="50" spans="1:10" x14ac:dyDescent="0.25">
      <c r="A50" t="s">
        <v>9</v>
      </c>
      <c r="B50">
        <v>2017</v>
      </c>
      <c r="C50" t="s">
        <v>11</v>
      </c>
      <c r="D50" t="s">
        <v>10</v>
      </c>
      <c r="E50" t="str">
        <f>VLOOKUP(F50,Lookup!A:B,2,FALSE)</f>
        <v>Brazzaville</v>
      </c>
      <c r="F50" t="s">
        <v>17</v>
      </c>
      <c r="G50" t="s">
        <v>21</v>
      </c>
      <c r="H50">
        <v>4716</v>
      </c>
      <c r="I50">
        <v>9665</v>
      </c>
      <c r="J50" s="1">
        <v>48.792580000000001</v>
      </c>
    </row>
    <row r="51" spans="1:10" x14ac:dyDescent="0.25">
      <c r="A51" t="s">
        <v>9</v>
      </c>
      <c r="B51">
        <v>2017</v>
      </c>
      <c r="C51" t="s">
        <v>11</v>
      </c>
      <c r="D51" t="s">
        <v>10</v>
      </c>
      <c r="E51" t="str">
        <f>VLOOKUP(F51,Lookup!A:B,2,FALSE)</f>
        <v>Brazzaville</v>
      </c>
      <c r="F51" t="s">
        <v>17</v>
      </c>
      <c r="G51" t="s">
        <v>22</v>
      </c>
      <c r="H51">
        <v>6879</v>
      </c>
      <c r="I51">
        <v>8622</v>
      </c>
      <c r="J51" s="1">
        <v>79.786150000000006</v>
      </c>
    </row>
    <row r="52" spans="1:10" x14ac:dyDescent="0.25">
      <c r="A52" t="s">
        <v>9</v>
      </c>
      <c r="B52">
        <v>2017</v>
      </c>
      <c r="C52" t="s">
        <v>11</v>
      </c>
      <c r="D52" t="s">
        <v>10</v>
      </c>
      <c r="E52" t="str">
        <f>VLOOKUP(F52,Lookup!A:B,2,FALSE)</f>
        <v>Brazzaville</v>
      </c>
      <c r="F52" t="s">
        <v>17</v>
      </c>
      <c r="G52" t="s">
        <v>23</v>
      </c>
      <c r="H52">
        <v>7257</v>
      </c>
      <c r="I52">
        <v>9318</v>
      </c>
      <c r="J52" s="1">
        <v>77.879339999999999</v>
      </c>
    </row>
    <row r="53" spans="1:10" x14ac:dyDescent="0.25">
      <c r="A53" t="s">
        <v>9</v>
      </c>
      <c r="B53">
        <v>2017</v>
      </c>
      <c r="C53" t="s">
        <v>11</v>
      </c>
      <c r="D53" t="s">
        <v>10</v>
      </c>
      <c r="E53" t="str">
        <f>VLOOKUP(F53,Lookup!A:B,2,FALSE)</f>
        <v>Brazzaville</v>
      </c>
      <c r="F53" t="s">
        <v>17</v>
      </c>
      <c r="G53" t="s">
        <v>24</v>
      </c>
      <c r="H53">
        <v>8666</v>
      </c>
      <c r="I53">
        <v>10164</v>
      </c>
      <c r="J53" s="1">
        <v>85.261020000000002</v>
      </c>
    </row>
    <row r="54" spans="1:10" x14ac:dyDescent="0.25">
      <c r="A54" t="s">
        <v>9</v>
      </c>
      <c r="B54">
        <v>2017</v>
      </c>
      <c r="C54" t="s">
        <v>11</v>
      </c>
      <c r="D54" t="s">
        <v>10</v>
      </c>
      <c r="E54" t="str">
        <f>VLOOKUP(F54,Lookup!A:B,2,FALSE)</f>
        <v>Brazzaville</v>
      </c>
      <c r="F54" t="s">
        <v>17</v>
      </c>
      <c r="G54" t="s">
        <v>25</v>
      </c>
      <c r="H54">
        <v>4365</v>
      </c>
      <c r="I54">
        <v>5196</v>
      </c>
      <c r="J54" s="1">
        <v>84.004249999999999</v>
      </c>
    </row>
    <row r="55" spans="1:10" x14ac:dyDescent="0.25">
      <c r="A55" t="s">
        <v>9</v>
      </c>
      <c r="B55">
        <v>2017</v>
      </c>
      <c r="C55" t="s">
        <v>11</v>
      </c>
      <c r="D55" t="s">
        <v>10</v>
      </c>
      <c r="E55" t="str">
        <f>VLOOKUP(F55,Lookup!A:B,2,FALSE)</f>
        <v>Brazzaville</v>
      </c>
      <c r="F55" t="s">
        <v>17</v>
      </c>
      <c r="G55" t="s">
        <v>26</v>
      </c>
      <c r="H55">
        <v>8213</v>
      </c>
      <c r="I55">
        <v>13088</v>
      </c>
      <c r="J55" s="1">
        <v>62.751759999999997</v>
      </c>
    </row>
    <row r="56" spans="1:10" x14ac:dyDescent="0.25">
      <c r="A56" t="s">
        <v>9</v>
      </c>
      <c r="B56">
        <v>2017</v>
      </c>
      <c r="C56" t="s">
        <v>11</v>
      </c>
      <c r="D56" t="s">
        <v>10</v>
      </c>
      <c r="E56" t="str">
        <f>VLOOKUP(F56,Lookup!A:B,2,FALSE)</f>
        <v>Cuvette</v>
      </c>
      <c r="F56" t="s">
        <v>27</v>
      </c>
      <c r="G56" t="s">
        <v>28</v>
      </c>
      <c r="H56">
        <v>1670</v>
      </c>
      <c r="I56">
        <v>2230</v>
      </c>
      <c r="J56" s="1">
        <v>74.888279999999995</v>
      </c>
    </row>
    <row r="57" spans="1:10" x14ac:dyDescent="0.25">
      <c r="A57" t="s">
        <v>9</v>
      </c>
      <c r="B57">
        <v>2017</v>
      </c>
      <c r="C57" t="s">
        <v>11</v>
      </c>
      <c r="D57" t="s">
        <v>10</v>
      </c>
      <c r="E57" t="str">
        <f>VLOOKUP(F57,Lookup!A:B,2,FALSE)</f>
        <v>Cuvette</v>
      </c>
      <c r="F57" t="s">
        <v>27</v>
      </c>
      <c r="G57" t="s">
        <v>29</v>
      </c>
      <c r="H57">
        <v>2153</v>
      </c>
      <c r="I57">
        <v>2627</v>
      </c>
      <c r="J57" s="1">
        <v>81.951030000000003</v>
      </c>
    </row>
    <row r="58" spans="1:10" x14ac:dyDescent="0.25">
      <c r="A58" t="s">
        <v>9</v>
      </c>
      <c r="B58">
        <v>2017</v>
      </c>
      <c r="C58" t="s">
        <v>11</v>
      </c>
      <c r="D58" t="s">
        <v>10</v>
      </c>
      <c r="E58" t="str">
        <f>VLOOKUP(F58,Lookup!A:B,2,FALSE)</f>
        <v>Cuvette</v>
      </c>
      <c r="F58" t="s">
        <v>27</v>
      </c>
      <c r="G58" t="s">
        <v>30</v>
      </c>
      <c r="H58">
        <v>3231</v>
      </c>
      <c r="I58">
        <v>3854</v>
      </c>
      <c r="J58" s="1">
        <v>83.832329999999999</v>
      </c>
    </row>
    <row r="59" spans="1:10" x14ac:dyDescent="0.25">
      <c r="A59" t="s">
        <v>9</v>
      </c>
      <c r="B59">
        <v>2017</v>
      </c>
      <c r="C59" t="s">
        <v>11</v>
      </c>
      <c r="D59" t="s">
        <v>10</v>
      </c>
      <c r="E59" t="str">
        <f>VLOOKUP(F59,Lookup!A:B,2,FALSE)</f>
        <v>Cuvette-Ouest</v>
      </c>
      <c r="F59" t="s">
        <v>31</v>
      </c>
      <c r="G59" t="s">
        <v>32</v>
      </c>
      <c r="H59">
        <v>1191</v>
      </c>
      <c r="I59">
        <v>1931</v>
      </c>
      <c r="J59" s="1">
        <v>61.676160000000003</v>
      </c>
    </row>
    <row r="60" spans="1:10" x14ac:dyDescent="0.25">
      <c r="A60" t="s">
        <v>9</v>
      </c>
      <c r="B60">
        <v>2017</v>
      </c>
      <c r="C60" t="s">
        <v>11</v>
      </c>
      <c r="D60" t="s">
        <v>10</v>
      </c>
      <c r="E60" t="str">
        <f>VLOOKUP(F60,Lookup!A:B,2,FALSE)</f>
        <v>Cuvette-Ouest</v>
      </c>
      <c r="F60" t="s">
        <v>31</v>
      </c>
      <c r="G60" t="s">
        <v>33</v>
      </c>
      <c r="H60">
        <v>1297</v>
      </c>
      <c r="I60">
        <v>2134</v>
      </c>
      <c r="J60" s="1">
        <v>60.778759999999998</v>
      </c>
    </row>
    <row r="61" spans="1:10" x14ac:dyDescent="0.25">
      <c r="A61" t="s">
        <v>9</v>
      </c>
      <c r="B61">
        <v>2017</v>
      </c>
      <c r="C61" t="s">
        <v>11</v>
      </c>
      <c r="D61" t="s">
        <v>10</v>
      </c>
      <c r="E61" t="str">
        <f>VLOOKUP(F61,Lookup!A:B,2,FALSE)</f>
        <v>Kouilou</v>
      </c>
      <c r="F61" t="s">
        <v>34</v>
      </c>
      <c r="G61" t="s">
        <v>35</v>
      </c>
      <c r="H61">
        <v>2580</v>
      </c>
      <c r="I61">
        <v>2853</v>
      </c>
      <c r="J61" s="1">
        <v>90.435519999999997</v>
      </c>
    </row>
    <row r="62" spans="1:10" x14ac:dyDescent="0.25">
      <c r="A62" t="s">
        <v>9</v>
      </c>
      <c r="B62">
        <v>2017</v>
      </c>
      <c r="C62" t="s">
        <v>11</v>
      </c>
      <c r="D62" t="s">
        <v>10</v>
      </c>
      <c r="E62" t="str">
        <f>VLOOKUP(F62,Lookup!A:B,2,FALSE)</f>
        <v>Kouilou</v>
      </c>
      <c r="F62" t="s">
        <v>34</v>
      </c>
      <c r="G62" t="s">
        <v>66</v>
      </c>
      <c r="H62">
        <v>1060</v>
      </c>
      <c r="I62">
        <v>1353</v>
      </c>
      <c r="J62" s="1">
        <v>78.355320000000006</v>
      </c>
    </row>
    <row r="63" spans="1:10" x14ac:dyDescent="0.25">
      <c r="A63" t="s">
        <v>9</v>
      </c>
      <c r="B63">
        <v>2017</v>
      </c>
      <c r="C63" t="s">
        <v>11</v>
      </c>
      <c r="D63" t="s">
        <v>10</v>
      </c>
      <c r="E63" t="str">
        <f>VLOOKUP(F63,Lookup!A:B,2,FALSE)</f>
        <v>Lekoumou</v>
      </c>
      <c r="F63" t="s">
        <v>38</v>
      </c>
      <c r="G63" t="s">
        <v>39</v>
      </c>
      <c r="H63">
        <v>2438</v>
      </c>
      <c r="I63">
        <v>5380</v>
      </c>
      <c r="J63" s="1">
        <v>45.317839999999997</v>
      </c>
    </row>
    <row r="64" spans="1:10" x14ac:dyDescent="0.25">
      <c r="A64" t="s">
        <v>9</v>
      </c>
      <c r="B64">
        <v>2017</v>
      </c>
      <c r="C64" t="s">
        <v>11</v>
      </c>
      <c r="D64" t="s">
        <v>10</v>
      </c>
      <c r="E64" t="str">
        <f>VLOOKUP(F64,Lookup!A:B,2,FALSE)</f>
        <v>Likouala</v>
      </c>
      <c r="F64" t="s">
        <v>40</v>
      </c>
      <c r="G64" t="s">
        <v>41</v>
      </c>
      <c r="H64">
        <v>3710</v>
      </c>
      <c r="I64">
        <v>8601</v>
      </c>
      <c r="J64" s="1">
        <v>43.13599</v>
      </c>
    </row>
    <row r="65" spans="1:10" x14ac:dyDescent="0.25">
      <c r="A65" t="s">
        <v>9</v>
      </c>
      <c r="B65">
        <v>2017</v>
      </c>
      <c r="C65" t="s">
        <v>11</v>
      </c>
      <c r="D65" t="s">
        <v>10</v>
      </c>
      <c r="E65" t="str">
        <f>VLOOKUP(F65,Lookup!A:B,2,FALSE)</f>
        <v>Niari</v>
      </c>
      <c r="F65" t="s">
        <v>42</v>
      </c>
      <c r="G65" t="s">
        <v>43</v>
      </c>
      <c r="H65">
        <v>5341</v>
      </c>
      <c r="I65">
        <v>7761</v>
      </c>
      <c r="J65" s="1">
        <v>68.817750000000004</v>
      </c>
    </row>
    <row r="66" spans="1:10" x14ac:dyDescent="0.25">
      <c r="A66" t="s">
        <v>9</v>
      </c>
      <c r="B66">
        <v>2017</v>
      </c>
      <c r="C66" t="s">
        <v>11</v>
      </c>
      <c r="D66" t="s">
        <v>10</v>
      </c>
      <c r="E66" t="str">
        <f>VLOOKUP(F66,Lookup!A:B,2,FALSE)</f>
        <v>Niari</v>
      </c>
      <c r="F66" t="s">
        <v>42</v>
      </c>
      <c r="G66" t="s">
        <v>44</v>
      </c>
      <c r="H66">
        <v>2128</v>
      </c>
      <c r="I66">
        <v>2664</v>
      </c>
      <c r="J66" s="1">
        <v>79.891530000000003</v>
      </c>
    </row>
    <row r="67" spans="1:10" x14ac:dyDescent="0.25">
      <c r="A67" t="s">
        <v>9</v>
      </c>
      <c r="B67">
        <v>2017</v>
      </c>
      <c r="C67" t="s">
        <v>11</v>
      </c>
      <c r="D67" t="s">
        <v>10</v>
      </c>
      <c r="E67" t="str">
        <f>VLOOKUP(F67,Lookup!A:B,2,FALSE)</f>
        <v>Niari</v>
      </c>
      <c r="F67" t="s">
        <v>42</v>
      </c>
      <c r="G67" t="s">
        <v>45</v>
      </c>
      <c r="H67">
        <v>1908</v>
      </c>
      <c r="I67">
        <v>2480</v>
      </c>
      <c r="J67" s="1">
        <v>76.933850000000007</v>
      </c>
    </row>
    <row r="68" spans="1:10" x14ac:dyDescent="0.25">
      <c r="A68" t="s">
        <v>9</v>
      </c>
      <c r="B68">
        <v>2017</v>
      </c>
      <c r="C68" t="s">
        <v>11</v>
      </c>
      <c r="D68" t="s">
        <v>10</v>
      </c>
      <c r="E68" t="str">
        <f>VLOOKUP(F68,Lookup!A:B,2,FALSE)</f>
        <v>Plateaux</v>
      </c>
      <c r="F68" t="s">
        <v>46</v>
      </c>
      <c r="G68" t="s">
        <v>47</v>
      </c>
      <c r="H68">
        <v>1105</v>
      </c>
      <c r="I68">
        <v>2076</v>
      </c>
      <c r="J68" s="1">
        <v>53.221629999999998</v>
      </c>
    </row>
    <row r="69" spans="1:10" x14ac:dyDescent="0.25">
      <c r="A69" t="s">
        <v>9</v>
      </c>
      <c r="B69">
        <v>2017</v>
      </c>
      <c r="C69" t="s">
        <v>11</v>
      </c>
      <c r="D69" t="s">
        <v>10</v>
      </c>
      <c r="E69" t="str">
        <f>VLOOKUP(F69,Lookup!A:B,2,FALSE)</f>
        <v>Plateaux</v>
      </c>
      <c r="F69" t="s">
        <v>46</v>
      </c>
      <c r="G69" t="s">
        <v>48</v>
      </c>
      <c r="H69">
        <v>2246</v>
      </c>
      <c r="I69">
        <v>3528</v>
      </c>
      <c r="J69" s="1">
        <v>63.664940000000001</v>
      </c>
    </row>
    <row r="70" spans="1:10" x14ac:dyDescent="0.25">
      <c r="A70" t="s">
        <v>9</v>
      </c>
      <c r="B70">
        <v>2017</v>
      </c>
      <c r="C70" t="s">
        <v>11</v>
      </c>
      <c r="D70" t="s">
        <v>10</v>
      </c>
      <c r="E70" t="str">
        <f>VLOOKUP(F70,Lookup!A:B,2,FALSE)</f>
        <v>Plateaux</v>
      </c>
      <c r="F70" t="s">
        <v>46</v>
      </c>
      <c r="G70" t="s">
        <v>49</v>
      </c>
      <c r="H70">
        <v>2987</v>
      </c>
      <c r="I70">
        <v>4138</v>
      </c>
      <c r="J70" s="1">
        <v>72.17886</v>
      </c>
    </row>
    <row r="71" spans="1:10" x14ac:dyDescent="0.25">
      <c r="A71" t="s">
        <v>9</v>
      </c>
      <c r="B71">
        <v>2017</v>
      </c>
      <c r="C71" t="s">
        <v>11</v>
      </c>
      <c r="D71" t="s">
        <v>10</v>
      </c>
      <c r="E71" t="str">
        <f>VLOOKUP(F71,Lookup!A:B,2,FALSE)</f>
        <v>Pointe-Noire</v>
      </c>
      <c r="F71" t="s">
        <v>50</v>
      </c>
      <c r="G71" t="s">
        <v>51</v>
      </c>
      <c r="H71">
        <v>8994</v>
      </c>
      <c r="I71">
        <v>10847</v>
      </c>
      <c r="J71" s="1">
        <v>82.914469999999994</v>
      </c>
    </row>
    <row r="72" spans="1:10" x14ac:dyDescent="0.25">
      <c r="A72" t="s">
        <v>9</v>
      </c>
      <c r="B72">
        <v>2017</v>
      </c>
      <c r="C72" t="s">
        <v>11</v>
      </c>
      <c r="D72" t="s">
        <v>10</v>
      </c>
      <c r="E72" t="str">
        <f>VLOOKUP(F72,Lookup!A:B,2,FALSE)</f>
        <v>Pointe-Noire</v>
      </c>
      <c r="F72" t="s">
        <v>50</v>
      </c>
      <c r="G72" t="s">
        <v>52</v>
      </c>
      <c r="H72">
        <v>5799</v>
      </c>
      <c r="I72">
        <v>6156</v>
      </c>
      <c r="J72" s="1">
        <v>94.207189999999997</v>
      </c>
    </row>
    <row r="73" spans="1:10" x14ac:dyDescent="0.25">
      <c r="A73" t="s">
        <v>9</v>
      </c>
      <c r="B73">
        <v>2017</v>
      </c>
      <c r="C73" t="s">
        <v>11</v>
      </c>
      <c r="D73" t="s">
        <v>10</v>
      </c>
      <c r="E73" t="str">
        <f>VLOOKUP(F73,Lookup!A:B,2,FALSE)</f>
        <v>Pointe-Noire</v>
      </c>
      <c r="F73" t="s">
        <v>50</v>
      </c>
      <c r="G73" t="s">
        <v>53</v>
      </c>
      <c r="H73">
        <v>5884</v>
      </c>
      <c r="I73">
        <v>7536</v>
      </c>
      <c r="J73" s="1">
        <v>78.083070000000006</v>
      </c>
    </row>
    <row r="74" spans="1:10" x14ac:dyDescent="0.25">
      <c r="A74" t="s">
        <v>9</v>
      </c>
      <c r="B74">
        <v>2017</v>
      </c>
      <c r="C74" t="s">
        <v>11</v>
      </c>
      <c r="D74" t="s">
        <v>10</v>
      </c>
      <c r="E74" t="str">
        <f>VLOOKUP(F74,Lookup!A:B,2,FALSE)</f>
        <v>Pointe-Noire</v>
      </c>
      <c r="F74" t="s">
        <v>50</v>
      </c>
      <c r="G74" t="s">
        <v>54</v>
      </c>
      <c r="H74">
        <v>3247</v>
      </c>
      <c r="I74">
        <v>4857</v>
      </c>
      <c r="J74" s="1">
        <v>66.855029999999999</v>
      </c>
    </row>
    <row r="75" spans="1:10" x14ac:dyDescent="0.25">
      <c r="A75" t="s">
        <v>9</v>
      </c>
      <c r="B75">
        <v>2017</v>
      </c>
      <c r="C75" t="s">
        <v>11</v>
      </c>
      <c r="D75" t="s">
        <v>10</v>
      </c>
      <c r="E75" t="str">
        <f>VLOOKUP(F75,Lookup!A:B,2,FALSE)</f>
        <v>Pointe-Noire</v>
      </c>
      <c r="F75" t="s">
        <v>50</v>
      </c>
      <c r="G75" t="s">
        <v>55</v>
      </c>
      <c r="H75">
        <v>4517</v>
      </c>
      <c r="I75">
        <v>6684</v>
      </c>
      <c r="J75" s="1">
        <v>67.574259999999995</v>
      </c>
    </row>
    <row r="76" spans="1:10" x14ac:dyDescent="0.25">
      <c r="A76" t="s">
        <v>9</v>
      </c>
      <c r="B76">
        <v>2017</v>
      </c>
      <c r="C76" t="s">
        <v>11</v>
      </c>
      <c r="D76" t="s">
        <v>10</v>
      </c>
      <c r="E76" t="str">
        <f>VLOOKUP(F76,Lookup!A:B,2,FALSE)</f>
        <v>Pointe-Noire</v>
      </c>
      <c r="F76" t="s">
        <v>50</v>
      </c>
      <c r="G76" t="s">
        <v>56</v>
      </c>
      <c r="H76">
        <v>919</v>
      </c>
      <c r="I76">
        <v>928</v>
      </c>
      <c r="J76" s="1">
        <v>99.07141</v>
      </c>
    </row>
    <row r="77" spans="1:10" x14ac:dyDescent="0.25">
      <c r="A77" t="s">
        <v>9</v>
      </c>
      <c r="B77">
        <v>2017</v>
      </c>
      <c r="C77" t="s">
        <v>11</v>
      </c>
      <c r="D77" t="s">
        <v>10</v>
      </c>
      <c r="E77" t="str">
        <f>VLOOKUP(F77,Lookup!A:B,2,FALSE)</f>
        <v>Pointe-Noire</v>
      </c>
      <c r="F77" t="s">
        <v>50</v>
      </c>
      <c r="G77" t="s">
        <v>57</v>
      </c>
      <c r="H77">
        <v>9292</v>
      </c>
      <c r="I77">
        <v>9640</v>
      </c>
      <c r="J77" s="1">
        <v>96.393199999999993</v>
      </c>
    </row>
    <row r="78" spans="1:10" x14ac:dyDescent="0.25">
      <c r="A78" t="s">
        <v>9</v>
      </c>
      <c r="B78">
        <v>2017</v>
      </c>
      <c r="C78" t="s">
        <v>11</v>
      </c>
      <c r="D78" t="s">
        <v>10</v>
      </c>
      <c r="E78" t="str">
        <f>VLOOKUP(F78,Lookup!A:B,2,FALSE)</f>
        <v>Pool</v>
      </c>
      <c r="F78" t="s">
        <v>58</v>
      </c>
      <c r="G78" t="s">
        <v>59</v>
      </c>
      <c r="H78">
        <v>250</v>
      </c>
      <c r="I78">
        <v>1415</v>
      </c>
      <c r="J78" s="1">
        <v>17.673159999999999</v>
      </c>
    </row>
    <row r="79" spans="1:10" x14ac:dyDescent="0.25">
      <c r="A79" t="s">
        <v>9</v>
      </c>
      <c r="B79">
        <v>2017</v>
      </c>
      <c r="C79" t="s">
        <v>11</v>
      </c>
      <c r="D79" t="s">
        <v>10</v>
      </c>
      <c r="E79" t="str">
        <f>VLOOKUP(F79,Lookup!A:B,2,FALSE)</f>
        <v>Pool</v>
      </c>
      <c r="F79" t="s">
        <v>58</v>
      </c>
      <c r="G79" t="s">
        <v>60</v>
      </c>
      <c r="H79">
        <v>1200</v>
      </c>
      <c r="I79">
        <v>3706</v>
      </c>
      <c r="J79" s="1">
        <v>32.378540000000001</v>
      </c>
    </row>
    <row r="80" spans="1:10" x14ac:dyDescent="0.25">
      <c r="A80" t="s">
        <v>9</v>
      </c>
      <c r="B80">
        <v>2017</v>
      </c>
      <c r="C80" t="s">
        <v>11</v>
      </c>
      <c r="D80" t="s">
        <v>10</v>
      </c>
      <c r="E80" t="str">
        <f>VLOOKUP(F80,Lookup!A:B,2,FALSE)</f>
        <v>Pool</v>
      </c>
      <c r="F80" t="s">
        <v>58</v>
      </c>
      <c r="G80" t="s">
        <v>61</v>
      </c>
      <c r="H80">
        <v>771</v>
      </c>
      <c r="I80">
        <v>1547</v>
      </c>
      <c r="J80" s="1">
        <v>49.842910000000003</v>
      </c>
    </row>
    <row r="81" spans="1:10" x14ac:dyDescent="0.25">
      <c r="A81" t="s">
        <v>9</v>
      </c>
      <c r="B81">
        <v>2017</v>
      </c>
      <c r="C81" t="s">
        <v>11</v>
      </c>
      <c r="D81" t="s">
        <v>10</v>
      </c>
      <c r="E81" t="str">
        <f>VLOOKUP(F81,Lookup!A:B,2,FALSE)</f>
        <v>Pool</v>
      </c>
      <c r="F81" t="s">
        <v>58</v>
      </c>
      <c r="G81" t="s">
        <v>62</v>
      </c>
      <c r="H81">
        <v>1666</v>
      </c>
      <c r="I81">
        <v>3544</v>
      </c>
      <c r="J81" s="1">
        <v>47.00723</v>
      </c>
    </row>
    <row r="82" spans="1:10" x14ac:dyDescent="0.25">
      <c r="A82" t="s">
        <v>9</v>
      </c>
      <c r="B82">
        <v>2017</v>
      </c>
      <c r="C82" t="s">
        <v>11</v>
      </c>
      <c r="D82" t="s">
        <v>10</v>
      </c>
      <c r="E82" t="str">
        <f>VLOOKUP(F82,Lookup!A:B,2,FALSE)</f>
        <v>Pool</v>
      </c>
      <c r="F82" t="s">
        <v>58</v>
      </c>
      <c r="G82" t="s">
        <v>63</v>
      </c>
      <c r="H82">
        <v>813</v>
      </c>
      <c r="I82">
        <v>2990</v>
      </c>
      <c r="J82" s="1">
        <v>27.19266</v>
      </c>
    </row>
    <row r="83" spans="1:10" x14ac:dyDescent="0.25">
      <c r="A83" t="s">
        <v>9</v>
      </c>
      <c r="B83">
        <v>2017</v>
      </c>
      <c r="C83" t="s">
        <v>11</v>
      </c>
      <c r="D83" t="s">
        <v>10</v>
      </c>
      <c r="E83" t="str">
        <f>VLOOKUP(F83,Lookup!A:B,2,FALSE)</f>
        <v>Sangha</v>
      </c>
      <c r="F83" t="s">
        <v>64</v>
      </c>
      <c r="G83" t="s">
        <v>65</v>
      </c>
      <c r="H83">
        <v>3661</v>
      </c>
      <c r="I83">
        <v>4789</v>
      </c>
      <c r="J83" s="1">
        <v>76.447100000000006</v>
      </c>
    </row>
    <row r="84" spans="1:10" x14ac:dyDescent="0.25">
      <c r="A84" t="s">
        <v>9</v>
      </c>
      <c r="B84">
        <v>2018</v>
      </c>
      <c r="C84" t="s">
        <v>11</v>
      </c>
      <c r="D84" t="s">
        <v>10</v>
      </c>
      <c r="E84" t="str">
        <f>VLOOKUP(F84,Lookup!A:B,2,FALSE)</f>
        <v>Bouenza</v>
      </c>
      <c r="F84" t="s">
        <v>12</v>
      </c>
      <c r="G84" t="s">
        <v>67</v>
      </c>
      <c r="H84">
        <v>1093</v>
      </c>
      <c r="I84">
        <v>1883</v>
      </c>
      <c r="J84" s="1">
        <v>58.022500000000001</v>
      </c>
    </row>
    <row r="85" spans="1:10" x14ac:dyDescent="0.25">
      <c r="A85" t="s">
        <v>9</v>
      </c>
      <c r="B85">
        <v>2018</v>
      </c>
      <c r="C85" t="s">
        <v>11</v>
      </c>
      <c r="D85" t="s">
        <v>10</v>
      </c>
      <c r="E85" t="str">
        <f>VLOOKUP(F85,Lookup!A:B,2,FALSE)</f>
        <v>Bouenza</v>
      </c>
      <c r="F85" t="s">
        <v>12</v>
      </c>
      <c r="G85" t="s">
        <v>13</v>
      </c>
      <c r="H85">
        <v>1758</v>
      </c>
      <c r="I85">
        <v>2546</v>
      </c>
      <c r="J85" s="1">
        <v>69.041529999999995</v>
      </c>
    </row>
    <row r="86" spans="1:10" x14ac:dyDescent="0.25">
      <c r="A86" t="s">
        <v>9</v>
      </c>
      <c r="B86">
        <v>2018</v>
      </c>
      <c r="C86" t="s">
        <v>11</v>
      </c>
      <c r="D86" t="s">
        <v>10</v>
      </c>
      <c r="E86" t="str">
        <f>VLOOKUP(F86,Lookup!A:B,2,FALSE)</f>
        <v>Bouenza</v>
      </c>
      <c r="F86" t="s">
        <v>12</v>
      </c>
      <c r="G86" t="s">
        <v>14</v>
      </c>
      <c r="H86">
        <v>3369</v>
      </c>
      <c r="I86">
        <v>5013</v>
      </c>
      <c r="J86" s="1">
        <v>67.201350000000005</v>
      </c>
    </row>
    <row r="87" spans="1:10" x14ac:dyDescent="0.25">
      <c r="A87" t="s">
        <v>9</v>
      </c>
      <c r="B87">
        <v>2018</v>
      </c>
      <c r="C87" t="s">
        <v>11</v>
      </c>
      <c r="D87" t="s">
        <v>10</v>
      </c>
      <c r="E87" t="str">
        <f>VLOOKUP(F87,Lookup!A:B,2,FALSE)</f>
        <v>Bouenza</v>
      </c>
      <c r="F87" t="s">
        <v>12</v>
      </c>
      <c r="G87" t="s">
        <v>15</v>
      </c>
      <c r="H87">
        <v>2087</v>
      </c>
      <c r="I87">
        <v>3451</v>
      </c>
      <c r="J87" s="1">
        <v>60.48263</v>
      </c>
    </row>
    <row r="88" spans="1:10" x14ac:dyDescent="0.25">
      <c r="A88" t="s">
        <v>9</v>
      </c>
      <c r="B88">
        <v>2018</v>
      </c>
      <c r="C88" t="s">
        <v>11</v>
      </c>
      <c r="D88" t="s">
        <v>10</v>
      </c>
      <c r="E88" t="str">
        <f>VLOOKUP(F88,Lookup!A:B,2,FALSE)</f>
        <v>Bouenza</v>
      </c>
      <c r="F88" t="s">
        <v>12</v>
      </c>
      <c r="G88" t="s">
        <v>16</v>
      </c>
      <c r="H88">
        <v>2890</v>
      </c>
      <c r="I88">
        <v>4870</v>
      </c>
      <c r="J88" s="1">
        <v>59.34111</v>
      </c>
    </row>
    <row r="89" spans="1:10" x14ac:dyDescent="0.25">
      <c r="A89" t="s">
        <v>9</v>
      </c>
      <c r="B89">
        <v>2018</v>
      </c>
      <c r="C89" t="s">
        <v>11</v>
      </c>
      <c r="D89" t="s">
        <v>10</v>
      </c>
      <c r="E89" t="str">
        <f>VLOOKUP(F89,Lookup!A:B,2,FALSE)</f>
        <v>Brazzaville</v>
      </c>
      <c r="F89" t="s">
        <v>17</v>
      </c>
      <c r="G89" t="s">
        <v>18</v>
      </c>
      <c r="H89">
        <v>4786</v>
      </c>
      <c r="I89">
        <v>5683</v>
      </c>
      <c r="J89" s="1">
        <v>84.210930000000005</v>
      </c>
    </row>
    <row r="90" spans="1:10" x14ac:dyDescent="0.25">
      <c r="A90" t="s">
        <v>9</v>
      </c>
      <c r="B90">
        <v>2018</v>
      </c>
      <c r="C90" t="s">
        <v>11</v>
      </c>
      <c r="D90" t="s">
        <v>10</v>
      </c>
      <c r="E90" t="str">
        <f>VLOOKUP(F90,Lookup!A:B,2,FALSE)</f>
        <v>Brazzaville</v>
      </c>
      <c r="F90" t="s">
        <v>17</v>
      </c>
      <c r="G90" t="s">
        <v>19</v>
      </c>
      <c r="H90">
        <v>8089</v>
      </c>
      <c r="I90">
        <v>8403</v>
      </c>
      <c r="J90" s="1">
        <v>96.268839999999997</v>
      </c>
    </row>
    <row r="91" spans="1:10" x14ac:dyDescent="0.25">
      <c r="A91" t="s">
        <v>9</v>
      </c>
      <c r="B91">
        <v>2018</v>
      </c>
      <c r="C91" t="s">
        <v>11</v>
      </c>
      <c r="D91" t="s">
        <v>10</v>
      </c>
      <c r="E91" t="str">
        <f>VLOOKUP(F91,Lookup!A:B,2,FALSE)</f>
        <v>Brazzaville</v>
      </c>
      <c r="F91" t="s">
        <v>17</v>
      </c>
      <c r="G91" t="s">
        <v>20</v>
      </c>
      <c r="H91">
        <v>5282</v>
      </c>
      <c r="I91">
        <v>7209</v>
      </c>
      <c r="J91" s="1">
        <v>73.267939999999996</v>
      </c>
    </row>
    <row r="92" spans="1:10" x14ac:dyDescent="0.25">
      <c r="A92" t="s">
        <v>9</v>
      </c>
      <c r="B92">
        <v>2018</v>
      </c>
      <c r="C92" t="s">
        <v>11</v>
      </c>
      <c r="D92" t="s">
        <v>10</v>
      </c>
      <c r="E92" t="str">
        <f>VLOOKUP(F92,Lookup!A:B,2,FALSE)</f>
        <v>Brazzaville</v>
      </c>
      <c r="F92" t="s">
        <v>17</v>
      </c>
      <c r="G92" t="s">
        <v>21</v>
      </c>
      <c r="H92">
        <v>5824</v>
      </c>
      <c r="I92">
        <v>9955</v>
      </c>
      <c r="J92" s="1">
        <v>58.500990000000002</v>
      </c>
    </row>
    <row r="93" spans="1:10" x14ac:dyDescent="0.25">
      <c r="A93" t="s">
        <v>9</v>
      </c>
      <c r="B93">
        <v>2018</v>
      </c>
      <c r="C93" t="s">
        <v>11</v>
      </c>
      <c r="D93" t="s">
        <v>10</v>
      </c>
      <c r="E93" t="str">
        <f>VLOOKUP(F93,Lookup!A:B,2,FALSE)</f>
        <v>Brazzaville</v>
      </c>
      <c r="F93" t="s">
        <v>17</v>
      </c>
      <c r="G93" t="s">
        <v>22</v>
      </c>
      <c r="H93">
        <v>7904</v>
      </c>
      <c r="I93">
        <v>8880</v>
      </c>
      <c r="J93" s="1">
        <v>89.004660000000001</v>
      </c>
    </row>
    <row r="94" spans="1:10" x14ac:dyDescent="0.25">
      <c r="A94" t="s">
        <v>9</v>
      </c>
      <c r="B94">
        <v>2018</v>
      </c>
      <c r="C94" t="s">
        <v>11</v>
      </c>
      <c r="D94" t="s">
        <v>10</v>
      </c>
      <c r="E94" t="str">
        <f>VLOOKUP(F94,Lookup!A:B,2,FALSE)</f>
        <v>Brazzaville</v>
      </c>
      <c r="F94" t="s">
        <v>17</v>
      </c>
      <c r="G94" t="s">
        <v>23</v>
      </c>
      <c r="H94">
        <v>8407</v>
      </c>
      <c r="I94">
        <v>9598</v>
      </c>
      <c r="J94" s="1">
        <v>87.592839999999995</v>
      </c>
    </row>
    <row r="95" spans="1:10" x14ac:dyDescent="0.25">
      <c r="A95" t="s">
        <v>9</v>
      </c>
      <c r="B95">
        <v>2018</v>
      </c>
      <c r="C95" t="s">
        <v>11</v>
      </c>
      <c r="D95" t="s">
        <v>10</v>
      </c>
      <c r="E95" t="str">
        <f>VLOOKUP(F95,Lookup!A:B,2,FALSE)</f>
        <v>Brazzaville</v>
      </c>
      <c r="F95" t="s">
        <v>17</v>
      </c>
      <c r="G95" t="s">
        <v>24</v>
      </c>
      <c r="H95">
        <v>8558</v>
      </c>
      <c r="I95">
        <v>10469</v>
      </c>
      <c r="J95" s="1">
        <v>81.746009999999998</v>
      </c>
    </row>
    <row r="96" spans="1:10" x14ac:dyDescent="0.25">
      <c r="A96" t="s">
        <v>9</v>
      </c>
      <c r="B96">
        <v>2018</v>
      </c>
      <c r="C96" t="s">
        <v>11</v>
      </c>
      <c r="D96" t="s">
        <v>10</v>
      </c>
      <c r="E96" t="str">
        <f>VLOOKUP(F96,Lookup!A:B,2,FALSE)</f>
        <v>Brazzaville</v>
      </c>
      <c r="F96" t="s">
        <v>17</v>
      </c>
      <c r="G96" t="s">
        <v>25</v>
      </c>
      <c r="H96">
        <v>4426</v>
      </c>
      <c r="I96">
        <v>5352</v>
      </c>
      <c r="J96" s="1">
        <v>82.697180000000003</v>
      </c>
    </row>
    <row r="97" spans="1:10" x14ac:dyDescent="0.25">
      <c r="A97" t="s">
        <v>9</v>
      </c>
      <c r="B97">
        <v>2018</v>
      </c>
      <c r="C97" t="s">
        <v>11</v>
      </c>
      <c r="D97" t="s">
        <v>10</v>
      </c>
      <c r="E97" t="str">
        <f>VLOOKUP(F97,Lookup!A:B,2,FALSE)</f>
        <v>Brazzaville</v>
      </c>
      <c r="F97" t="s">
        <v>17</v>
      </c>
      <c r="G97" t="s">
        <v>26</v>
      </c>
      <c r="H97">
        <v>10719</v>
      </c>
      <c r="I97">
        <v>13481</v>
      </c>
      <c r="J97" s="1">
        <v>79.513480000000001</v>
      </c>
    </row>
    <row r="98" spans="1:10" x14ac:dyDescent="0.25">
      <c r="A98" t="s">
        <v>9</v>
      </c>
      <c r="B98">
        <v>2018</v>
      </c>
      <c r="C98" t="s">
        <v>11</v>
      </c>
      <c r="D98" t="s">
        <v>10</v>
      </c>
      <c r="E98" t="str">
        <f>VLOOKUP(F98,Lookup!A:B,2,FALSE)</f>
        <v>Cuvette</v>
      </c>
      <c r="F98" t="s">
        <v>27</v>
      </c>
      <c r="G98" t="s">
        <v>28</v>
      </c>
      <c r="H98">
        <v>1921</v>
      </c>
      <c r="I98">
        <v>2297</v>
      </c>
      <c r="J98" s="1">
        <v>83.635559999999998</v>
      </c>
    </row>
    <row r="99" spans="1:10" x14ac:dyDescent="0.25">
      <c r="A99" t="s">
        <v>9</v>
      </c>
      <c r="B99">
        <v>2018</v>
      </c>
      <c r="C99" t="s">
        <v>11</v>
      </c>
      <c r="D99" t="s">
        <v>10</v>
      </c>
      <c r="E99" t="str">
        <f>VLOOKUP(F99,Lookup!A:B,2,FALSE)</f>
        <v>Cuvette</v>
      </c>
      <c r="F99" t="s">
        <v>27</v>
      </c>
      <c r="G99" t="s">
        <v>29</v>
      </c>
      <c r="H99">
        <v>1915</v>
      </c>
      <c r="I99">
        <v>2706</v>
      </c>
      <c r="J99" s="1">
        <v>70.768600000000006</v>
      </c>
    </row>
    <row r="100" spans="1:10" x14ac:dyDescent="0.25">
      <c r="A100" t="s">
        <v>9</v>
      </c>
      <c r="B100">
        <v>2018</v>
      </c>
      <c r="C100" t="s">
        <v>11</v>
      </c>
      <c r="D100" t="s">
        <v>10</v>
      </c>
      <c r="E100" t="str">
        <f>VLOOKUP(F100,Lookup!A:B,2,FALSE)</f>
        <v>Cuvette</v>
      </c>
      <c r="F100" t="s">
        <v>27</v>
      </c>
      <c r="G100" t="s">
        <v>30</v>
      </c>
      <c r="H100">
        <v>3415</v>
      </c>
      <c r="I100">
        <v>3970</v>
      </c>
      <c r="J100" s="1">
        <v>86.026110000000003</v>
      </c>
    </row>
    <row r="101" spans="1:10" x14ac:dyDescent="0.25">
      <c r="A101" t="s">
        <v>9</v>
      </c>
      <c r="B101">
        <v>2018</v>
      </c>
      <c r="C101" t="s">
        <v>11</v>
      </c>
      <c r="D101" t="s">
        <v>10</v>
      </c>
      <c r="E101" t="str">
        <f>VLOOKUP(F101,Lookup!A:B,2,FALSE)</f>
        <v>Cuvette-Ouest</v>
      </c>
      <c r="F101" t="s">
        <v>31</v>
      </c>
      <c r="G101" t="s">
        <v>32</v>
      </c>
      <c r="H101">
        <v>715</v>
      </c>
      <c r="I101">
        <v>1989</v>
      </c>
      <c r="J101" s="1">
        <v>35.790950000000002</v>
      </c>
    </row>
    <row r="102" spans="1:10" x14ac:dyDescent="0.25">
      <c r="A102" t="s">
        <v>9</v>
      </c>
      <c r="B102">
        <v>2018</v>
      </c>
      <c r="C102" t="s">
        <v>11</v>
      </c>
      <c r="D102" t="s">
        <v>10</v>
      </c>
      <c r="E102" t="str">
        <f>VLOOKUP(F102,Lookup!A:B,2,FALSE)</f>
        <v>Cuvette-Ouest</v>
      </c>
      <c r="F102" t="s">
        <v>31</v>
      </c>
      <c r="G102" t="s">
        <v>33</v>
      </c>
      <c r="H102">
        <v>906</v>
      </c>
      <c r="I102">
        <v>2198</v>
      </c>
      <c r="J102" s="1">
        <v>41.219650000000001</v>
      </c>
    </row>
    <row r="103" spans="1:10" x14ac:dyDescent="0.25">
      <c r="A103" t="s">
        <v>9</v>
      </c>
      <c r="B103">
        <v>2018</v>
      </c>
      <c r="C103" t="s">
        <v>11</v>
      </c>
      <c r="D103" t="s">
        <v>10</v>
      </c>
      <c r="E103" t="str">
        <f>VLOOKUP(F103,Lookup!A:B,2,FALSE)</f>
        <v>Kouilou</v>
      </c>
      <c r="F103" t="s">
        <v>34</v>
      </c>
      <c r="G103" t="s">
        <v>68</v>
      </c>
      <c r="H103">
        <v>1702</v>
      </c>
      <c r="I103">
        <v>1903</v>
      </c>
      <c r="J103" s="1">
        <v>89.429209999999998</v>
      </c>
    </row>
    <row r="104" spans="1:10" x14ac:dyDescent="0.25">
      <c r="A104" t="s">
        <v>9</v>
      </c>
      <c r="B104">
        <v>2018</v>
      </c>
      <c r="C104" t="s">
        <v>11</v>
      </c>
      <c r="D104" t="s">
        <v>10</v>
      </c>
      <c r="E104" t="str">
        <f>VLOOKUP(F104,Lookup!A:B,2,FALSE)</f>
        <v>Kouilou</v>
      </c>
      <c r="F104" t="s">
        <v>34</v>
      </c>
      <c r="G104" t="s">
        <v>69</v>
      </c>
      <c r="H104">
        <v>791</v>
      </c>
      <c r="I104">
        <v>938</v>
      </c>
      <c r="J104" s="1">
        <v>84.299009999999996</v>
      </c>
    </row>
    <row r="105" spans="1:10" x14ac:dyDescent="0.25">
      <c r="A105" t="s">
        <v>9</v>
      </c>
      <c r="B105">
        <v>2018</v>
      </c>
      <c r="C105" t="s">
        <v>11</v>
      </c>
      <c r="D105" t="s">
        <v>10</v>
      </c>
      <c r="E105" t="str">
        <f>VLOOKUP(F105,Lookup!A:B,2,FALSE)</f>
        <v>Kouilou</v>
      </c>
      <c r="F105" t="s">
        <v>34</v>
      </c>
      <c r="G105" t="s">
        <v>70</v>
      </c>
      <c r="H105">
        <v>1413</v>
      </c>
      <c r="I105">
        <v>1490</v>
      </c>
      <c r="J105" s="1">
        <v>94.80968</v>
      </c>
    </row>
    <row r="106" spans="1:10" x14ac:dyDescent="0.25">
      <c r="A106" t="s">
        <v>9</v>
      </c>
      <c r="B106">
        <v>2018</v>
      </c>
      <c r="C106" t="s">
        <v>11</v>
      </c>
      <c r="D106" t="s">
        <v>10</v>
      </c>
      <c r="E106" t="str">
        <f>VLOOKUP(F106,Lookup!A:B,2,FALSE)</f>
        <v>Lekoumou</v>
      </c>
      <c r="F106" t="s">
        <v>38</v>
      </c>
      <c r="G106" t="s">
        <v>39</v>
      </c>
      <c r="H106">
        <v>3624</v>
      </c>
      <c r="I106">
        <v>5541</v>
      </c>
      <c r="J106" s="1">
        <v>65.401489999999995</v>
      </c>
    </row>
    <row r="107" spans="1:10" x14ac:dyDescent="0.25">
      <c r="A107" t="s">
        <v>9</v>
      </c>
      <c r="B107">
        <v>2018</v>
      </c>
      <c r="C107" t="s">
        <v>11</v>
      </c>
      <c r="D107" t="s">
        <v>10</v>
      </c>
      <c r="E107" t="str">
        <f>VLOOKUP(F107,Lookup!A:B,2,FALSE)</f>
        <v>Likouala</v>
      </c>
      <c r="F107" t="s">
        <v>40</v>
      </c>
      <c r="G107" t="s">
        <v>41</v>
      </c>
      <c r="H107">
        <v>3741</v>
      </c>
      <c r="I107">
        <v>8859</v>
      </c>
      <c r="J107" s="1">
        <v>42.229570000000002</v>
      </c>
    </row>
    <row r="108" spans="1:10" x14ac:dyDescent="0.25">
      <c r="A108" t="s">
        <v>9</v>
      </c>
      <c r="B108">
        <v>2018</v>
      </c>
      <c r="C108" t="s">
        <v>11</v>
      </c>
      <c r="D108" t="s">
        <v>10</v>
      </c>
      <c r="E108" t="str">
        <f>VLOOKUP(F108,Lookup!A:B,2,FALSE)</f>
        <v>Niari</v>
      </c>
      <c r="F108" t="s">
        <v>42</v>
      </c>
      <c r="G108" t="s">
        <v>43</v>
      </c>
      <c r="H108">
        <v>6143</v>
      </c>
      <c r="I108">
        <v>7994</v>
      </c>
      <c r="J108" s="1">
        <v>76.845920000000007</v>
      </c>
    </row>
    <row r="109" spans="1:10" x14ac:dyDescent="0.25">
      <c r="A109" t="s">
        <v>9</v>
      </c>
      <c r="B109">
        <v>2018</v>
      </c>
      <c r="C109" t="s">
        <v>11</v>
      </c>
      <c r="D109" t="s">
        <v>10</v>
      </c>
      <c r="E109" t="str">
        <f>VLOOKUP(F109,Lookup!A:B,2,FALSE)</f>
        <v>Niari</v>
      </c>
      <c r="F109" t="s">
        <v>42</v>
      </c>
      <c r="G109" t="s">
        <v>44</v>
      </c>
      <c r="H109">
        <v>2150</v>
      </c>
      <c r="I109">
        <v>2744</v>
      </c>
      <c r="J109" s="1">
        <v>78.366129999999998</v>
      </c>
    </row>
    <row r="110" spans="1:10" x14ac:dyDescent="0.25">
      <c r="A110" t="s">
        <v>9</v>
      </c>
      <c r="B110">
        <v>2018</v>
      </c>
      <c r="C110" t="s">
        <v>11</v>
      </c>
      <c r="D110" t="s">
        <v>10</v>
      </c>
      <c r="E110" t="str">
        <f>VLOOKUP(F110,Lookup!A:B,2,FALSE)</f>
        <v>Niari</v>
      </c>
      <c r="F110" t="s">
        <v>42</v>
      </c>
      <c r="G110" t="s">
        <v>45</v>
      </c>
      <c r="H110">
        <v>2018</v>
      </c>
      <c r="I110">
        <v>2554</v>
      </c>
      <c r="J110" s="1">
        <v>78.998720000000006</v>
      </c>
    </row>
    <row r="111" spans="1:10" x14ac:dyDescent="0.25">
      <c r="A111" t="s">
        <v>9</v>
      </c>
      <c r="B111">
        <v>2018</v>
      </c>
      <c r="C111" t="s">
        <v>11</v>
      </c>
      <c r="D111" t="s">
        <v>10</v>
      </c>
      <c r="E111" t="str">
        <f>VLOOKUP(F111,Lookup!A:B,2,FALSE)</f>
        <v>Plateaux</v>
      </c>
      <c r="F111" t="s">
        <v>46</v>
      </c>
      <c r="G111" t="s">
        <v>47</v>
      </c>
      <c r="H111">
        <v>1371</v>
      </c>
      <c r="I111">
        <v>2139</v>
      </c>
      <c r="J111" s="1">
        <v>64.110669999999999</v>
      </c>
    </row>
    <row r="112" spans="1:10" x14ac:dyDescent="0.25">
      <c r="A112" t="s">
        <v>9</v>
      </c>
      <c r="B112">
        <v>2018</v>
      </c>
      <c r="C112" t="s">
        <v>11</v>
      </c>
      <c r="D112" t="s">
        <v>10</v>
      </c>
      <c r="E112" t="str">
        <f>VLOOKUP(F112,Lookup!A:B,2,FALSE)</f>
        <v>Plateaux</v>
      </c>
      <c r="F112" t="s">
        <v>46</v>
      </c>
      <c r="G112" t="s">
        <v>48</v>
      </c>
      <c r="H112">
        <v>2657</v>
      </c>
      <c r="I112">
        <v>3634</v>
      </c>
      <c r="J112" s="1">
        <v>73.121880000000004</v>
      </c>
    </row>
    <row r="113" spans="1:10" x14ac:dyDescent="0.25">
      <c r="A113" t="s">
        <v>9</v>
      </c>
      <c r="B113">
        <v>2018</v>
      </c>
      <c r="C113" t="s">
        <v>11</v>
      </c>
      <c r="D113" t="s">
        <v>10</v>
      </c>
      <c r="E113" t="str">
        <f>VLOOKUP(F113,Lookup!A:B,2,FALSE)</f>
        <v>Plateaux</v>
      </c>
      <c r="F113" t="s">
        <v>46</v>
      </c>
      <c r="G113" t="s">
        <v>49</v>
      </c>
      <c r="H113">
        <v>3726</v>
      </c>
      <c r="I113">
        <v>4262</v>
      </c>
      <c r="J113" s="1">
        <v>87.413690000000003</v>
      </c>
    </row>
    <row r="114" spans="1:10" x14ac:dyDescent="0.25">
      <c r="A114" t="s">
        <v>9</v>
      </c>
      <c r="B114">
        <v>2018</v>
      </c>
      <c r="C114" t="s">
        <v>11</v>
      </c>
      <c r="D114" t="s">
        <v>10</v>
      </c>
      <c r="E114" t="str">
        <f>VLOOKUP(F114,Lookup!A:B,2,FALSE)</f>
        <v>Pointe-Noire</v>
      </c>
      <c r="F114" t="s">
        <v>50</v>
      </c>
      <c r="G114" t="s">
        <v>51</v>
      </c>
      <c r="H114">
        <v>9895</v>
      </c>
      <c r="I114">
        <v>11173</v>
      </c>
      <c r="J114" s="1">
        <v>88.563800000000001</v>
      </c>
    </row>
    <row r="115" spans="1:10" x14ac:dyDescent="0.25">
      <c r="A115" t="s">
        <v>9</v>
      </c>
      <c r="B115">
        <v>2018</v>
      </c>
      <c r="C115" t="s">
        <v>11</v>
      </c>
      <c r="D115" t="s">
        <v>10</v>
      </c>
      <c r="E115" t="str">
        <f>VLOOKUP(F115,Lookup!A:B,2,FALSE)</f>
        <v>Pointe-Noire</v>
      </c>
      <c r="F115" t="s">
        <v>50</v>
      </c>
      <c r="G115" t="s">
        <v>52</v>
      </c>
      <c r="H115">
        <v>5447</v>
      </c>
      <c r="I115">
        <v>6340</v>
      </c>
      <c r="J115" s="1">
        <v>85.911540000000002</v>
      </c>
    </row>
    <row r="116" spans="1:10" x14ac:dyDescent="0.25">
      <c r="A116" t="s">
        <v>9</v>
      </c>
      <c r="B116">
        <v>2018</v>
      </c>
      <c r="C116" t="s">
        <v>11</v>
      </c>
      <c r="D116" t="s">
        <v>10</v>
      </c>
      <c r="E116" t="str">
        <f>VLOOKUP(F116,Lookup!A:B,2,FALSE)</f>
        <v>Pointe-Noire</v>
      </c>
      <c r="F116" t="s">
        <v>50</v>
      </c>
      <c r="G116" t="s">
        <v>53</v>
      </c>
      <c r="H116">
        <v>5955</v>
      </c>
      <c r="I116">
        <v>7762</v>
      </c>
      <c r="J116" s="1">
        <v>76.723470000000006</v>
      </c>
    </row>
    <row r="117" spans="1:10" x14ac:dyDescent="0.25">
      <c r="A117" t="s">
        <v>9</v>
      </c>
      <c r="B117">
        <v>2018</v>
      </c>
      <c r="C117" t="s">
        <v>11</v>
      </c>
      <c r="D117" t="s">
        <v>10</v>
      </c>
      <c r="E117" t="str">
        <f>VLOOKUP(F117,Lookup!A:B,2,FALSE)</f>
        <v>Pointe-Noire</v>
      </c>
      <c r="F117" t="s">
        <v>50</v>
      </c>
      <c r="G117" t="s">
        <v>54</v>
      </c>
      <c r="H117">
        <v>4153</v>
      </c>
      <c r="I117">
        <v>5002</v>
      </c>
      <c r="J117" s="1">
        <v>83.018519999999995</v>
      </c>
    </row>
    <row r="118" spans="1:10" x14ac:dyDescent="0.25">
      <c r="A118" t="s">
        <v>9</v>
      </c>
      <c r="B118">
        <v>2018</v>
      </c>
      <c r="C118" t="s">
        <v>11</v>
      </c>
      <c r="D118" t="s">
        <v>10</v>
      </c>
      <c r="E118" t="str">
        <f>VLOOKUP(F118,Lookup!A:B,2,FALSE)</f>
        <v>Pointe-Noire</v>
      </c>
      <c r="F118" t="s">
        <v>50</v>
      </c>
      <c r="G118" t="s">
        <v>55</v>
      </c>
      <c r="H118">
        <v>4906</v>
      </c>
      <c r="I118">
        <v>6885</v>
      </c>
      <c r="J118" s="1">
        <v>71.255870000000002</v>
      </c>
    </row>
    <row r="119" spans="1:10" x14ac:dyDescent="0.25">
      <c r="A119" t="s">
        <v>9</v>
      </c>
      <c r="B119">
        <v>2018</v>
      </c>
      <c r="C119" t="s">
        <v>11</v>
      </c>
      <c r="D119" t="s">
        <v>10</v>
      </c>
      <c r="E119" t="str">
        <f>VLOOKUP(F119,Lookup!A:B,2,FALSE)</f>
        <v>Pointe-Noire</v>
      </c>
      <c r="F119" t="s">
        <v>50</v>
      </c>
      <c r="G119" t="s">
        <v>56</v>
      </c>
      <c r="H119">
        <v>916</v>
      </c>
      <c r="I119">
        <v>955</v>
      </c>
      <c r="J119" s="1">
        <v>95.872979999999998</v>
      </c>
    </row>
    <row r="120" spans="1:10" x14ac:dyDescent="0.25">
      <c r="A120" t="s">
        <v>9</v>
      </c>
      <c r="B120">
        <v>2018</v>
      </c>
      <c r="C120" t="s">
        <v>11</v>
      </c>
      <c r="D120" t="s">
        <v>10</v>
      </c>
      <c r="E120" t="str">
        <f>VLOOKUP(F120,Lookup!A:B,2,FALSE)</f>
        <v>Pointe-Noire</v>
      </c>
      <c r="F120" t="s">
        <v>50</v>
      </c>
      <c r="G120" t="s">
        <v>57</v>
      </c>
      <c r="H120">
        <v>8713</v>
      </c>
      <c r="I120">
        <v>9929</v>
      </c>
      <c r="J120" s="1">
        <v>87.754300000000001</v>
      </c>
    </row>
    <row r="121" spans="1:10" x14ac:dyDescent="0.25">
      <c r="A121" t="s">
        <v>9</v>
      </c>
      <c r="B121">
        <v>2018</v>
      </c>
      <c r="C121" t="s">
        <v>11</v>
      </c>
      <c r="D121" t="s">
        <v>10</v>
      </c>
      <c r="E121" t="str">
        <f>VLOOKUP(F121,Lookup!A:B,2,FALSE)</f>
        <v>Pool</v>
      </c>
      <c r="F121" t="s">
        <v>58</v>
      </c>
      <c r="G121" t="s">
        <v>59</v>
      </c>
      <c r="H121">
        <v>1180</v>
      </c>
      <c r="I121">
        <v>1457</v>
      </c>
      <c r="J121" s="1">
        <v>80.987359999999995</v>
      </c>
    </row>
    <row r="122" spans="1:10" x14ac:dyDescent="0.25">
      <c r="A122" t="s">
        <v>9</v>
      </c>
      <c r="B122">
        <v>2018</v>
      </c>
      <c r="C122" t="s">
        <v>11</v>
      </c>
      <c r="D122" t="s">
        <v>10</v>
      </c>
      <c r="E122" t="str">
        <f>VLOOKUP(F122,Lookup!A:B,2,FALSE)</f>
        <v>Pool</v>
      </c>
      <c r="F122" t="s">
        <v>58</v>
      </c>
      <c r="G122" t="s">
        <v>60</v>
      </c>
      <c r="H122">
        <v>1654</v>
      </c>
      <c r="I122">
        <v>3817</v>
      </c>
      <c r="J122" s="1">
        <v>43.328330000000001</v>
      </c>
    </row>
    <row r="123" spans="1:10" x14ac:dyDescent="0.25">
      <c r="A123" t="s">
        <v>9</v>
      </c>
      <c r="B123">
        <v>2018</v>
      </c>
      <c r="C123" t="s">
        <v>11</v>
      </c>
      <c r="D123" t="s">
        <v>10</v>
      </c>
      <c r="E123" t="str">
        <f>VLOOKUP(F123,Lookup!A:B,2,FALSE)</f>
        <v>Pool</v>
      </c>
      <c r="F123" t="s">
        <v>58</v>
      </c>
      <c r="G123" t="s">
        <v>61</v>
      </c>
      <c r="H123">
        <v>280</v>
      </c>
      <c r="I123">
        <v>1593</v>
      </c>
      <c r="J123" s="1">
        <v>17.573920000000001</v>
      </c>
    </row>
    <row r="124" spans="1:10" x14ac:dyDescent="0.25">
      <c r="A124" t="s">
        <v>9</v>
      </c>
      <c r="B124">
        <v>2018</v>
      </c>
      <c r="C124" t="s">
        <v>11</v>
      </c>
      <c r="D124" t="s">
        <v>10</v>
      </c>
      <c r="E124" t="str">
        <f>VLOOKUP(F124,Lookup!A:B,2,FALSE)</f>
        <v>Pool</v>
      </c>
      <c r="F124" t="s">
        <v>58</v>
      </c>
      <c r="G124" t="s">
        <v>62</v>
      </c>
      <c r="H124">
        <v>1926</v>
      </c>
      <c r="I124">
        <v>3650</v>
      </c>
      <c r="J124" s="1">
        <v>52.760280000000002</v>
      </c>
    </row>
    <row r="125" spans="1:10" x14ac:dyDescent="0.25">
      <c r="A125" t="s">
        <v>9</v>
      </c>
      <c r="B125">
        <v>2018</v>
      </c>
      <c r="C125" t="s">
        <v>11</v>
      </c>
      <c r="D125" t="s">
        <v>10</v>
      </c>
      <c r="E125" t="str">
        <f>VLOOKUP(F125,Lookup!A:B,2,FALSE)</f>
        <v>Pool</v>
      </c>
      <c r="F125" t="s">
        <v>58</v>
      </c>
      <c r="G125" t="s">
        <v>63</v>
      </c>
      <c r="H125">
        <v>1223</v>
      </c>
      <c r="I125">
        <v>3079</v>
      </c>
      <c r="J125" s="1">
        <v>39.714590000000001</v>
      </c>
    </row>
    <row r="126" spans="1:10" x14ac:dyDescent="0.25">
      <c r="A126" t="s">
        <v>9</v>
      </c>
      <c r="B126">
        <v>2018</v>
      </c>
      <c r="C126" t="s">
        <v>11</v>
      </c>
      <c r="D126" t="s">
        <v>10</v>
      </c>
      <c r="E126" t="str">
        <f>VLOOKUP(F126,Lookup!A:B,2,FALSE)</f>
        <v>Sangha</v>
      </c>
      <c r="F126" t="s">
        <v>64</v>
      </c>
      <c r="G126" t="s">
        <v>65</v>
      </c>
      <c r="H126">
        <v>3883</v>
      </c>
      <c r="I126">
        <v>4933</v>
      </c>
      <c r="J126" s="1">
        <v>78.721369999999993</v>
      </c>
    </row>
    <row r="127" spans="1:10" x14ac:dyDescent="0.25">
      <c r="A127" t="s">
        <v>9</v>
      </c>
      <c r="B127">
        <v>2019</v>
      </c>
      <c r="C127" t="s">
        <v>11</v>
      </c>
      <c r="D127" t="s">
        <v>10</v>
      </c>
      <c r="E127" t="str">
        <f>VLOOKUP(F127,Lookup!A:B,2,FALSE)</f>
        <v>Bouenza</v>
      </c>
      <c r="F127" t="s">
        <v>12</v>
      </c>
      <c r="G127" t="s">
        <v>67</v>
      </c>
      <c r="H127">
        <v>1129</v>
      </c>
      <c r="I127">
        <v>1946</v>
      </c>
      <c r="J127" s="1">
        <v>58.013300000000001</v>
      </c>
    </row>
    <row r="128" spans="1:10" x14ac:dyDescent="0.25">
      <c r="A128" t="s">
        <v>9</v>
      </c>
      <c r="B128">
        <v>2019</v>
      </c>
      <c r="C128" t="s">
        <v>11</v>
      </c>
      <c r="D128" t="s">
        <v>10</v>
      </c>
      <c r="E128" t="str">
        <f>VLOOKUP(F128,Lookup!A:B,2,FALSE)</f>
        <v>Bouenza</v>
      </c>
      <c r="F128" t="s">
        <v>12</v>
      </c>
      <c r="G128" t="s">
        <v>71</v>
      </c>
      <c r="H128">
        <v>2069</v>
      </c>
      <c r="I128">
        <v>2631</v>
      </c>
      <c r="J128" s="1">
        <v>78.652240000000006</v>
      </c>
    </row>
    <row r="129" spans="1:10" x14ac:dyDescent="0.25">
      <c r="A129" t="s">
        <v>9</v>
      </c>
      <c r="B129">
        <v>2019</v>
      </c>
      <c r="C129" t="s">
        <v>11</v>
      </c>
      <c r="D129" t="s">
        <v>10</v>
      </c>
      <c r="E129" t="str">
        <f>VLOOKUP(F129,Lookup!A:B,2,FALSE)</f>
        <v>Bouenza</v>
      </c>
      <c r="F129" t="s">
        <v>12</v>
      </c>
      <c r="G129" t="s">
        <v>14</v>
      </c>
      <c r="H129">
        <v>3957</v>
      </c>
      <c r="I129">
        <v>5179</v>
      </c>
      <c r="J129" s="1">
        <v>76.401690000000002</v>
      </c>
    </row>
    <row r="130" spans="1:10" x14ac:dyDescent="0.25">
      <c r="A130" t="s">
        <v>9</v>
      </c>
      <c r="B130">
        <v>2019</v>
      </c>
      <c r="C130" t="s">
        <v>11</v>
      </c>
      <c r="D130" t="s">
        <v>10</v>
      </c>
      <c r="E130" t="str">
        <f>VLOOKUP(F130,Lookup!A:B,2,FALSE)</f>
        <v>Bouenza</v>
      </c>
      <c r="F130" t="s">
        <v>12</v>
      </c>
      <c r="G130" t="s">
        <v>15</v>
      </c>
      <c r="H130">
        <v>2125</v>
      </c>
      <c r="I130">
        <v>3565</v>
      </c>
      <c r="J130" s="1">
        <v>59.610759999999999</v>
      </c>
    </row>
    <row r="131" spans="1:10" x14ac:dyDescent="0.25">
      <c r="A131" t="s">
        <v>9</v>
      </c>
      <c r="B131">
        <v>2019</v>
      </c>
      <c r="C131" t="s">
        <v>11</v>
      </c>
      <c r="D131" t="s">
        <v>10</v>
      </c>
      <c r="E131" t="str">
        <f>VLOOKUP(F131,Lookup!A:B,2,FALSE)</f>
        <v>Bouenza</v>
      </c>
      <c r="F131" t="s">
        <v>12</v>
      </c>
      <c r="G131" t="s">
        <v>16</v>
      </c>
      <c r="H131">
        <v>3212</v>
      </c>
      <c r="I131">
        <v>5031</v>
      </c>
      <c r="J131" s="1">
        <v>63.840130000000002</v>
      </c>
    </row>
    <row r="132" spans="1:10" x14ac:dyDescent="0.25">
      <c r="A132" t="s">
        <v>9</v>
      </c>
      <c r="B132">
        <v>2019</v>
      </c>
      <c r="C132" t="s">
        <v>11</v>
      </c>
      <c r="D132" t="s">
        <v>10</v>
      </c>
      <c r="E132" t="str">
        <f>VLOOKUP(F132,Lookup!A:B,2,FALSE)</f>
        <v>Brazzaville</v>
      </c>
      <c r="F132" t="s">
        <v>17</v>
      </c>
      <c r="G132" t="s">
        <v>18</v>
      </c>
      <c r="H132">
        <v>4820</v>
      </c>
      <c r="I132">
        <v>5871</v>
      </c>
      <c r="J132" s="1">
        <v>82.092240000000004</v>
      </c>
    </row>
    <row r="133" spans="1:10" x14ac:dyDescent="0.25">
      <c r="A133" t="s">
        <v>9</v>
      </c>
      <c r="B133">
        <v>2019</v>
      </c>
      <c r="C133" t="s">
        <v>11</v>
      </c>
      <c r="D133" t="s">
        <v>10</v>
      </c>
      <c r="E133" t="str">
        <f>VLOOKUP(F133,Lookup!A:B,2,FALSE)</f>
        <v>Brazzaville</v>
      </c>
      <c r="F133" t="s">
        <v>17</v>
      </c>
      <c r="G133" t="s">
        <v>19</v>
      </c>
      <c r="H133">
        <v>6810</v>
      </c>
      <c r="I133">
        <v>7558</v>
      </c>
      <c r="J133" s="1">
        <v>90.104770000000002</v>
      </c>
    </row>
    <row r="134" spans="1:10" x14ac:dyDescent="0.25">
      <c r="A134" t="s">
        <v>9</v>
      </c>
      <c r="B134">
        <v>2019</v>
      </c>
      <c r="C134" t="s">
        <v>11</v>
      </c>
      <c r="D134" t="s">
        <v>10</v>
      </c>
      <c r="E134" t="str">
        <f>VLOOKUP(F134,Lookup!A:B,2,FALSE)</f>
        <v>Brazzaville</v>
      </c>
      <c r="F134" t="s">
        <v>17</v>
      </c>
      <c r="G134" t="s">
        <v>72</v>
      </c>
      <c r="H134">
        <v>0</v>
      </c>
      <c r="I134">
        <v>500</v>
      </c>
      <c r="J134" s="1">
        <v>0</v>
      </c>
    </row>
    <row r="135" spans="1:10" x14ac:dyDescent="0.25">
      <c r="A135" t="s">
        <v>9</v>
      </c>
      <c r="B135">
        <v>2019</v>
      </c>
      <c r="C135" t="s">
        <v>11</v>
      </c>
      <c r="D135" t="s">
        <v>10</v>
      </c>
      <c r="E135" t="str">
        <f>VLOOKUP(F135,Lookup!A:B,2,FALSE)</f>
        <v>Brazzaville</v>
      </c>
      <c r="F135" t="s">
        <v>17</v>
      </c>
      <c r="G135" t="s">
        <v>20</v>
      </c>
      <c r="H135">
        <v>6526</v>
      </c>
      <c r="I135">
        <v>7448</v>
      </c>
      <c r="J135" s="1">
        <v>87.623869999999997</v>
      </c>
    </row>
    <row r="136" spans="1:10" x14ac:dyDescent="0.25">
      <c r="A136" t="s">
        <v>9</v>
      </c>
      <c r="B136">
        <v>2019</v>
      </c>
      <c r="C136" t="s">
        <v>11</v>
      </c>
      <c r="D136" t="s">
        <v>10</v>
      </c>
      <c r="E136" t="str">
        <f>VLOOKUP(F136,Lookup!A:B,2,FALSE)</f>
        <v>Brazzaville</v>
      </c>
      <c r="F136" t="s">
        <v>17</v>
      </c>
      <c r="G136" t="s">
        <v>73</v>
      </c>
      <c r="H136">
        <v>8600</v>
      </c>
      <c r="I136">
        <v>10285</v>
      </c>
      <c r="J136" s="1">
        <v>83.618120000000005</v>
      </c>
    </row>
    <row r="137" spans="1:10" x14ac:dyDescent="0.25">
      <c r="A137" t="s">
        <v>9</v>
      </c>
      <c r="B137">
        <v>2019</v>
      </c>
      <c r="C137" t="s">
        <v>11</v>
      </c>
      <c r="D137" t="s">
        <v>10</v>
      </c>
      <c r="E137" t="str">
        <f>VLOOKUP(F137,Lookup!A:B,2,FALSE)</f>
        <v>Brazzaville</v>
      </c>
      <c r="F137" t="s">
        <v>17</v>
      </c>
      <c r="G137" t="s">
        <v>22</v>
      </c>
      <c r="H137">
        <v>8417</v>
      </c>
      <c r="I137">
        <v>9174</v>
      </c>
      <c r="J137" s="1">
        <v>91.744799999999998</v>
      </c>
    </row>
    <row r="138" spans="1:10" x14ac:dyDescent="0.25">
      <c r="A138" t="s">
        <v>9</v>
      </c>
      <c r="B138">
        <v>2019</v>
      </c>
      <c r="C138" t="s">
        <v>11</v>
      </c>
      <c r="D138" t="s">
        <v>10</v>
      </c>
      <c r="E138" t="str">
        <f>VLOOKUP(F138,Lookup!A:B,2,FALSE)</f>
        <v>Brazzaville</v>
      </c>
      <c r="F138" t="s">
        <v>17</v>
      </c>
      <c r="G138" t="s">
        <v>23</v>
      </c>
      <c r="H138">
        <v>8732</v>
      </c>
      <c r="I138">
        <v>9915</v>
      </c>
      <c r="J138" s="1">
        <v>88.064490000000006</v>
      </c>
    </row>
    <row r="139" spans="1:10" x14ac:dyDescent="0.25">
      <c r="A139" t="s">
        <v>9</v>
      </c>
      <c r="B139">
        <v>2019</v>
      </c>
      <c r="C139" t="s">
        <v>11</v>
      </c>
      <c r="D139" t="s">
        <v>10</v>
      </c>
      <c r="E139" t="str">
        <f>VLOOKUP(F139,Lookup!A:B,2,FALSE)</f>
        <v>Brazzaville</v>
      </c>
      <c r="F139" t="s">
        <v>17</v>
      </c>
      <c r="G139" t="s">
        <v>74</v>
      </c>
      <c r="H139">
        <v>8997</v>
      </c>
      <c r="I139">
        <v>10815</v>
      </c>
      <c r="J139" s="1">
        <v>83.186250000000001</v>
      </c>
    </row>
    <row r="140" spans="1:10" x14ac:dyDescent="0.25">
      <c r="A140" t="s">
        <v>9</v>
      </c>
      <c r="B140">
        <v>2019</v>
      </c>
      <c r="C140" t="s">
        <v>11</v>
      </c>
      <c r="D140" t="s">
        <v>10</v>
      </c>
      <c r="E140" t="str">
        <f>VLOOKUP(F140,Lookup!A:B,2,FALSE)</f>
        <v>Brazzaville</v>
      </c>
      <c r="F140" t="s">
        <v>17</v>
      </c>
      <c r="G140" t="s">
        <v>25</v>
      </c>
      <c r="H140">
        <v>4856</v>
      </c>
      <c r="I140">
        <v>5529</v>
      </c>
      <c r="J140" s="1">
        <v>87.8249</v>
      </c>
    </row>
    <row r="141" spans="1:10" x14ac:dyDescent="0.25">
      <c r="A141" t="s">
        <v>9</v>
      </c>
      <c r="B141">
        <v>2019</v>
      </c>
      <c r="C141" t="s">
        <v>11</v>
      </c>
      <c r="D141" t="s">
        <v>10</v>
      </c>
      <c r="E141" t="str">
        <f>VLOOKUP(F141,Lookup!A:B,2,FALSE)</f>
        <v>Brazzaville</v>
      </c>
      <c r="F141" t="s">
        <v>17</v>
      </c>
      <c r="G141" t="s">
        <v>26</v>
      </c>
      <c r="H141">
        <v>11165</v>
      </c>
      <c r="I141">
        <v>13427</v>
      </c>
      <c r="J141" s="1">
        <v>83.152150000000006</v>
      </c>
    </row>
    <row r="142" spans="1:10" x14ac:dyDescent="0.25">
      <c r="A142" t="s">
        <v>9</v>
      </c>
      <c r="B142">
        <v>2019</v>
      </c>
      <c r="C142" t="s">
        <v>11</v>
      </c>
      <c r="D142" t="s">
        <v>10</v>
      </c>
      <c r="E142" t="str">
        <f>VLOOKUP(F142,Lookup!A:B,2,FALSE)</f>
        <v>Cuvette</v>
      </c>
      <c r="F142" t="s">
        <v>27</v>
      </c>
      <c r="G142" t="s">
        <v>28</v>
      </c>
      <c r="H142">
        <v>2111</v>
      </c>
      <c r="I142">
        <v>2373</v>
      </c>
      <c r="J142" s="1">
        <v>88.962620000000001</v>
      </c>
    </row>
    <row r="143" spans="1:10" x14ac:dyDescent="0.25">
      <c r="A143" t="s">
        <v>9</v>
      </c>
      <c r="B143">
        <v>2019</v>
      </c>
      <c r="C143" t="s">
        <v>11</v>
      </c>
      <c r="D143" t="s">
        <v>10</v>
      </c>
      <c r="E143" t="str">
        <f>VLOOKUP(F143,Lookup!A:B,2,FALSE)</f>
        <v>Cuvette</v>
      </c>
      <c r="F143" t="s">
        <v>27</v>
      </c>
      <c r="G143" t="s">
        <v>75</v>
      </c>
      <c r="H143">
        <v>1973</v>
      </c>
      <c r="I143">
        <v>2796</v>
      </c>
      <c r="J143" s="1">
        <v>70.576390000000004</v>
      </c>
    </row>
    <row r="144" spans="1:10" x14ac:dyDescent="0.25">
      <c r="A144" t="s">
        <v>9</v>
      </c>
      <c r="B144">
        <v>2019</v>
      </c>
      <c r="C144" t="s">
        <v>11</v>
      </c>
      <c r="D144" t="s">
        <v>10</v>
      </c>
      <c r="E144" t="str">
        <f>VLOOKUP(F144,Lookup!A:B,2,FALSE)</f>
        <v>Cuvette</v>
      </c>
      <c r="F144" t="s">
        <v>27</v>
      </c>
      <c r="G144" t="s">
        <v>30</v>
      </c>
      <c r="H144">
        <v>3302</v>
      </c>
      <c r="I144">
        <v>4101</v>
      </c>
      <c r="J144" s="1">
        <v>80.514520000000005</v>
      </c>
    </row>
    <row r="145" spans="1:10" x14ac:dyDescent="0.25">
      <c r="A145" t="s">
        <v>9</v>
      </c>
      <c r="B145">
        <v>2019</v>
      </c>
      <c r="C145" t="s">
        <v>11</v>
      </c>
      <c r="D145" t="s">
        <v>10</v>
      </c>
      <c r="E145" t="str">
        <f>VLOOKUP(F145,Lookup!A:B,2,FALSE)</f>
        <v>Cuvette-Ouest</v>
      </c>
      <c r="F145" t="s">
        <v>76</v>
      </c>
      <c r="G145" t="s">
        <v>32</v>
      </c>
      <c r="H145">
        <v>1244</v>
      </c>
      <c r="I145">
        <v>2064</v>
      </c>
      <c r="J145" s="1">
        <v>60.276179999999997</v>
      </c>
    </row>
    <row r="146" spans="1:10" x14ac:dyDescent="0.25">
      <c r="A146" t="s">
        <v>9</v>
      </c>
      <c r="B146">
        <v>2019</v>
      </c>
      <c r="C146" t="s">
        <v>11</v>
      </c>
      <c r="D146" t="s">
        <v>10</v>
      </c>
      <c r="E146" t="str">
        <f>VLOOKUP(F146,Lookup!A:B,2,FALSE)</f>
        <v>Cuvette-Ouest</v>
      </c>
      <c r="F146" t="s">
        <v>76</v>
      </c>
      <c r="G146" t="s">
        <v>33</v>
      </c>
      <c r="H146">
        <v>1335</v>
      </c>
      <c r="I146">
        <v>2271</v>
      </c>
      <c r="J146" s="1">
        <v>58.791580000000003</v>
      </c>
    </row>
    <row r="147" spans="1:10" x14ac:dyDescent="0.25">
      <c r="A147" t="s">
        <v>9</v>
      </c>
      <c r="B147">
        <v>2019</v>
      </c>
      <c r="C147" t="s">
        <v>11</v>
      </c>
      <c r="D147" t="s">
        <v>10</v>
      </c>
      <c r="E147" t="str">
        <f>VLOOKUP(F147,Lookup!A:B,2,FALSE)</f>
        <v>Kouilou</v>
      </c>
      <c r="F147" t="s">
        <v>34</v>
      </c>
      <c r="G147" t="s">
        <v>68</v>
      </c>
      <c r="H147">
        <v>1854</v>
      </c>
      <c r="I147">
        <v>1966</v>
      </c>
      <c r="J147" s="1">
        <v>94.295599999999993</v>
      </c>
    </row>
    <row r="148" spans="1:10" x14ac:dyDescent="0.25">
      <c r="A148" t="s">
        <v>9</v>
      </c>
      <c r="B148">
        <v>2019</v>
      </c>
      <c r="C148" t="s">
        <v>11</v>
      </c>
      <c r="D148" t="s">
        <v>10</v>
      </c>
      <c r="E148" t="str">
        <f>VLOOKUP(F148,Lookup!A:B,2,FALSE)</f>
        <v>Kouilou</v>
      </c>
      <c r="F148" t="s">
        <v>34</v>
      </c>
      <c r="G148" t="s">
        <v>77</v>
      </c>
      <c r="H148">
        <v>854</v>
      </c>
      <c r="I148">
        <v>969</v>
      </c>
      <c r="J148" s="1">
        <v>88.097480000000004</v>
      </c>
    </row>
    <row r="149" spans="1:10" x14ac:dyDescent="0.25">
      <c r="A149" t="s">
        <v>9</v>
      </c>
      <c r="B149">
        <v>2019</v>
      </c>
      <c r="C149" t="s">
        <v>11</v>
      </c>
      <c r="D149" t="s">
        <v>10</v>
      </c>
      <c r="E149" t="str">
        <f>VLOOKUP(F149,Lookup!A:B,2,FALSE)</f>
        <v>Kouilou</v>
      </c>
      <c r="F149" t="s">
        <v>34</v>
      </c>
      <c r="G149" t="s">
        <v>70</v>
      </c>
      <c r="H149">
        <v>1399</v>
      </c>
      <c r="I149">
        <v>1540</v>
      </c>
      <c r="J149" s="1">
        <v>90.862570000000005</v>
      </c>
    </row>
    <row r="150" spans="1:10" x14ac:dyDescent="0.25">
      <c r="A150" t="s">
        <v>9</v>
      </c>
      <c r="B150">
        <v>2019</v>
      </c>
      <c r="C150" t="s">
        <v>11</v>
      </c>
      <c r="D150" t="s">
        <v>10</v>
      </c>
      <c r="E150" t="str">
        <f>VLOOKUP(F150,Lookup!A:B,2,FALSE)</f>
        <v>Lekoumou</v>
      </c>
      <c r="F150" t="s">
        <v>37</v>
      </c>
      <c r="G150" t="s">
        <v>39</v>
      </c>
      <c r="H150">
        <v>3235</v>
      </c>
      <c r="I150">
        <v>4445</v>
      </c>
      <c r="J150" s="1">
        <v>72.782409999999999</v>
      </c>
    </row>
    <row r="151" spans="1:10" x14ac:dyDescent="0.25">
      <c r="A151" t="s">
        <v>9</v>
      </c>
      <c r="B151">
        <v>2019</v>
      </c>
      <c r="C151" t="s">
        <v>11</v>
      </c>
      <c r="D151" t="s">
        <v>10</v>
      </c>
      <c r="E151" t="str">
        <f>VLOOKUP(F151,Lookup!A:B,2,FALSE)</f>
        <v>Lekoumou</v>
      </c>
      <c r="F151" t="s">
        <v>37</v>
      </c>
      <c r="G151" t="s">
        <v>78</v>
      </c>
      <c r="H151">
        <v>973</v>
      </c>
      <c r="I151">
        <v>1280</v>
      </c>
      <c r="J151" s="1">
        <v>76.026870000000002</v>
      </c>
    </row>
    <row r="152" spans="1:10" x14ac:dyDescent="0.25">
      <c r="A152" t="s">
        <v>9</v>
      </c>
      <c r="B152">
        <v>2019</v>
      </c>
      <c r="C152" t="s">
        <v>11</v>
      </c>
      <c r="D152" t="s">
        <v>10</v>
      </c>
      <c r="E152" t="str">
        <f>VLOOKUP(F152,Lookup!A:B,2,FALSE)</f>
        <v>Likouala</v>
      </c>
      <c r="F152" t="s">
        <v>40</v>
      </c>
      <c r="G152" t="s">
        <v>79</v>
      </c>
      <c r="H152">
        <v>1761</v>
      </c>
      <c r="I152">
        <v>4174</v>
      </c>
      <c r="J152" s="1">
        <v>42.186999999999998</v>
      </c>
    </row>
    <row r="153" spans="1:10" x14ac:dyDescent="0.25">
      <c r="A153" t="s">
        <v>9</v>
      </c>
      <c r="B153">
        <v>2019</v>
      </c>
      <c r="C153" t="s">
        <v>11</v>
      </c>
      <c r="D153" t="s">
        <v>10</v>
      </c>
      <c r="E153" t="str">
        <f>VLOOKUP(F153,Lookup!A:B,2,FALSE)</f>
        <v>Likouala</v>
      </c>
      <c r="F153" t="s">
        <v>40</v>
      </c>
      <c r="G153" t="s">
        <v>41</v>
      </c>
      <c r="H153">
        <v>2497</v>
      </c>
      <c r="I153">
        <v>4978</v>
      </c>
      <c r="J153" s="1">
        <v>50.164250000000003</v>
      </c>
    </row>
    <row r="154" spans="1:10" x14ac:dyDescent="0.25">
      <c r="A154" t="s">
        <v>9</v>
      </c>
      <c r="B154">
        <v>2019</v>
      </c>
      <c r="C154" t="s">
        <v>11</v>
      </c>
      <c r="D154" t="s">
        <v>10</v>
      </c>
      <c r="E154" t="str">
        <f>VLOOKUP(F154,Lookup!A:B,2,FALSE)</f>
        <v>Niari</v>
      </c>
      <c r="F154" t="s">
        <v>42</v>
      </c>
      <c r="G154" t="s">
        <v>43</v>
      </c>
      <c r="H154">
        <v>3903</v>
      </c>
      <c r="I154">
        <v>6612</v>
      </c>
      <c r="J154" s="1">
        <v>59.027369999999998</v>
      </c>
    </row>
    <row r="155" spans="1:10" x14ac:dyDescent="0.25">
      <c r="A155" t="s">
        <v>9</v>
      </c>
      <c r="B155">
        <v>2019</v>
      </c>
      <c r="C155" t="s">
        <v>11</v>
      </c>
      <c r="D155" t="s">
        <v>10</v>
      </c>
      <c r="E155" t="str">
        <f>VLOOKUP(F155,Lookup!A:B,2,FALSE)</f>
        <v>Niari</v>
      </c>
      <c r="F155" t="s">
        <v>42</v>
      </c>
      <c r="G155" t="s">
        <v>44</v>
      </c>
      <c r="H155">
        <v>2237</v>
      </c>
      <c r="I155">
        <v>2834</v>
      </c>
      <c r="J155" s="1">
        <v>78.925449999999998</v>
      </c>
    </row>
    <row r="156" spans="1:10" x14ac:dyDescent="0.25">
      <c r="A156" t="s">
        <v>9</v>
      </c>
      <c r="B156">
        <v>2019</v>
      </c>
      <c r="C156" t="s">
        <v>11</v>
      </c>
      <c r="D156" t="s">
        <v>10</v>
      </c>
      <c r="E156" t="str">
        <f>VLOOKUP(F156,Lookup!A:B,2,FALSE)</f>
        <v>Niari</v>
      </c>
      <c r="F156" t="s">
        <v>42</v>
      </c>
      <c r="G156" t="s">
        <v>80</v>
      </c>
      <c r="H156">
        <v>992</v>
      </c>
      <c r="I156">
        <v>1646</v>
      </c>
      <c r="J156" s="1">
        <v>60.256570000000004</v>
      </c>
    </row>
    <row r="157" spans="1:10" x14ac:dyDescent="0.25">
      <c r="A157" t="s">
        <v>9</v>
      </c>
      <c r="B157">
        <v>2019</v>
      </c>
      <c r="C157" t="s">
        <v>11</v>
      </c>
      <c r="D157" t="s">
        <v>10</v>
      </c>
      <c r="E157" t="str">
        <f>VLOOKUP(F157,Lookup!A:B,2,FALSE)</f>
        <v>Niari</v>
      </c>
      <c r="F157" t="s">
        <v>42</v>
      </c>
      <c r="G157" t="s">
        <v>81</v>
      </c>
      <c r="H157">
        <v>397</v>
      </c>
      <c r="I157">
        <v>672</v>
      </c>
      <c r="J157" s="1">
        <v>59.093559999999997</v>
      </c>
    </row>
    <row r="158" spans="1:10" x14ac:dyDescent="0.25">
      <c r="A158" t="s">
        <v>9</v>
      </c>
      <c r="B158">
        <v>2019</v>
      </c>
      <c r="C158" t="s">
        <v>11</v>
      </c>
      <c r="D158" t="s">
        <v>10</v>
      </c>
      <c r="E158" t="str">
        <f>VLOOKUP(F158,Lookup!A:B,2,FALSE)</f>
        <v>Niari</v>
      </c>
      <c r="F158" t="s">
        <v>42</v>
      </c>
      <c r="G158" t="s">
        <v>45</v>
      </c>
      <c r="H158">
        <v>1542</v>
      </c>
      <c r="I158">
        <v>1967</v>
      </c>
      <c r="J158" s="1">
        <v>78.386269999999996</v>
      </c>
    </row>
    <row r="159" spans="1:10" x14ac:dyDescent="0.25">
      <c r="A159" t="s">
        <v>9</v>
      </c>
      <c r="B159">
        <v>2019</v>
      </c>
      <c r="C159" t="s">
        <v>11</v>
      </c>
      <c r="D159" t="s">
        <v>10</v>
      </c>
      <c r="E159" t="str">
        <f>VLOOKUP(F159,Lookup!A:B,2,FALSE)</f>
        <v>Plateaux</v>
      </c>
      <c r="F159" t="s">
        <v>46</v>
      </c>
      <c r="G159" t="s">
        <v>47</v>
      </c>
      <c r="H159">
        <v>1152</v>
      </c>
      <c r="I159">
        <v>2209</v>
      </c>
      <c r="J159" s="1">
        <v>52.143520000000002</v>
      </c>
    </row>
    <row r="160" spans="1:10" x14ac:dyDescent="0.25">
      <c r="A160" t="s">
        <v>9</v>
      </c>
      <c r="B160">
        <v>2019</v>
      </c>
      <c r="C160" t="s">
        <v>11</v>
      </c>
      <c r="D160" t="s">
        <v>10</v>
      </c>
      <c r="E160" t="str">
        <f>VLOOKUP(F160,Lookup!A:B,2,FALSE)</f>
        <v>Plateaux</v>
      </c>
      <c r="F160" t="s">
        <v>46</v>
      </c>
      <c r="G160" t="s">
        <v>82</v>
      </c>
      <c r="H160">
        <v>1956</v>
      </c>
      <c r="I160">
        <v>2208</v>
      </c>
      <c r="J160" s="1">
        <v>88.575819999999993</v>
      </c>
    </row>
    <row r="161" spans="1:10" x14ac:dyDescent="0.25">
      <c r="A161" t="s">
        <v>9</v>
      </c>
      <c r="B161">
        <v>2019</v>
      </c>
      <c r="C161" t="s">
        <v>11</v>
      </c>
      <c r="D161" t="s">
        <v>10</v>
      </c>
      <c r="E161" t="str">
        <f>VLOOKUP(F161,Lookup!A:B,2,FALSE)</f>
        <v>Plateaux</v>
      </c>
      <c r="F161" t="s">
        <v>46</v>
      </c>
      <c r="G161" t="s">
        <v>49</v>
      </c>
      <c r="H161">
        <v>3765</v>
      </c>
      <c r="I161">
        <v>4404</v>
      </c>
      <c r="J161" s="1">
        <v>85.499139999999997</v>
      </c>
    </row>
    <row r="162" spans="1:10" x14ac:dyDescent="0.25">
      <c r="A162" t="s">
        <v>9</v>
      </c>
      <c r="B162">
        <v>2019</v>
      </c>
      <c r="C162" t="s">
        <v>11</v>
      </c>
      <c r="D162" t="s">
        <v>10</v>
      </c>
      <c r="E162" t="str">
        <f>VLOOKUP(F162,Lookup!A:B,2,FALSE)</f>
        <v>Plateaux</v>
      </c>
      <c r="F162" t="s">
        <v>46</v>
      </c>
      <c r="G162" t="s">
        <v>83</v>
      </c>
      <c r="H162">
        <v>973</v>
      </c>
      <c r="I162">
        <v>1546</v>
      </c>
      <c r="J162" s="1">
        <v>62.950310000000002</v>
      </c>
    </row>
    <row r="163" spans="1:10" x14ac:dyDescent="0.25">
      <c r="A163" t="s">
        <v>9</v>
      </c>
      <c r="B163">
        <v>2019</v>
      </c>
      <c r="C163" t="s">
        <v>11</v>
      </c>
      <c r="D163" t="s">
        <v>10</v>
      </c>
      <c r="E163" t="str">
        <f>VLOOKUP(F163,Lookup!A:B,2,FALSE)</f>
        <v>Pointe-Noire</v>
      </c>
      <c r="F163" t="s">
        <v>50</v>
      </c>
      <c r="G163" t="s">
        <v>51</v>
      </c>
      <c r="H163">
        <v>11202</v>
      </c>
      <c r="I163">
        <v>11543</v>
      </c>
      <c r="J163" s="1">
        <v>97.049869999999999</v>
      </c>
    </row>
    <row r="164" spans="1:10" x14ac:dyDescent="0.25">
      <c r="A164" t="s">
        <v>9</v>
      </c>
      <c r="B164">
        <v>2019</v>
      </c>
      <c r="C164" t="s">
        <v>11</v>
      </c>
      <c r="D164" t="s">
        <v>10</v>
      </c>
      <c r="E164" t="str">
        <f>VLOOKUP(F164,Lookup!A:B,2,FALSE)</f>
        <v>Pointe-Noire</v>
      </c>
      <c r="F164" t="s">
        <v>50</v>
      </c>
      <c r="G164" t="s">
        <v>52</v>
      </c>
      <c r="H164">
        <v>5409</v>
      </c>
      <c r="I164">
        <v>6550</v>
      </c>
      <c r="J164" s="1">
        <v>82.579049999999995</v>
      </c>
    </row>
    <row r="165" spans="1:10" x14ac:dyDescent="0.25">
      <c r="A165" t="s">
        <v>9</v>
      </c>
      <c r="B165">
        <v>2019</v>
      </c>
      <c r="C165" t="s">
        <v>11</v>
      </c>
      <c r="D165" t="s">
        <v>10</v>
      </c>
      <c r="E165" t="str">
        <f>VLOOKUP(F165,Lookup!A:B,2,FALSE)</f>
        <v>Pointe-Noire</v>
      </c>
      <c r="F165" t="s">
        <v>50</v>
      </c>
      <c r="G165" t="s">
        <v>53</v>
      </c>
      <c r="H165">
        <v>7831</v>
      </c>
      <c r="I165">
        <v>8019</v>
      </c>
      <c r="J165" s="1">
        <v>97.661510000000007</v>
      </c>
    </row>
    <row r="166" spans="1:10" x14ac:dyDescent="0.25">
      <c r="A166" t="s">
        <v>9</v>
      </c>
      <c r="B166">
        <v>2019</v>
      </c>
      <c r="C166" t="s">
        <v>11</v>
      </c>
      <c r="D166" t="s">
        <v>10</v>
      </c>
      <c r="E166" t="str">
        <f>VLOOKUP(F166,Lookup!A:B,2,FALSE)</f>
        <v>Pointe-Noire</v>
      </c>
      <c r="F166" t="s">
        <v>50</v>
      </c>
      <c r="G166" t="s">
        <v>54</v>
      </c>
      <c r="H166">
        <v>3393</v>
      </c>
      <c r="I166">
        <v>5168</v>
      </c>
      <c r="J166" s="1">
        <v>65.653469999999999</v>
      </c>
    </row>
    <row r="167" spans="1:10" x14ac:dyDescent="0.25">
      <c r="A167" t="s">
        <v>9</v>
      </c>
      <c r="B167">
        <v>2019</v>
      </c>
      <c r="C167" t="s">
        <v>11</v>
      </c>
      <c r="D167" t="s">
        <v>10</v>
      </c>
      <c r="E167" t="str">
        <f>VLOOKUP(F167,Lookup!A:B,2,FALSE)</f>
        <v>Pointe-Noire</v>
      </c>
      <c r="F167" t="s">
        <v>50</v>
      </c>
      <c r="G167" t="s">
        <v>55</v>
      </c>
      <c r="H167">
        <v>4323</v>
      </c>
      <c r="I167">
        <v>7113</v>
      </c>
      <c r="J167" s="1">
        <v>60.776870000000002</v>
      </c>
    </row>
    <row r="168" spans="1:10" x14ac:dyDescent="0.25">
      <c r="A168" t="s">
        <v>9</v>
      </c>
      <c r="B168">
        <v>2019</v>
      </c>
      <c r="C168" t="s">
        <v>11</v>
      </c>
      <c r="D168" t="s">
        <v>10</v>
      </c>
      <c r="E168" t="str">
        <f>VLOOKUP(F168,Lookup!A:B,2,FALSE)</f>
        <v>Pointe-Noire</v>
      </c>
      <c r="F168" t="s">
        <v>50</v>
      </c>
      <c r="G168" t="s">
        <v>56</v>
      </c>
      <c r="H168">
        <v>933</v>
      </c>
      <c r="I168">
        <v>987</v>
      </c>
      <c r="J168" s="1">
        <v>94.522769999999994</v>
      </c>
    </row>
    <row r="169" spans="1:10" x14ac:dyDescent="0.25">
      <c r="A169" t="s">
        <v>9</v>
      </c>
      <c r="B169">
        <v>2019</v>
      </c>
      <c r="C169" t="s">
        <v>11</v>
      </c>
      <c r="D169" t="s">
        <v>10</v>
      </c>
      <c r="E169" t="str">
        <f>VLOOKUP(F169,Lookup!A:B,2,FALSE)</f>
        <v>Pointe-Noire</v>
      </c>
      <c r="F169" t="s">
        <v>50</v>
      </c>
      <c r="G169" t="s">
        <v>84</v>
      </c>
      <c r="H169">
        <v>9257</v>
      </c>
      <c r="I169">
        <v>10257</v>
      </c>
      <c r="J169" s="1">
        <v>90.246309999999994</v>
      </c>
    </row>
    <row r="170" spans="1:10" x14ac:dyDescent="0.25">
      <c r="A170" t="s">
        <v>9</v>
      </c>
      <c r="B170">
        <v>2019</v>
      </c>
      <c r="C170" t="s">
        <v>11</v>
      </c>
      <c r="D170" t="s">
        <v>10</v>
      </c>
      <c r="E170" t="str">
        <f>VLOOKUP(F170,Lookup!A:B,2,FALSE)</f>
        <v>Pool</v>
      </c>
      <c r="F170" t="s">
        <v>58</v>
      </c>
      <c r="G170" t="s">
        <v>85</v>
      </c>
      <c r="H170">
        <v>1023</v>
      </c>
      <c r="I170">
        <v>1716</v>
      </c>
      <c r="J170" s="1">
        <v>59.599150000000002</v>
      </c>
    </row>
    <row r="171" spans="1:10" x14ac:dyDescent="0.25">
      <c r="A171" t="s">
        <v>9</v>
      </c>
      <c r="B171">
        <v>2019</v>
      </c>
      <c r="C171" t="s">
        <v>11</v>
      </c>
      <c r="D171" t="s">
        <v>10</v>
      </c>
      <c r="E171" t="str">
        <f>VLOOKUP(F171,Lookup!A:B,2,FALSE)</f>
        <v>Pool</v>
      </c>
      <c r="F171" t="s">
        <v>58</v>
      </c>
      <c r="G171" t="s">
        <v>59</v>
      </c>
      <c r="H171">
        <v>1298</v>
      </c>
      <c r="I171">
        <v>1505</v>
      </c>
      <c r="J171" s="1">
        <v>86.232460000000003</v>
      </c>
    </row>
    <row r="172" spans="1:10" x14ac:dyDescent="0.25">
      <c r="A172" t="s">
        <v>9</v>
      </c>
      <c r="B172">
        <v>2019</v>
      </c>
      <c r="C172" t="s">
        <v>11</v>
      </c>
      <c r="D172" t="s">
        <v>10</v>
      </c>
      <c r="E172" t="str">
        <f>VLOOKUP(F172,Lookup!A:B,2,FALSE)</f>
        <v>Pool</v>
      </c>
      <c r="F172" t="s">
        <v>58</v>
      </c>
      <c r="G172" t="s">
        <v>86</v>
      </c>
      <c r="H172">
        <v>2746</v>
      </c>
      <c r="I172">
        <v>3944</v>
      </c>
      <c r="J172" s="1">
        <v>69.630330000000001</v>
      </c>
    </row>
    <row r="173" spans="1:10" x14ac:dyDescent="0.25">
      <c r="A173" t="s">
        <v>9</v>
      </c>
      <c r="B173">
        <v>2019</v>
      </c>
      <c r="C173" t="s">
        <v>11</v>
      </c>
      <c r="D173" t="s">
        <v>10</v>
      </c>
      <c r="E173" t="str">
        <f>VLOOKUP(F173,Lookup!A:B,2,FALSE)</f>
        <v>Pool</v>
      </c>
      <c r="F173" t="s">
        <v>58</v>
      </c>
      <c r="G173" t="s">
        <v>61</v>
      </c>
      <c r="H173">
        <v>1117</v>
      </c>
      <c r="I173">
        <v>1646</v>
      </c>
      <c r="J173" s="1">
        <v>67.861620000000002</v>
      </c>
    </row>
    <row r="174" spans="1:10" x14ac:dyDescent="0.25">
      <c r="A174" t="s">
        <v>9</v>
      </c>
      <c r="B174">
        <v>2019</v>
      </c>
      <c r="C174" t="s">
        <v>11</v>
      </c>
      <c r="D174" t="s">
        <v>10</v>
      </c>
      <c r="E174" t="str">
        <f>VLOOKUP(F174,Lookup!A:B,2,FALSE)</f>
        <v>Pool</v>
      </c>
      <c r="F174" t="s">
        <v>58</v>
      </c>
      <c r="G174" t="s">
        <v>87</v>
      </c>
      <c r="H174">
        <v>1607</v>
      </c>
      <c r="I174">
        <v>2055</v>
      </c>
      <c r="J174" s="1">
        <v>78.206760000000003</v>
      </c>
    </row>
    <row r="175" spans="1:10" x14ac:dyDescent="0.25">
      <c r="A175" t="s">
        <v>9</v>
      </c>
      <c r="B175">
        <v>2019</v>
      </c>
      <c r="C175" t="s">
        <v>11</v>
      </c>
      <c r="D175" t="s">
        <v>10</v>
      </c>
      <c r="E175" t="str">
        <f>VLOOKUP(F175,Lookup!A:B,2,FALSE)</f>
        <v>Pool</v>
      </c>
      <c r="F175" t="s">
        <v>58</v>
      </c>
      <c r="G175" t="s">
        <v>88</v>
      </c>
      <c r="H175">
        <v>1091</v>
      </c>
      <c r="I175">
        <v>1123</v>
      </c>
      <c r="J175" s="1">
        <v>97.173050000000003</v>
      </c>
    </row>
    <row r="176" spans="1:10" x14ac:dyDescent="0.25">
      <c r="A176" t="s">
        <v>9</v>
      </c>
      <c r="B176">
        <v>2019</v>
      </c>
      <c r="C176" t="s">
        <v>11</v>
      </c>
      <c r="D176" t="s">
        <v>10</v>
      </c>
      <c r="E176" t="str">
        <f>VLOOKUP(F176,Lookup!A:B,2,FALSE)</f>
        <v>Pool</v>
      </c>
      <c r="F176" t="s">
        <v>58</v>
      </c>
      <c r="G176" t="s">
        <v>63</v>
      </c>
      <c r="H176">
        <v>1778</v>
      </c>
      <c r="I176">
        <v>3181</v>
      </c>
      <c r="J176" s="1">
        <v>55.887529999999998</v>
      </c>
    </row>
    <row r="177" spans="1:10" x14ac:dyDescent="0.25">
      <c r="A177" t="s">
        <v>9</v>
      </c>
      <c r="B177">
        <v>2019</v>
      </c>
      <c r="C177" t="s">
        <v>11</v>
      </c>
      <c r="D177" t="s">
        <v>10</v>
      </c>
      <c r="E177" t="str">
        <f>VLOOKUP(F177,Lookup!A:B,2,FALSE)</f>
        <v>Sangha</v>
      </c>
      <c r="F177" t="s">
        <v>64</v>
      </c>
      <c r="G177" t="s">
        <v>89</v>
      </c>
      <c r="H177">
        <v>3270</v>
      </c>
      <c r="I177">
        <v>3678</v>
      </c>
      <c r="J177" s="1">
        <v>88.901060000000001</v>
      </c>
    </row>
    <row r="178" spans="1:10" x14ac:dyDescent="0.25">
      <c r="A178" t="s">
        <v>9</v>
      </c>
      <c r="B178">
        <v>2019</v>
      </c>
      <c r="C178" t="s">
        <v>11</v>
      </c>
      <c r="D178" t="s">
        <v>10</v>
      </c>
      <c r="E178" t="str">
        <f>VLOOKUP(F178,Lookup!A:B,2,FALSE)</f>
        <v>Sangha</v>
      </c>
      <c r="F178" t="s">
        <v>64</v>
      </c>
      <c r="G178" t="s">
        <v>90</v>
      </c>
      <c r="H178">
        <v>1100</v>
      </c>
      <c r="I178">
        <v>1418</v>
      </c>
      <c r="J178" s="1">
        <v>77.595640000000003</v>
      </c>
    </row>
    <row r="179" spans="1:10" x14ac:dyDescent="0.25">
      <c r="A179" t="s">
        <v>9</v>
      </c>
      <c r="B179">
        <v>2020</v>
      </c>
      <c r="C179" t="s">
        <v>11</v>
      </c>
      <c r="D179" t="s">
        <v>10</v>
      </c>
      <c r="E179" t="str">
        <f>VLOOKUP(F179,Lookup!A:B,2,FALSE)</f>
        <v>Bouenza</v>
      </c>
      <c r="F179" t="s">
        <v>91</v>
      </c>
      <c r="G179" t="s">
        <v>67</v>
      </c>
      <c r="H179">
        <v>1368</v>
      </c>
      <c r="I179">
        <v>2005</v>
      </c>
      <c r="J179" s="1">
        <v>68.229420000000005</v>
      </c>
    </row>
    <row r="180" spans="1:10" x14ac:dyDescent="0.25">
      <c r="A180" t="s">
        <v>9</v>
      </c>
      <c r="B180">
        <v>2020</v>
      </c>
      <c r="C180" t="s">
        <v>11</v>
      </c>
      <c r="D180" t="s">
        <v>10</v>
      </c>
      <c r="E180" t="str">
        <f>VLOOKUP(F180,Lookup!A:B,2,FALSE)</f>
        <v>Bouenza</v>
      </c>
      <c r="F180" t="s">
        <v>91</v>
      </c>
      <c r="G180" t="s">
        <v>71</v>
      </c>
      <c r="H180">
        <v>2386</v>
      </c>
      <c r="I180">
        <v>2710</v>
      </c>
      <c r="J180" s="1">
        <v>88.044280000000001</v>
      </c>
    </row>
    <row r="181" spans="1:10" x14ac:dyDescent="0.25">
      <c r="A181" t="s">
        <v>9</v>
      </c>
      <c r="B181">
        <v>2020</v>
      </c>
      <c r="C181" t="s">
        <v>11</v>
      </c>
      <c r="D181" t="s">
        <v>10</v>
      </c>
      <c r="E181" t="str">
        <f>VLOOKUP(F181,Lookup!A:B,2,FALSE)</f>
        <v>Bouenza</v>
      </c>
      <c r="F181" t="s">
        <v>91</v>
      </c>
      <c r="G181" t="s">
        <v>14</v>
      </c>
      <c r="H181">
        <v>4452</v>
      </c>
      <c r="I181">
        <v>5335</v>
      </c>
      <c r="J181" s="1">
        <v>83.448920000000001</v>
      </c>
    </row>
    <row r="182" spans="1:10" x14ac:dyDescent="0.25">
      <c r="A182" t="s">
        <v>9</v>
      </c>
      <c r="B182">
        <v>2020</v>
      </c>
      <c r="C182" t="s">
        <v>11</v>
      </c>
      <c r="D182" t="s">
        <v>10</v>
      </c>
      <c r="E182" t="str">
        <f>VLOOKUP(F182,Lookup!A:B,2,FALSE)</f>
        <v>Bouenza</v>
      </c>
      <c r="F182" t="s">
        <v>91</v>
      </c>
      <c r="G182" t="s">
        <v>15</v>
      </c>
      <c r="H182">
        <v>2710</v>
      </c>
      <c r="I182">
        <v>3672</v>
      </c>
      <c r="J182" s="1">
        <v>73.801739999999995</v>
      </c>
    </row>
    <row r="183" spans="1:10" x14ac:dyDescent="0.25">
      <c r="A183" t="s">
        <v>9</v>
      </c>
      <c r="B183">
        <v>2020</v>
      </c>
      <c r="C183" t="s">
        <v>11</v>
      </c>
      <c r="D183" t="s">
        <v>10</v>
      </c>
      <c r="E183" t="str">
        <f>VLOOKUP(F183,Lookup!A:B,2,FALSE)</f>
        <v>Bouenza</v>
      </c>
      <c r="F183" t="s">
        <v>91</v>
      </c>
      <c r="G183" t="s">
        <v>16</v>
      </c>
      <c r="H183">
        <v>4026</v>
      </c>
      <c r="I183">
        <v>5182</v>
      </c>
      <c r="J183" s="1">
        <v>77.692009999999996</v>
      </c>
    </row>
    <row r="184" spans="1:10" x14ac:dyDescent="0.25">
      <c r="A184" t="s">
        <v>9</v>
      </c>
      <c r="B184">
        <v>2020</v>
      </c>
      <c r="C184" t="s">
        <v>11</v>
      </c>
      <c r="D184" t="s">
        <v>10</v>
      </c>
      <c r="E184" t="str">
        <f>VLOOKUP(F184,Lookup!A:B,2,FALSE)</f>
        <v>Brazzaville</v>
      </c>
      <c r="F184" t="s">
        <v>92</v>
      </c>
      <c r="G184" t="s">
        <v>18</v>
      </c>
      <c r="H184">
        <v>3703</v>
      </c>
      <c r="I184">
        <v>6048</v>
      </c>
      <c r="J184" s="1">
        <v>61.226849999999999</v>
      </c>
    </row>
    <row r="185" spans="1:10" x14ac:dyDescent="0.25">
      <c r="A185" t="s">
        <v>9</v>
      </c>
      <c r="B185">
        <v>2020</v>
      </c>
      <c r="C185" t="s">
        <v>11</v>
      </c>
      <c r="D185" t="s">
        <v>10</v>
      </c>
      <c r="E185" t="str">
        <f>VLOOKUP(F185,Lookup!A:B,2,FALSE)</f>
        <v>Brazzaville</v>
      </c>
      <c r="F185" t="s">
        <v>92</v>
      </c>
      <c r="G185" t="s">
        <v>19</v>
      </c>
      <c r="H185">
        <v>4237</v>
      </c>
      <c r="I185">
        <v>7786</v>
      </c>
      <c r="J185" s="1">
        <v>54.418190000000003</v>
      </c>
    </row>
    <row r="186" spans="1:10" x14ac:dyDescent="0.25">
      <c r="A186" t="s">
        <v>9</v>
      </c>
      <c r="B186">
        <v>2020</v>
      </c>
      <c r="C186" t="s">
        <v>11</v>
      </c>
      <c r="D186" t="s">
        <v>10</v>
      </c>
      <c r="E186" t="str">
        <f>VLOOKUP(F186,Lookup!A:B,2,FALSE)</f>
        <v>Brazzaville</v>
      </c>
      <c r="F186" t="s">
        <v>92</v>
      </c>
      <c r="G186" t="s">
        <v>72</v>
      </c>
      <c r="H186">
        <v>2</v>
      </c>
      <c r="I186">
        <v>494</v>
      </c>
      <c r="J186" s="1">
        <v>0.4048583</v>
      </c>
    </row>
    <row r="187" spans="1:10" x14ac:dyDescent="0.25">
      <c r="A187" t="s">
        <v>9</v>
      </c>
      <c r="B187">
        <v>2020</v>
      </c>
      <c r="C187" t="s">
        <v>11</v>
      </c>
      <c r="D187" t="s">
        <v>10</v>
      </c>
      <c r="E187" t="str">
        <f>VLOOKUP(F187,Lookup!A:B,2,FALSE)</f>
        <v>Brazzaville</v>
      </c>
      <c r="F187" t="s">
        <v>92</v>
      </c>
      <c r="G187" t="s">
        <v>20</v>
      </c>
      <c r="H187">
        <v>6660</v>
      </c>
      <c r="I187">
        <v>7672</v>
      </c>
      <c r="J187" s="1">
        <v>86.809169999999995</v>
      </c>
    </row>
    <row r="188" spans="1:10" x14ac:dyDescent="0.25">
      <c r="A188" t="s">
        <v>9</v>
      </c>
      <c r="B188">
        <v>2020</v>
      </c>
      <c r="C188" t="s">
        <v>11</v>
      </c>
      <c r="D188" t="s">
        <v>10</v>
      </c>
      <c r="E188" t="str">
        <f>VLOOKUP(F188,Lookup!A:B,2,FALSE)</f>
        <v>Brazzaville</v>
      </c>
      <c r="F188" t="s">
        <v>92</v>
      </c>
      <c r="G188" t="s">
        <v>21</v>
      </c>
      <c r="H188">
        <v>7264</v>
      </c>
      <c r="I188">
        <v>10595</v>
      </c>
      <c r="J188" s="1">
        <v>68.560640000000006</v>
      </c>
    </row>
    <row r="189" spans="1:10" x14ac:dyDescent="0.25">
      <c r="A189" t="s">
        <v>9</v>
      </c>
      <c r="B189">
        <v>2020</v>
      </c>
      <c r="C189" t="s">
        <v>11</v>
      </c>
      <c r="D189" t="s">
        <v>10</v>
      </c>
      <c r="E189" t="str">
        <f>VLOOKUP(F189,Lookup!A:B,2,FALSE)</f>
        <v>Brazzaville</v>
      </c>
      <c r="F189" t="s">
        <v>92</v>
      </c>
      <c r="G189" t="s">
        <v>22</v>
      </c>
      <c r="H189">
        <v>7792</v>
      </c>
      <c r="I189">
        <v>9451</v>
      </c>
      <c r="J189" s="1">
        <v>82.446299999999994</v>
      </c>
    </row>
    <row r="190" spans="1:10" x14ac:dyDescent="0.25">
      <c r="A190" t="s">
        <v>9</v>
      </c>
      <c r="B190">
        <v>2020</v>
      </c>
      <c r="C190" t="s">
        <v>11</v>
      </c>
      <c r="D190" t="s">
        <v>10</v>
      </c>
      <c r="E190" t="str">
        <f>VLOOKUP(F190,Lookup!A:B,2,FALSE)</f>
        <v>Brazzaville</v>
      </c>
      <c r="F190" t="s">
        <v>92</v>
      </c>
      <c r="G190" t="s">
        <v>23</v>
      </c>
      <c r="H190">
        <v>5576</v>
      </c>
      <c r="I190">
        <v>10214</v>
      </c>
      <c r="J190" s="1">
        <v>54.591740000000001</v>
      </c>
    </row>
    <row r="191" spans="1:10" x14ac:dyDescent="0.25">
      <c r="A191" t="s">
        <v>9</v>
      </c>
      <c r="B191">
        <v>2020</v>
      </c>
      <c r="C191" t="s">
        <v>11</v>
      </c>
      <c r="D191" t="s">
        <v>10</v>
      </c>
      <c r="E191" t="str">
        <f>VLOOKUP(F191,Lookup!A:B,2,FALSE)</f>
        <v>Brazzaville</v>
      </c>
      <c r="F191" t="s">
        <v>92</v>
      </c>
      <c r="G191" t="s">
        <v>24</v>
      </c>
      <c r="H191">
        <v>11146</v>
      </c>
      <c r="I191">
        <v>11141</v>
      </c>
      <c r="J191" s="1">
        <v>100.0449</v>
      </c>
    </row>
    <row r="192" spans="1:10" x14ac:dyDescent="0.25">
      <c r="A192" t="s">
        <v>9</v>
      </c>
      <c r="B192">
        <v>2020</v>
      </c>
      <c r="C192" t="s">
        <v>11</v>
      </c>
      <c r="D192" t="s">
        <v>10</v>
      </c>
      <c r="E192" t="str">
        <f>VLOOKUP(F192,Lookup!A:B,2,FALSE)</f>
        <v>Brazzaville</v>
      </c>
      <c r="F192" t="s">
        <v>92</v>
      </c>
      <c r="G192" t="s">
        <v>93</v>
      </c>
      <c r="H192">
        <v>4896</v>
      </c>
      <c r="I192">
        <v>5696</v>
      </c>
      <c r="J192" s="1">
        <v>85.955060000000003</v>
      </c>
    </row>
    <row r="193" spans="1:10" x14ac:dyDescent="0.25">
      <c r="A193" t="s">
        <v>9</v>
      </c>
      <c r="B193">
        <v>2020</v>
      </c>
      <c r="C193" t="s">
        <v>11</v>
      </c>
      <c r="D193" t="s">
        <v>10</v>
      </c>
      <c r="E193" t="str">
        <f>VLOOKUP(F193,Lookup!A:B,2,FALSE)</f>
        <v>Brazzaville</v>
      </c>
      <c r="F193" t="s">
        <v>92</v>
      </c>
      <c r="G193" t="s">
        <v>26</v>
      </c>
      <c r="H193">
        <v>10922</v>
      </c>
      <c r="I193">
        <v>13285</v>
      </c>
      <c r="J193" s="1">
        <v>82.21302</v>
      </c>
    </row>
    <row r="194" spans="1:10" x14ac:dyDescent="0.25">
      <c r="A194" t="s">
        <v>9</v>
      </c>
      <c r="B194">
        <v>2020</v>
      </c>
      <c r="C194" t="s">
        <v>11</v>
      </c>
      <c r="D194" t="s">
        <v>10</v>
      </c>
      <c r="E194" t="str">
        <f>VLOOKUP(F194,Lookup!A:B,2,FALSE)</f>
        <v>Cuvette</v>
      </c>
      <c r="F194" t="s">
        <v>94</v>
      </c>
      <c r="G194" t="s">
        <v>28</v>
      </c>
      <c r="H194">
        <v>2142</v>
      </c>
      <c r="I194">
        <v>2444</v>
      </c>
      <c r="J194" s="1">
        <v>87.643209999999996</v>
      </c>
    </row>
    <row r="195" spans="1:10" x14ac:dyDescent="0.25">
      <c r="A195" t="s">
        <v>9</v>
      </c>
      <c r="B195">
        <v>2020</v>
      </c>
      <c r="C195" t="s">
        <v>11</v>
      </c>
      <c r="D195" t="s">
        <v>10</v>
      </c>
      <c r="E195" t="str">
        <f>VLOOKUP(F195,Lookup!A:B,2,FALSE)</f>
        <v>Cuvette</v>
      </c>
      <c r="F195" t="s">
        <v>94</v>
      </c>
      <c r="G195" t="s">
        <v>29</v>
      </c>
      <c r="H195">
        <v>1930</v>
      </c>
      <c r="I195">
        <v>2880</v>
      </c>
      <c r="J195" s="1">
        <v>67.013890000000004</v>
      </c>
    </row>
    <row r="196" spans="1:10" x14ac:dyDescent="0.25">
      <c r="A196" t="s">
        <v>9</v>
      </c>
      <c r="B196">
        <v>2020</v>
      </c>
      <c r="C196" t="s">
        <v>11</v>
      </c>
      <c r="D196" t="s">
        <v>10</v>
      </c>
      <c r="E196" t="str">
        <f>VLOOKUP(F196,Lookup!A:B,2,FALSE)</f>
        <v>Cuvette</v>
      </c>
      <c r="F196" t="s">
        <v>94</v>
      </c>
      <c r="G196" t="s">
        <v>30</v>
      </c>
      <c r="H196">
        <v>3508</v>
      </c>
      <c r="I196">
        <v>4225</v>
      </c>
      <c r="J196" s="1">
        <v>83.029589999999999</v>
      </c>
    </row>
    <row r="197" spans="1:10" x14ac:dyDescent="0.25">
      <c r="A197" t="s">
        <v>9</v>
      </c>
      <c r="B197">
        <v>2020</v>
      </c>
      <c r="C197" t="s">
        <v>11</v>
      </c>
      <c r="D197" t="s">
        <v>10</v>
      </c>
      <c r="E197" t="str">
        <f>VLOOKUP(F197,Lookup!A:B,2,FALSE)</f>
        <v>Cuvette-Ouest</v>
      </c>
      <c r="F197" t="s">
        <v>95</v>
      </c>
      <c r="G197" t="s">
        <v>32</v>
      </c>
      <c r="H197">
        <v>1586</v>
      </c>
      <c r="I197">
        <v>2126</v>
      </c>
      <c r="J197" s="1">
        <v>74.600189999999998</v>
      </c>
    </row>
    <row r="198" spans="1:10" x14ac:dyDescent="0.25">
      <c r="A198" t="s">
        <v>9</v>
      </c>
      <c r="B198">
        <v>2020</v>
      </c>
      <c r="C198" t="s">
        <v>11</v>
      </c>
      <c r="D198" t="s">
        <v>10</v>
      </c>
      <c r="E198" t="str">
        <f>VLOOKUP(F198,Lookup!A:B,2,FALSE)</f>
        <v>Cuvette-Ouest</v>
      </c>
      <c r="F198" t="s">
        <v>95</v>
      </c>
      <c r="G198" t="s">
        <v>33</v>
      </c>
      <c r="H198">
        <v>1752</v>
      </c>
      <c r="I198">
        <v>2339</v>
      </c>
      <c r="J198" s="1">
        <v>74.903809999999993</v>
      </c>
    </row>
    <row r="199" spans="1:10" x14ac:dyDescent="0.25">
      <c r="A199" t="s">
        <v>9</v>
      </c>
      <c r="B199">
        <v>2020</v>
      </c>
      <c r="C199" t="s">
        <v>11</v>
      </c>
      <c r="D199" t="s">
        <v>10</v>
      </c>
      <c r="E199" t="str">
        <f>VLOOKUP(F199,Lookup!A:B,2,FALSE)</f>
        <v>Kouilou</v>
      </c>
      <c r="F199" t="s">
        <v>96</v>
      </c>
      <c r="G199" t="s">
        <v>68</v>
      </c>
      <c r="H199">
        <v>1955</v>
      </c>
      <c r="I199">
        <v>2025</v>
      </c>
      <c r="J199" s="1">
        <v>96.543210000000002</v>
      </c>
    </row>
    <row r="200" spans="1:10" x14ac:dyDescent="0.25">
      <c r="A200" t="s">
        <v>9</v>
      </c>
      <c r="B200">
        <v>2020</v>
      </c>
      <c r="C200" t="s">
        <v>11</v>
      </c>
      <c r="D200" t="s">
        <v>10</v>
      </c>
      <c r="E200" t="str">
        <f>VLOOKUP(F200,Lookup!A:B,2,FALSE)</f>
        <v>Kouilou</v>
      </c>
      <c r="F200" t="s">
        <v>96</v>
      </c>
      <c r="G200" t="s">
        <v>97</v>
      </c>
      <c r="H200">
        <v>829</v>
      </c>
      <c r="I200">
        <v>999</v>
      </c>
      <c r="J200" s="1">
        <v>82.982990000000001</v>
      </c>
    </row>
    <row r="201" spans="1:10" x14ac:dyDescent="0.25">
      <c r="A201" t="s">
        <v>9</v>
      </c>
      <c r="B201">
        <v>2020</v>
      </c>
      <c r="C201" t="s">
        <v>11</v>
      </c>
      <c r="D201" t="s">
        <v>10</v>
      </c>
      <c r="E201" t="str">
        <f>VLOOKUP(F201,Lookup!A:B,2,FALSE)</f>
        <v>Kouilou</v>
      </c>
      <c r="F201" t="s">
        <v>96</v>
      </c>
      <c r="G201" t="s">
        <v>70</v>
      </c>
      <c r="H201">
        <v>1373</v>
      </c>
      <c r="I201">
        <v>1586</v>
      </c>
      <c r="J201" s="1">
        <v>86.569980000000001</v>
      </c>
    </row>
    <row r="202" spans="1:10" x14ac:dyDescent="0.25">
      <c r="A202" t="s">
        <v>9</v>
      </c>
      <c r="B202">
        <v>2020</v>
      </c>
      <c r="C202" t="s">
        <v>11</v>
      </c>
      <c r="D202" t="s">
        <v>10</v>
      </c>
      <c r="E202" t="str">
        <f>VLOOKUP(F202,Lookup!A:B,2,FALSE)</f>
        <v>Lekoumou</v>
      </c>
      <c r="F202" t="s">
        <v>98</v>
      </c>
      <c r="G202" t="s">
        <v>99</v>
      </c>
      <c r="H202">
        <v>3606</v>
      </c>
      <c r="I202">
        <v>4579</v>
      </c>
      <c r="J202" s="1">
        <v>78.750820000000004</v>
      </c>
    </row>
    <row r="203" spans="1:10" x14ac:dyDescent="0.25">
      <c r="A203" t="s">
        <v>9</v>
      </c>
      <c r="B203">
        <v>2020</v>
      </c>
      <c r="C203" t="s">
        <v>11</v>
      </c>
      <c r="D203" t="s">
        <v>10</v>
      </c>
      <c r="E203" t="str">
        <f>VLOOKUP(F203,Lookup!A:B,2,FALSE)</f>
        <v>Lekoumou</v>
      </c>
      <c r="F203" t="s">
        <v>98</v>
      </c>
      <c r="G203" t="s">
        <v>78</v>
      </c>
      <c r="H203">
        <v>1147</v>
      </c>
      <c r="I203">
        <v>1318</v>
      </c>
      <c r="J203" s="1">
        <v>87.025790000000001</v>
      </c>
    </row>
    <row r="204" spans="1:10" x14ac:dyDescent="0.25">
      <c r="A204" t="s">
        <v>9</v>
      </c>
      <c r="B204">
        <v>2020</v>
      </c>
      <c r="C204" t="s">
        <v>11</v>
      </c>
      <c r="D204" t="s">
        <v>10</v>
      </c>
      <c r="E204" t="str">
        <f>VLOOKUP(F204,Lookup!A:B,2,FALSE)</f>
        <v>Likouala</v>
      </c>
      <c r="F204" t="s">
        <v>100</v>
      </c>
      <c r="G204" t="s">
        <v>101</v>
      </c>
      <c r="H204">
        <v>2455</v>
      </c>
      <c r="I204">
        <v>4300</v>
      </c>
      <c r="J204" s="1">
        <v>57.093020000000003</v>
      </c>
    </row>
    <row r="205" spans="1:10" x14ac:dyDescent="0.25">
      <c r="A205" t="s">
        <v>9</v>
      </c>
      <c r="B205">
        <v>2020</v>
      </c>
      <c r="C205" t="s">
        <v>11</v>
      </c>
      <c r="D205" t="s">
        <v>10</v>
      </c>
      <c r="E205" t="str">
        <f>VLOOKUP(F205,Lookup!A:B,2,FALSE)</f>
        <v>Likouala</v>
      </c>
      <c r="F205" t="s">
        <v>100</v>
      </c>
      <c r="G205" t="s">
        <v>41</v>
      </c>
      <c r="H205">
        <v>2373</v>
      </c>
      <c r="I205">
        <v>5128</v>
      </c>
      <c r="J205" s="1">
        <v>46.275350000000003</v>
      </c>
    </row>
    <row r="206" spans="1:10" x14ac:dyDescent="0.25">
      <c r="A206" t="s">
        <v>9</v>
      </c>
      <c r="B206">
        <v>2020</v>
      </c>
      <c r="C206" t="s">
        <v>11</v>
      </c>
      <c r="D206" t="s">
        <v>10</v>
      </c>
      <c r="E206" t="str">
        <f>VLOOKUP(F206,Lookup!A:B,2,FALSE)</f>
        <v>Niari</v>
      </c>
      <c r="F206" t="s">
        <v>102</v>
      </c>
      <c r="G206" t="s">
        <v>43</v>
      </c>
      <c r="H206">
        <v>3884</v>
      </c>
      <c r="I206">
        <v>6811</v>
      </c>
      <c r="J206" s="1">
        <v>57.025399999999998</v>
      </c>
    </row>
    <row r="207" spans="1:10" x14ac:dyDescent="0.25">
      <c r="A207" t="s">
        <v>9</v>
      </c>
      <c r="B207">
        <v>2020</v>
      </c>
      <c r="C207" t="s">
        <v>11</v>
      </c>
      <c r="D207" t="s">
        <v>10</v>
      </c>
      <c r="E207" t="str">
        <f>VLOOKUP(F207,Lookup!A:B,2,FALSE)</f>
        <v>Niari</v>
      </c>
      <c r="F207" t="s">
        <v>102</v>
      </c>
      <c r="G207" t="s">
        <v>44</v>
      </c>
      <c r="H207">
        <v>2048</v>
      </c>
      <c r="I207">
        <v>2920</v>
      </c>
      <c r="J207" s="1">
        <v>70.136989999999997</v>
      </c>
    </row>
    <row r="208" spans="1:10" x14ac:dyDescent="0.25">
      <c r="A208" t="s">
        <v>9</v>
      </c>
      <c r="B208">
        <v>2020</v>
      </c>
      <c r="C208" t="s">
        <v>11</v>
      </c>
      <c r="D208" t="s">
        <v>10</v>
      </c>
      <c r="E208" t="str">
        <f>VLOOKUP(F208,Lookup!A:B,2,FALSE)</f>
        <v>Niari</v>
      </c>
      <c r="F208" t="s">
        <v>102</v>
      </c>
      <c r="G208" t="s">
        <v>103</v>
      </c>
      <c r="H208">
        <v>1096</v>
      </c>
      <c r="I208">
        <v>1696</v>
      </c>
      <c r="J208" s="1">
        <v>64.622640000000004</v>
      </c>
    </row>
    <row r="209" spans="1:10" x14ac:dyDescent="0.25">
      <c r="A209" t="s">
        <v>9</v>
      </c>
      <c r="B209">
        <v>2020</v>
      </c>
      <c r="C209" t="s">
        <v>11</v>
      </c>
      <c r="D209" t="s">
        <v>10</v>
      </c>
      <c r="E209" t="str">
        <f>VLOOKUP(F209,Lookup!A:B,2,FALSE)</f>
        <v>Niari</v>
      </c>
      <c r="F209" t="s">
        <v>102</v>
      </c>
      <c r="G209" t="s">
        <v>81</v>
      </c>
      <c r="H209">
        <v>482</v>
      </c>
      <c r="I209">
        <v>692</v>
      </c>
      <c r="J209" s="1">
        <v>69.653180000000006</v>
      </c>
    </row>
    <row r="210" spans="1:10" x14ac:dyDescent="0.25">
      <c r="A210" t="s">
        <v>9</v>
      </c>
      <c r="B210">
        <v>2020</v>
      </c>
      <c r="C210" t="s">
        <v>11</v>
      </c>
      <c r="D210" t="s">
        <v>10</v>
      </c>
      <c r="E210" t="str">
        <f>VLOOKUP(F210,Lookup!A:B,2,FALSE)</f>
        <v>Niari</v>
      </c>
      <c r="F210" t="s">
        <v>102</v>
      </c>
      <c r="G210" t="s">
        <v>45</v>
      </c>
      <c r="H210">
        <v>1293</v>
      </c>
      <c r="I210">
        <v>2026</v>
      </c>
      <c r="J210" s="1">
        <v>63.820340000000002</v>
      </c>
    </row>
    <row r="211" spans="1:10" x14ac:dyDescent="0.25">
      <c r="A211" t="s">
        <v>9</v>
      </c>
      <c r="B211">
        <v>2020</v>
      </c>
      <c r="C211" t="s">
        <v>11</v>
      </c>
      <c r="D211" t="s">
        <v>10</v>
      </c>
      <c r="E211" t="str">
        <f>VLOOKUP(F211,Lookup!A:B,2,FALSE)</f>
        <v>Plateaux</v>
      </c>
      <c r="F211" t="s">
        <v>104</v>
      </c>
      <c r="G211" t="s">
        <v>47</v>
      </c>
      <c r="H211">
        <v>1302</v>
      </c>
      <c r="I211">
        <v>2276</v>
      </c>
      <c r="J211" s="1">
        <v>57.205620000000003</v>
      </c>
    </row>
    <row r="212" spans="1:10" x14ac:dyDescent="0.25">
      <c r="A212" t="s">
        <v>9</v>
      </c>
      <c r="B212">
        <v>2020</v>
      </c>
      <c r="C212" t="s">
        <v>11</v>
      </c>
      <c r="D212" t="s">
        <v>10</v>
      </c>
      <c r="E212" t="str">
        <f>VLOOKUP(F212,Lookup!A:B,2,FALSE)</f>
        <v>Plateaux</v>
      </c>
      <c r="F212" t="s">
        <v>104</v>
      </c>
      <c r="G212" t="s">
        <v>105</v>
      </c>
      <c r="H212">
        <v>1783</v>
      </c>
      <c r="I212">
        <v>2275</v>
      </c>
      <c r="J212" s="1">
        <v>78.373630000000006</v>
      </c>
    </row>
    <row r="213" spans="1:10" x14ac:dyDescent="0.25">
      <c r="A213" t="s">
        <v>9</v>
      </c>
      <c r="B213">
        <v>2020</v>
      </c>
      <c r="C213" t="s">
        <v>11</v>
      </c>
      <c r="D213" t="s">
        <v>10</v>
      </c>
      <c r="E213" t="str">
        <f>VLOOKUP(F213,Lookup!A:B,2,FALSE)</f>
        <v>Plateaux</v>
      </c>
      <c r="F213" t="s">
        <v>104</v>
      </c>
      <c r="G213" t="s">
        <v>49</v>
      </c>
      <c r="H213">
        <v>3585</v>
      </c>
      <c r="I213">
        <v>4536</v>
      </c>
      <c r="J213" s="1">
        <v>79.034390000000002</v>
      </c>
    </row>
    <row r="214" spans="1:10" x14ac:dyDescent="0.25">
      <c r="A214" t="s">
        <v>9</v>
      </c>
      <c r="B214">
        <v>2020</v>
      </c>
      <c r="C214" t="s">
        <v>11</v>
      </c>
      <c r="D214" t="s">
        <v>10</v>
      </c>
      <c r="E214" t="str">
        <f>VLOOKUP(F214,Lookup!A:B,2,FALSE)</f>
        <v>Plateaux</v>
      </c>
      <c r="F214" t="s">
        <v>104</v>
      </c>
      <c r="G214" t="s">
        <v>106</v>
      </c>
      <c r="H214">
        <v>1357</v>
      </c>
      <c r="I214">
        <v>1592</v>
      </c>
      <c r="J214" s="1">
        <v>85.238690000000005</v>
      </c>
    </row>
    <row r="215" spans="1:10" x14ac:dyDescent="0.25">
      <c r="A215" t="s">
        <v>9</v>
      </c>
      <c r="B215">
        <v>2020</v>
      </c>
      <c r="C215" t="s">
        <v>11</v>
      </c>
      <c r="D215" t="s">
        <v>10</v>
      </c>
      <c r="E215" t="str">
        <f>VLOOKUP(F215,Lookup!A:B,2,FALSE)</f>
        <v>Pointe-Noire</v>
      </c>
      <c r="F215" t="s">
        <v>107</v>
      </c>
      <c r="G215" t="s">
        <v>51</v>
      </c>
      <c r="H215">
        <v>11744</v>
      </c>
      <c r="I215">
        <v>8260</v>
      </c>
      <c r="J215" s="1">
        <v>142.17920000000001</v>
      </c>
    </row>
    <row r="216" spans="1:10" x14ac:dyDescent="0.25">
      <c r="A216" t="s">
        <v>9</v>
      </c>
      <c r="B216">
        <v>2020</v>
      </c>
      <c r="C216" t="s">
        <v>11</v>
      </c>
      <c r="D216" t="s">
        <v>10</v>
      </c>
      <c r="E216" t="str">
        <f>VLOOKUP(F216,Lookup!A:B,2,FALSE)</f>
        <v>Pointe-Noire</v>
      </c>
      <c r="F216" t="s">
        <v>107</v>
      </c>
      <c r="G216" t="s">
        <v>52</v>
      </c>
      <c r="H216">
        <v>3828</v>
      </c>
      <c r="I216">
        <v>11890</v>
      </c>
      <c r="J216" s="1">
        <v>32.195120000000003</v>
      </c>
    </row>
    <row r="217" spans="1:10" x14ac:dyDescent="0.25">
      <c r="A217" t="s">
        <v>9</v>
      </c>
      <c r="B217">
        <v>2020</v>
      </c>
      <c r="C217" t="s">
        <v>11</v>
      </c>
      <c r="D217" t="s">
        <v>10</v>
      </c>
      <c r="E217" t="str">
        <f>VLOOKUP(F217,Lookup!A:B,2,FALSE)</f>
        <v>Pointe-Noire</v>
      </c>
      <c r="F217" t="s">
        <v>107</v>
      </c>
      <c r="G217" t="s">
        <v>108</v>
      </c>
      <c r="H217">
        <v>6156</v>
      </c>
      <c r="I217">
        <v>6747</v>
      </c>
      <c r="J217" s="1">
        <v>91.240549999999999</v>
      </c>
    </row>
    <row r="218" spans="1:10" x14ac:dyDescent="0.25">
      <c r="A218" t="s">
        <v>9</v>
      </c>
      <c r="B218">
        <v>2020</v>
      </c>
      <c r="C218" t="s">
        <v>11</v>
      </c>
      <c r="D218" t="s">
        <v>10</v>
      </c>
      <c r="E218" t="str">
        <f>VLOOKUP(F218,Lookup!A:B,2,FALSE)</f>
        <v>Pointe-Noire</v>
      </c>
      <c r="F218" t="s">
        <v>107</v>
      </c>
      <c r="G218" t="s">
        <v>54</v>
      </c>
      <c r="H218">
        <v>3205</v>
      </c>
      <c r="I218">
        <v>5324</v>
      </c>
      <c r="J218" s="1">
        <v>60.199100000000001</v>
      </c>
    </row>
    <row r="219" spans="1:10" x14ac:dyDescent="0.25">
      <c r="A219" t="s">
        <v>9</v>
      </c>
      <c r="B219">
        <v>2020</v>
      </c>
      <c r="C219" t="s">
        <v>11</v>
      </c>
      <c r="D219" t="s">
        <v>10</v>
      </c>
      <c r="E219" t="str">
        <f>VLOOKUP(F219,Lookup!A:B,2,FALSE)</f>
        <v>Pointe-Noire</v>
      </c>
      <c r="F219" t="s">
        <v>107</v>
      </c>
      <c r="G219" t="s">
        <v>55</v>
      </c>
      <c r="H219">
        <v>3661</v>
      </c>
      <c r="I219">
        <v>7327</v>
      </c>
      <c r="J219" s="1">
        <v>49.965879999999999</v>
      </c>
    </row>
    <row r="220" spans="1:10" x14ac:dyDescent="0.25">
      <c r="A220" t="s">
        <v>9</v>
      </c>
      <c r="B220">
        <v>2020</v>
      </c>
      <c r="C220" t="s">
        <v>11</v>
      </c>
      <c r="D220" t="s">
        <v>10</v>
      </c>
      <c r="E220" t="str">
        <f>VLOOKUP(F220,Lookup!A:B,2,FALSE)</f>
        <v>Pointe-Noire</v>
      </c>
      <c r="F220" t="s">
        <v>107</v>
      </c>
      <c r="G220" t="s">
        <v>109</v>
      </c>
      <c r="H220">
        <v>910</v>
      </c>
      <c r="I220">
        <v>1017</v>
      </c>
      <c r="J220" s="1">
        <v>89.478859999999997</v>
      </c>
    </row>
    <row r="221" spans="1:10" x14ac:dyDescent="0.25">
      <c r="A221" t="s">
        <v>9</v>
      </c>
      <c r="B221">
        <v>2020</v>
      </c>
      <c r="C221" t="s">
        <v>11</v>
      </c>
      <c r="D221" t="s">
        <v>10</v>
      </c>
      <c r="E221" t="str">
        <f>VLOOKUP(F221,Lookup!A:B,2,FALSE)</f>
        <v>Pointe-Noire</v>
      </c>
      <c r="F221" t="s">
        <v>107</v>
      </c>
      <c r="G221" t="s">
        <v>110</v>
      </c>
      <c r="H221">
        <v>6772</v>
      </c>
      <c r="I221">
        <v>10566</v>
      </c>
      <c r="J221" s="1">
        <v>64.092370000000003</v>
      </c>
    </row>
    <row r="222" spans="1:10" x14ac:dyDescent="0.25">
      <c r="A222" t="s">
        <v>9</v>
      </c>
      <c r="B222">
        <v>2020</v>
      </c>
      <c r="C222" t="s">
        <v>11</v>
      </c>
      <c r="D222" t="s">
        <v>10</v>
      </c>
      <c r="E222" t="str">
        <f>VLOOKUP(F222,Lookup!A:B,2,FALSE)</f>
        <v>Pool</v>
      </c>
      <c r="F222" t="s">
        <v>111</v>
      </c>
      <c r="G222" t="s">
        <v>85</v>
      </c>
      <c r="H222">
        <v>1537</v>
      </c>
      <c r="I222">
        <v>1768</v>
      </c>
      <c r="J222" s="1">
        <v>86.934389999999993</v>
      </c>
    </row>
    <row r="223" spans="1:10" x14ac:dyDescent="0.25">
      <c r="A223" t="s">
        <v>9</v>
      </c>
      <c r="B223">
        <v>2020</v>
      </c>
      <c r="C223" t="s">
        <v>11</v>
      </c>
      <c r="D223" t="s">
        <v>10</v>
      </c>
      <c r="E223" t="str">
        <f>VLOOKUP(F223,Lookup!A:B,2,FALSE)</f>
        <v>Pool</v>
      </c>
      <c r="F223" t="s">
        <v>111</v>
      </c>
      <c r="G223" t="s">
        <v>59</v>
      </c>
      <c r="H223">
        <v>1329</v>
      </c>
      <c r="I223">
        <v>1551</v>
      </c>
      <c r="J223" s="1">
        <v>85.68665</v>
      </c>
    </row>
    <row r="224" spans="1:10" x14ac:dyDescent="0.25">
      <c r="A224" t="s">
        <v>9</v>
      </c>
      <c r="B224">
        <v>2020</v>
      </c>
      <c r="C224" t="s">
        <v>11</v>
      </c>
      <c r="D224" t="s">
        <v>10</v>
      </c>
      <c r="E224" t="str">
        <f>VLOOKUP(F224,Lookup!A:B,2,FALSE)</f>
        <v>Pool</v>
      </c>
      <c r="F224" t="s">
        <v>111</v>
      </c>
      <c r="G224" t="s">
        <v>112</v>
      </c>
      <c r="H224">
        <v>2368</v>
      </c>
      <c r="I224">
        <v>4062</v>
      </c>
      <c r="J224" s="1">
        <v>58.296410000000002</v>
      </c>
    </row>
    <row r="225" spans="1:10" x14ac:dyDescent="0.25">
      <c r="A225" t="s">
        <v>9</v>
      </c>
      <c r="B225">
        <v>2020</v>
      </c>
      <c r="C225" t="s">
        <v>11</v>
      </c>
      <c r="D225" t="s">
        <v>10</v>
      </c>
      <c r="E225" t="str">
        <f>VLOOKUP(F225,Lookup!A:B,2,FALSE)</f>
        <v>Pool</v>
      </c>
      <c r="F225" t="s">
        <v>111</v>
      </c>
      <c r="G225" t="s">
        <v>61</v>
      </c>
      <c r="H225">
        <v>1287</v>
      </c>
      <c r="I225">
        <v>1696</v>
      </c>
      <c r="J225" s="1">
        <v>75.884439999999998</v>
      </c>
    </row>
    <row r="226" spans="1:10" x14ac:dyDescent="0.25">
      <c r="A226" t="s">
        <v>9</v>
      </c>
      <c r="B226">
        <v>2020</v>
      </c>
      <c r="C226" t="s">
        <v>11</v>
      </c>
      <c r="D226" t="s">
        <v>10</v>
      </c>
      <c r="E226" t="str">
        <f>VLOOKUP(F226,Lookup!A:B,2,FALSE)</f>
        <v>Pool</v>
      </c>
      <c r="F226" t="s">
        <v>111</v>
      </c>
      <c r="G226" t="s">
        <v>87</v>
      </c>
      <c r="H226">
        <v>1697</v>
      </c>
      <c r="I226">
        <v>2117</v>
      </c>
      <c r="J226" s="1">
        <v>80.160610000000005</v>
      </c>
    </row>
    <row r="227" spans="1:10" x14ac:dyDescent="0.25">
      <c r="A227" t="s">
        <v>9</v>
      </c>
      <c r="B227">
        <v>2020</v>
      </c>
      <c r="C227" t="s">
        <v>11</v>
      </c>
      <c r="D227" t="s">
        <v>10</v>
      </c>
      <c r="E227" t="str">
        <f>VLOOKUP(F227,Lookup!A:B,2,FALSE)</f>
        <v>Pool</v>
      </c>
      <c r="F227" t="s">
        <v>111</v>
      </c>
      <c r="G227" t="s">
        <v>88</v>
      </c>
      <c r="H227">
        <v>1093</v>
      </c>
      <c r="I227">
        <v>1157</v>
      </c>
      <c r="J227" s="1">
        <v>94.468450000000004</v>
      </c>
    </row>
    <row r="228" spans="1:10" x14ac:dyDescent="0.25">
      <c r="A228" t="s">
        <v>9</v>
      </c>
      <c r="B228">
        <v>2020</v>
      </c>
      <c r="C228" t="s">
        <v>11</v>
      </c>
      <c r="D228" t="s">
        <v>10</v>
      </c>
      <c r="E228" t="str">
        <f>VLOOKUP(F228,Lookup!A:B,2,FALSE)</f>
        <v>Pool</v>
      </c>
      <c r="F228" t="s">
        <v>111</v>
      </c>
      <c r="G228" t="s">
        <v>63</v>
      </c>
      <c r="H228">
        <v>1843</v>
      </c>
      <c r="I228">
        <v>3277</v>
      </c>
      <c r="J228" s="1">
        <v>56.240459999999999</v>
      </c>
    </row>
    <row r="229" spans="1:10" x14ac:dyDescent="0.25">
      <c r="A229" t="s">
        <v>9</v>
      </c>
      <c r="B229">
        <v>2020</v>
      </c>
      <c r="C229" t="s">
        <v>11</v>
      </c>
      <c r="D229" t="s">
        <v>10</v>
      </c>
      <c r="E229" t="str">
        <f>VLOOKUP(F229,Lookup!A:B,2,FALSE)</f>
        <v>Sangha</v>
      </c>
      <c r="F229" t="s">
        <v>113</v>
      </c>
      <c r="G229" t="s">
        <v>65</v>
      </c>
      <c r="H229">
        <v>2114</v>
      </c>
      <c r="I229">
        <v>3789</v>
      </c>
      <c r="J229" s="1">
        <v>55.793089999999999</v>
      </c>
    </row>
    <row r="230" spans="1:10" x14ac:dyDescent="0.25">
      <c r="A230" t="s">
        <v>9</v>
      </c>
      <c r="B230">
        <v>2020</v>
      </c>
      <c r="C230" t="s">
        <v>11</v>
      </c>
      <c r="D230" t="s">
        <v>10</v>
      </c>
      <c r="E230" t="str">
        <f>VLOOKUP(F230,Lookup!A:B,2,FALSE)</f>
        <v>Sangha</v>
      </c>
      <c r="F230" t="s">
        <v>113</v>
      </c>
      <c r="G230" t="s">
        <v>114</v>
      </c>
      <c r="H230">
        <v>1154</v>
      </c>
      <c r="I230">
        <v>1460</v>
      </c>
      <c r="J230" s="1">
        <v>79.0411</v>
      </c>
    </row>
    <row r="231" spans="1:10" x14ac:dyDescent="0.25">
      <c r="A231" t="s">
        <v>9</v>
      </c>
      <c r="B231">
        <v>2021</v>
      </c>
      <c r="C231" t="s">
        <v>11</v>
      </c>
      <c r="D231" t="s">
        <v>10</v>
      </c>
      <c r="E231" t="str">
        <f>VLOOKUP(F231,Lookup!A:B,2,FALSE)</f>
        <v>Bouenza</v>
      </c>
      <c r="F231" t="s">
        <v>91</v>
      </c>
      <c r="G231" t="s">
        <v>67</v>
      </c>
      <c r="H231">
        <v>1805</v>
      </c>
      <c r="I231">
        <v>2065</v>
      </c>
      <c r="J231" s="1">
        <v>87.425150000000002</v>
      </c>
    </row>
    <row r="232" spans="1:10" x14ac:dyDescent="0.25">
      <c r="A232" t="s">
        <v>9</v>
      </c>
      <c r="B232">
        <v>2021</v>
      </c>
      <c r="C232" t="s">
        <v>11</v>
      </c>
      <c r="D232" t="s">
        <v>10</v>
      </c>
      <c r="E232" t="str">
        <f>VLOOKUP(F232,Lookup!A:B,2,FALSE)</f>
        <v>Bouenza</v>
      </c>
      <c r="F232" t="s">
        <v>91</v>
      </c>
      <c r="G232" t="s">
        <v>71</v>
      </c>
      <c r="H232">
        <v>2677</v>
      </c>
      <c r="I232">
        <v>2791</v>
      </c>
      <c r="J232" s="1">
        <v>95.923400000000001</v>
      </c>
    </row>
    <row r="233" spans="1:10" x14ac:dyDescent="0.25">
      <c r="A233" t="s">
        <v>9</v>
      </c>
      <c r="B233">
        <v>2021</v>
      </c>
      <c r="C233" t="s">
        <v>11</v>
      </c>
      <c r="D233" t="s">
        <v>10</v>
      </c>
      <c r="E233" t="str">
        <f>VLOOKUP(F233,Lookup!A:B,2,FALSE)</f>
        <v>Bouenza</v>
      </c>
      <c r="F233" t="s">
        <v>91</v>
      </c>
      <c r="G233" t="s">
        <v>14</v>
      </c>
      <c r="H233">
        <v>4840</v>
      </c>
      <c r="I233">
        <v>5495</v>
      </c>
      <c r="J233" s="1">
        <v>88.086179999999999</v>
      </c>
    </row>
    <row r="234" spans="1:10" x14ac:dyDescent="0.25">
      <c r="A234" t="s">
        <v>9</v>
      </c>
      <c r="B234">
        <v>2021</v>
      </c>
      <c r="C234" t="s">
        <v>11</v>
      </c>
      <c r="D234" t="s">
        <v>10</v>
      </c>
      <c r="E234" t="str">
        <f>VLOOKUP(F234,Lookup!A:B,2,FALSE)</f>
        <v>Bouenza</v>
      </c>
      <c r="F234" t="s">
        <v>91</v>
      </c>
      <c r="G234" t="s">
        <v>15</v>
      </c>
      <c r="H234">
        <v>3654</v>
      </c>
      <c r="I234">
        <v>3782</v>
      </c>
      <c r="J234" s="1">
        <v>96.618399999999994</v>
      </c>
    </row>
    <row r="235" spans="1:10" x14ac:dyDescent="0.25">
      <c r="A235" t="s">
        <v>9</v>
      </c>
      <c r="B235">
        <v>2021</v>
      </c>
      <c r="C235" t="s">
        <v>11</v>
      </c>
      <c r="D235" t="s">
        <v>10</v>
      </c>
      <c r="E235" t="str">
        <f>VLOOKUP(F235,Lookup!A:B,2,FALSE)</f>
        <v>Bouenza</v>
      </c>
      <c r="F235" t="s">
        <v>91</v>
      </c>
      <c r="G235" t="s">
        <v>16</v>
      </c>
      <c r="H235">
        <v>4838</v>
      </c>
      <c r="I235">
        <v>5338</v>
      </c>
      <c r="J235" s="1">
        <v>90.637860000000003</v>
      </c>
    </row>
    <row r="236" spans="1:10" x14ac:dyDescent="0.25">
      <c r="A236" t="s">
        <v>9</v>
      </c>
      <c r="B236">
        <v>2021</v>
      </c>
      <c r="C236" t="s">
        <v>11</v>
      </c>
      <c r="D236" t="s">
        <v>10</v>
      </c>
      <c r="E236" t="str">
        <f>VLOOKUP(F236,Lookup!A:B,2,FALSE)</f>
        <v>Brazzaville</v>
      </c>
      <c r="F236" t="s">
        <v>92</v>
      </c>
      <c r="G236" t="s">
        <v>18</v>
      </c>
      <c r="H236">
        <v>3800</v>
      </c>
      <c r="I236">
        <v>6229</v>
      </c>
      <c r="J236" s="1">
        <v>61.004829999999998</v>
      </c>
    </row>
    <row r="237" spans="1:10" x14ac:dyDescent="0.25">
      <c r="A237" t="s">
        <v>9</v>
      </c>
      <c r="B237">
        <v>2021</v>
      </c>
      <c r="C237" t="s">
        <v>11</v>
      </c>
      <c r="D237" t="s">
        <v>10</v>
      </c>
      <c r="E237" t="str">
        <f>VLOOKUP(F237,Lookup!A:B,2,FALSE)</f>
        <v>Brazzaville</v>
      </c>
      <c r="F237" t="s">
        <v>92</v>
      </c>
      <c r="G237" t="s">
        <v>19</v>
      </c>
      <c r="H237">
        <v>4553</v>
      </c>
      <c r="I237">
        <v>8018</v>
      </c>
      <c r="J237" s="1">
        <v>56.783729999999998</v>
      </c>
    </row>
    <row r="238" spans="1:10" x14ac:dyDescent="0.25">
      <c r="A238" t="s">
        <v>9</v>
      </c>
      <c r="B238">
        <v>2021</v>
      </c>
      <c r="C238" t="s">
        <v>11</v>
      </c>
      <c r="D238" t="s">
        <v>10</v>
      </c>
      <c r="E238" t="str">
        <f>VLOOKUP(F238,Lookup!A:B,2,FALSE)</f>
        <v>Brazzaville</v>
      </c>
      <c r="F238" t="s">
        <v>92</v>
      </c>
      <c r="G238" t="s">
        <v>72</v>
      </c>
      <c r="H238">
        <v>667</v>
      </c>
      <c r="I238">
        <v>530</v>
      </c>
      <c r="J238" s="1">
        <v>125.8228</v>
      </c>
    </row>
    <row r="239" spans="1:10" x14ac:dyDescent="0.25">
      <c r="A239" t="s">
        <v>9</v>
      </c>
      <c r="B239">
        <v>2021</v>
      </c>
      <c r="C239" t="s">
        <v>11</v>
      </c>
      <c r="D239" t="s">
        <v>10</v>
      </c>
      <c r="E239" t="str">
        <f>VLOOKUP(F239,Lookup!A:B,2,FALSE)</f>
        <v>Brazzaville</v>
      </c>
      <c r="F239" t="s">
        <v>92</v>
      </c>
      <c r="G239" t="s">
        <v>20</v>
      </c>
      <c r="H239">
        <v>5461</v>
      </c>
      <c r="I239">
        <v>7901</v>
      </c>
      <c r="J239" s="1">
        <v>69.115129999999994</v>
      </c>
    </row>
    <row r="240" spans="1:10" x14ac:dyDescent="0.25">
      <c r="A240" t="s">
        <v>9</v>
      </c>
      <c r="B240">
        <v>2021</v>
      </c>
      <c r="C240" t="s">
        <v>11</v>
      </c>
      <c r="D240" t="s">
        <v>10</v>
      </c>
      <c r="E240" t="str">
        <f>VLOOKUP(F240,Lookup!A:B,2,FALSE)</f>
        <v>Brazzaville</v>
      </c>
      <c r="F240" t="s">
        <v>92</v>
      </c>
      <c r="G240" t="s">
        <v>21</v>
      </c>
      <c r="H240">
        <v>8530</v>
      </c>
      <c r="I240">
        <v>10911</v>
      </c>
      <c r="J240" s="1">
        <v>78.176550000000006</v>
      </c>
    </row>
    <row r="241" spans="1:10" x14ac:dyDescent="0.25">
      <c r="A241" t="s">
        <v>9</v>
      </c>
      <c r="B241">
        <v>2021</v>
      </c>
      <c r="C241" t="s">
        <v>11</v>
      </c>
      <c r="D241" t="s">
        <v>10</v>
      </c>
      <c r="E241" t="str">
        <f>VLOOKUP(F241,Lookup!A:B,2,FALSE)</f>
        <v>Brazzaville</v>
      </c>
      <c r="F241" t="s">
        <v>92</v>
      </c>
      <c r="G241" t="s">
        <v>22</v>
      </c>
      <c r="H241">
        <v>7936</v>
      </c>
      <c r="I241">
        <v>9733</v>
      </c>
      <c r="J241" s="1">
        <v>81.536370000000005</v>
      </c>
    </row>
    <row r="242" spans="1:10" x14ac:dyDescent="0.25">
      <c r="A242" t="s">
        <v>9</v>
      </c>
      <c r="B242">
        <v>2021</v>
      </c>
      <c r="C242" t="s">
        <v>11</v>
      </c>
      <c r="D242" t="s">
        <v>10</v>
      </c>
      <c r="E242" t="str">
        <f>VLOOKUP(F242,Lookup!A:B,2,FALSE)</f>
        <v>Brazzaville</v>
      </c>
      <c r="F242" t="s">
        <v>92</v>
      </c>
      <c r="G242" t="s">
        <v>23</v>
      </c>
      <c r="H242">
        <v>5661</v>
      </c>
      <c r="I242">
        <v>10519</v>
      </c>
      <c r="J242" s="1">
        <v>53.815300000000001</v>
      </c>
    </row>
    <row r="243" spans="1:10" x14ac:dyDescent="0.25">
      <c r="A243" t="s">
        <v>9</v>
      </c>
      <c r="B243">
        <v>2021</v>
      </c>
      <c r="C243" t="s">
        <v>11</v>
      </c>
      <c r="D243" t="s">
        <v>10</v>
      </c>
      <c r="E243" t="str">
        <f>VLOOKUP(F243,Lookup!A:B,2,FALSE)</f>
        <v>Brazzaville</v>
      </c>
      <c r="F243" t="s">
        <v>92</v>
      </c>
      <c r="G243" t="s">
        <v>24</v>
      </c>
      <c r="H243">
        <v>9754</v>
      </c>
      <c r="I243">
        <v>11474</v>
      </c>
      <c r="J243" s="1">
        <v>85.008449999999996</v>
      </c>
    </row>
    <row r="244" spans="1:10" x14ac:dyDescent="0.25">
      <c r="A244" t="s">
        <v>9</v>
      </c>
      <c r="B244">
        <v>2021</v>
      </c>
      <c r="C244" t="s">
        <v>11</v>
      </c>
      <c r="D244" t="s">
        <v>10</v>
      </c>
      <c r="E244" t="str">
        <f>VLOOKUP(F244,Lookup!A:B,2,FALSE)</f>
        <v>Brazzaville</v>
      </c>
      <c r="F244" t="s">
        <v>92</v>
      </c>
      <c r="G244" t="s">
        <v>93</v>
      </c>
      <c r="H244">
        <v>4699</v>
      </c>
      <c r="I244">
        <v>5866</v>
      </c>
      <c r="J244" s="1">
        <v>80.106909999999999</v>
      </c>
    </row>
    <row r="245" spans="1:10" x14ac:dyDescent="0.25">
      <c r="A245" t="s">
        <v>9</v>
      </c>
      <c r="B245">
        <v>2021</v>
      </c>
      <c r="C245" t="s">
        <v>11</v>
      </c>
      <c r="D245" t="s">
        <v>10</v>
      </c>
      <c r="E245" t="str">
        <f>VLOOKUP(F245,Lookup!A:B,2,FALSE)</f>
        <v>Brazzaville</v>
      </c>
      <c r="F245" t="s">
        <v>92</v>
      </c>
      <c r="G245" t="s">
        <v>26</v>
      </c>
      <c r="H245">
        <v>9086</v>
      </c>
      <c r="I245">
        <v>14245</v>
      </c>
      <c r="J245" s="1">
        <v>63.784190000000002</v>
      </c>
    </row>
    <row r="246" spans="1:10" x14ac:dyDescent="0.25">
      <c r="A246" t="s">
        <v>9</v>
      </c>
      <c r="B246">
        <v>2021</v>
      </c>
      <c r="C246" t="s">
        <v>11</v>
      </c>
      <c r="D246" t="s">
        <v>10</v>
      </c>
      <c r="E246" t="str">
        <f>VLOOKUP(F246,Lookup!A:B,2,FALSE)</f>
        <v>Cuvette</v>
      </c>
      <c r="F246" t="s">
        <v>94</v>
      </c>
      <c r="G246" t="s">
        <v>28</v>
      </c>
      <c r="H246">
        <v>1831</v>
      </c>
      <c r="I246">
        <v>2517</v>
      </c>
      <c r="J246" s="1">
        <v>72.733279999999993</v>
      </c>
    </row>
    <row r="247" spans="1:10" x14ac:dyDescent="0.25">
      <c r="A247" t="s">
        <v>9</v>
      </c>
      <c r="B247">
        <v>2021</v>
      </c>
      <c r="C247" t="s">
        <v>11</v>
      </c>
      <c r="D247" t="s">
        <v>10</v>
      </c>
      <c r="E247" t="str">
        <f>VLOOKUP(F247,Lookup!A:B,2,FALSE)</f>
        <v>Cuvette</v>
      </c>
      <c r="F247" t="s">
        <v>94</v>
      </c>
      <c r="G247" t="s">
        <v>29</v>
      </c>
      <c r="H247">
        <v>1484</v>
      </c>
      <c r="I247">
        <v>2966</v>
      </c>
      <c r="J247" s="1">
        <v>50.037059999999997</v>
      </c>
    </row>
    <row r="248" spans="1:10" x14ac:dyDescent="0.25">
      <c r="A248" t="s">
        <v>9</v>
      </c>
      <c r="B248">
        <v>2021</v>
      </c>
      <c r="C248" t="s">
        <v>11</v>
      </c>
      <c r="D248" t="s">
        <v>10</v>
      </c>
      <c r="E248" t="str">
        <f>VLOOKUP(F248,Lookup!A:B,2,FALSE)</f>
        <v>Cuvette</v>
      </c>
      <c r="F248" t="s">
        <v>94</v>
      </c>
      <c r="G248" t="s">
        <v>30</v>
      </c>
      <c r="H248">
        <v>3170</v>
      </c>
      <c r="I248">
        <v>4351</v>
      </c>
      <c r="J248" s="1">
        <v>72.858689999999996</v>
      </c>
    </row>
    <row r="249" spans="1:10" x14ac:dyDescent="0.25">
      <c r="A249" t="s">
        <v>9</v>
      </c>
      <c r="B249">
        <v>2021</v>
      </c>
      <c r="C249" t="s">
        <v>11</v>
      </c>
      <c r="D249" t="s">
        <v>10</v>
      </c>
      <c r="E249" t="str">
        <f>VLOOKUP(F249,Lookup!A:B,2,FALSE)</f>
        <v>Cuvette-Ouest</v>
      </c>
      <c r="F249" t="s">
        <v>95</v>
      </c>
      <c r="G249" t="s">
        <v>32</v>
      </c>
      <c r="H249">
        <v>1745</v>
      </c>
      <c r="I249">
        <v>2190</v>
      </c>
      <c r="J249" s="1">
        <v>79.697800000000001</v>
      </c>
    </row>
    <row r="250" spans="1:10" x14ac:dyDescent="0.25">
      <c r="A250" t="s">
        <v>9</v>
      </c>
      <c r="B250">
        <v>2021</v>
      </c>
      <c r="C250" t="s">
        <v>11</v>
      </c>
      <c r="D250" t="s">
        <v>10</v>
      </c>
      <c r="E250" t="str">
        <f>VLOOKUP(F250,Lookup!A:B,2,FALSE)</f>
        <v>Cuvette-Ouest</v>
      </c>
      <c r="F250" t="s">
        <v>95</v>
      </c>
      <c r="G250" t="s">
        <v>33</v>
      </c>
      <c r="H250">
        <v>2189</v>
      </c>
      <c r="I250">
        <v>2409</v>
      </c>
      <c r="J250" s="1">
        <v>90.866780000000006</v>
      </c>
    </row>
    <row r="251" spans="1:10" x14ac:dyDescent="0.25">
      <c r="A251" t="s">
        <v>9</v>
      </c>
      <c r="B251">
        <v>2021</v>
      </c>
      <c r="C251" t="s">
        <v>11</v>
      </c>
      <c r="D251" t="s">
        <v>10</v>
      </c>
      <c r="E251" t="str">
        <f>VLOOKUP(F251,Lookup!A:B,2,FALSE)</f>
        <v>Kouilou</v>
      </c>
      <c r="F251" t="s">
        <v>96</v>
      </c>
      <c r="G251" t="s">
        <v>68</v>
      </c>
      <c r="H251">
        <v>1921</v>
      </c>
      <c r="I251">
        <v>2086</v>
      </c>
      <c r="J251" s="1">
        <v>92.094700000000003</v>
      </c>
    </row>
    <row r="252" spans="1:10" x14ac:dyDescent="0.25">
      <c r="A252" t="s">
        <v>9</v>
      </c>
      <c r="B252">
        <v>2021</v>
      </c>
      <c r="C252" t="s">
        <v>11</v>
      </c>
      <c r="D252" t="s">
        <v>10</v>
      </c>
      <c r="E252" t="str">
        <f>VLOOKUP(F252,Lookup!A:B,2,FALSE)</f>
        <v>Kouilou</v>
      </c>
      <c r="F252" t="s">
        <v>96</v>
      </c>
      <c r="G252" t="s">
        <v>97</v>
      </c>
      <c r="H252">
        <v>975</v>
      </c>
      <c r="I252">
        <v>1028</v>
      </c>
      <c r="J252" s="1">
        <v>94.805980000000005</v>
      </c>
    </row>
    <row r="253" spans="1:10" x14ac:dyDescent="0.25">
      <c r="A253" t="s">
        <v>9</v>
      </c>
      <c r="B253">
        <v>2021</v>
      </c>
      <c r="C253" t="s">
        <v>11</v>
      </c>
      <c r="D253" t="s">
        <v>10</v>
      </c>
      <c r="E253" t="str">
        <f>VLOOKUP(F253,Lookup!A:B,2,FALSE)</f>
        <v>Kouilou</v>
      </c>
      <c r="F253" t="s">
        <v>96</v>
      </c>
      <c r="G253" t="s">
        <v>70</v>
      </c>
      <c r="H253">
        <v>1543</v>
      </c>
      <c r="I253">
        <v>1633</v>
      </c>
      <c r="J253" s="1">
        <v>94.462360000000004</v>
      </c>
    </row>
    <row r="254" spans="1:10" x14ac:dyDescent="0.25">
      <c r="A254" t="s">
        <v>9</v>
      </c>
      <c r="B254">
        <v>2021</v>
      </c>
      <c r="C254" t="s">
        <v>11</v>
      </c>
      <c r="D254" t="s">
        <v>10</v>
      </c>
      <c r="E254" t="str">
        <f>VLOOKUP(F254,Lookup!A:B,2,FALSE)</f>
        <v>Lekoumou</v>
      </c>
      <c r="F254" t="s">
        <v>98</v>
      </c>
      <c r="G254" t="s">
        <v>99</v>
      </c>
      <c r="H254">
        <v>3366</v>
      </c>
      <c r="I254">
        <v>4715</v>
      </c>
      <c r="J254" s="1">
        <v>71.382509999999996</v>
      </c>
    </row>
    <row r="255" spans="1:10" x14ac:dyDescent="0.25">
      <c r="A255" t="s">
        <v>9</v>
      </c>
      <c r="B255">
        <v>2021</v>
      </c>
      <c r="C255" t="s">
        <v>11</v>
      </c>
      <c r="D255" t="s">
        <v>10</v>
      </c>
      <c r="E255" t="str">
        <f>VLOOKUP(F255,Lookup!A:B,2,FALSE)</f>
        <v>Lekoumou</v>
      </c>
      <c r="F255" t="s">
        <v>98</v>
      </c>
      <c r="G255" t="s">
        <v>78</v>
      </c>
      <c r="H255">
        <v>1059</v>
      </c>
      <c r="I255">
        <v>1358</v>
      </c>
      <c r="J255" s="1">
        <v>77.996619999999993</v>
      </c>
    </row>
    <row r="256" spans="1:10" x14ac:dyDescent="0.25">
      <c r="A256" t="s">
        <v>9</v>
      </c>
      <c r="B256">
        <v>2021</v>
      </c>
      <c r="C256" t="s">
        <v>11</v>
      </c>
      <c r="D256" t="s">
        <v>10</v>
      </c>
      <c r="E256" t="str">
        <f>VLOOKUP(F256,Lookup!A:B,2,FALSE)</f>
        <v>Likouala</v>
      </c>
      <c r="F256" t="s">
        <v>100</v>
      </c>
      <c r="G256" t="s">
        <v>101</v>
      </c>
      <c r="H256">
        <v>2179</v>
      </c>
      <c r="I256">
        <v>4428</v>
      </c>
      <c r="J256" s="1">
        <v>49.204189999999997</v>
      </c>
    </row>
    <row r="257" spans="1:10" x14ac:dyDescent="0.25">
      <c r="A257" t="s">
        <v>9</v>
      </c>
      <c r="B257">
        <v>2021</v>
      </c>
      <c r="C257" t="s">
        <v>11</v>
      </c>
      <c r="D257" t="s">
        <v>10</v>
      </c>
      <c r="E257" t="str">
        <f>VLOOKUP(F257,Lookup!A:B,2,FALSE)</f>
        <v>Likouala</v>
      </c>
      <c r="F257" t="s">
        <v>100</v>
      </c>
      <c r="G257" t="s">
        <v>41</v>
      </c>
      <c r="H257">
        <v>2046</v>
      </c>
      <c r="I257">
        <v>5281</v>
      </c>
      <c r="J257" s="1">
        <v>38.744219999999999</v>
      </c>
    </row>
    <row r="258" spans="1:10" x14ac:dyDescent="0.25">
      <c r="A258" t="s">
        <v>9</v>
      </c>
      <c r="B258">
        <v>2021</v>
      </c>
      <c r="C258" t="s">
        <v>11</v>
      </c>
      <c r="D258" t="s">
        <v>10</v>
      </c>
      <c r="E258" t="str">
        <f>VLOOKUP(F258,Lookup!A:B,2,FALSE)</f>
        <v>Niari</v>
      </c>
      <c r="F258" t="s">
        <v>102</v>
      </c>
      <c r="G258" t="s">
        <v>43</v>
      </c>
      <c r="H258">
        <v>5862</v>
      </c>
      <c r="I258">
        <v>7015</v>
      </c>
      <c r="J258" s="1">
        <v>83.565349999999995</v>
      </c>
    </row>
    <row r="259" spans="1:10" x14ac:dyDescent="0.25">
      <c r="A259" t="s">
        <v>9</v>
      </c>
      <c r="B259">
        <v>2021</v>
      </c>
      <c r="C259" t="s">
        <v>11</v>
      </c>
      <c r="D259" t="s">
        <v>10</v>
      </c>
      <c r="E259" t="str">
        <f>VLOOKUP(F259,Lookup!A:B,2,FALSE)</f>
        <v>Niari</v>
      </c>
      <c r="F259" t="s">
        <v>102</v>
      </c>
      <c r="G259" t="s">
        <v>44</v>
      </c>
      <c r="H259">
        <v>2588</v>
      </c>
      <c r="I259">
        <v>3007</v>
      </c>
      <c r="J259" s="1">
        <v>86.067840000000004</v>
      </c>
    </row>
    <row r="260" spans="1:10" x14ac:dyDescent="0.25">
      <c r="A260" t="s">
        <v>9</v>
      </c>
      <c r="B260">
        <v>2021</v>
      </c>
      <c r="C260" t="s">
        <v>11</v>
      </c>
      <c r="D260" t="s">
        <v>10</v>
      </c>
      <c r="E260" t="str">
        <f>VLOOKUP(F260,Lookup!A:B,2,FALSE)</f>
        <v>Niari</v>
      </c>
      <c r="F260" t="s">
        <v>102</v>
      </c>
      <c r="G260" t="s">
        <v>103</v>
      </c>
      <c r="H260">
        <v>1698</v>
      </c>
      <c r="I260">
        <v>1747</v>
      </c>
      <c r="J260" s="1">
        <v>97.220079999999996</v>
      </c>
    </row>
    <row r="261" spans="1:10" x14ac:dyDescent="0.25">
      <c r="A261" t="s">
        <v>9</v>
      </c>
      <c r="B261">
        <v>2021</v>
      </c>
      <c r="C261" t="s">
        <v>11</v>
      </c>
      <c r="D261" t="s">
        <v>10</v>
      </c>
      <c r="E261" t="str">
        <f>VLOOKUP(F261,Lookup!A:B,2,FALSE)</f>
        <v>Niari</v>
      </c>
      <c r="F261" t="s">
        <v>102</v>
      </c>
      <c r="G261" t="s">
        <v>81</v>
      </c>
      <c r="H261">
        <v>477</v>
      </c>
      <c r="I261">
        <v>713</v>
      </c>
      <c r="J261" s="1">
        <v>66.925799999999995</v>
      </c>
    </row>
    <row r="262" spans="1:10" x14ac:dyDescent="0.25">
      <c r="A262" t="s">
        <v>9</v>
      </c>
      <c r="B262">
        <v>2021</v>
      </c>
      <c r="C262" t="s">
        <v>11</v>
      </c>
      <c r="D262" t="s">
        <v>10</v>
      </c>
      <c r="E262" t="str">
        <f>VLOOKUP(F262,Lookup!A:B,2,FALSE)</f>
        <v>Niari</v>
      </c>
      <c r="F262" t="s">
        <v>102</v>
      </c>
      <c r="G262" t="s">
        <v>45</v>
      </c>
      <c r="H262">
        <v>1099</v>
      </c>
      <c r="I262">
        <v>2087</v>
      </c>
      <c r="J262" s="1">
        <v>52.659759999999999</v>
      </c>
    </row>
    <row r="263" spans="1:10" x14ac:dyDescent="0.25">
      <c r="A263" t="s">
        <v>9</v>
      </c>
      <c r="B263">
        <v>2021</v>
      </c>
      <c r="C263" t="s">
        <v>11</v>
      </c>
      <c r="D263" t="s">
        <v>10</v>
      </c>
      <c r="E263" t="str">
        <f>VLOOKUP(F263,Lookup!A:B,2,FALSE)</f>
        <v>Plateaux</v>
      </c>
      <c r="F263" t="s">
        <v>104</v>
      </c>
      <c r="G263" t="s">
        <v>47</v>
      </c>
      <c r="H263">
        <v>1863</v>
      </c>
      <c r="I263">
        <v>2344</v>
      </c>
      <c r="J263" s="1">
        <v>79.485209999999995</v>
      </c>
    </row>
    <row r="264" spans="1:10" x14ac:dyDescent="0.25">
      <c r="A264" t="s">
        <v>9</v>
      </c>
      <c r="B264">
        <v>2021</v>
      </c>
      <c r="C264" t="s">
        <v>11</v>
      </c>
      <c r="D264" t="s">
        <v>10</v>
      </c>
      <c r="E264" t="str">
        <f>VLOOKUP(F264,Lookup!A:B,2,FALSE)</f>
        <v>Plateaux</v>
      </c>
      <c r="F264" t="s">
        <v>104</v>
      </c>
      <c r="G264" t="s">
        <v>105</v>
      </c>
      <c r="H264">
        <v>1693</v>
      </c>
      <c r="I264">
        <v>2343</v>
      </c>
      <c r="J264" s="1">
        <v>72.265140000000002</v>
      </c>
    </row>
    <row r="265" spans="1:10" x14ac:dyDescent="0.25">
      <c r="A265" t="s">
        <v>9</v>
      </c>
      <c r="B265">
        <v>2021</v>
      </c>
      <c r="C265" t="s">
        <v>11</v>
      </c>
      <c r="D265" t="s">
        <v>10</v>
      </c>
      <c r="E265" t="str">
        <f>VLOOKUP(F265,Lookup!A:B,2,FALSE)</f>
        <v>Plateaux</v>
      </c>
      <c r="F265" t="s">
        <v>104</v>
      </c>
      <c r="G265" t="s">
        <v>49</v>
      </c>
      <c r="H265">
        <v>4120</v>
      </c>
      <c r="I265">
        <v>4672</v>
      </c>
      <c r="J265" s="1">
        <v>88.190029999999993</v>
      </c>
    </row>
    <row r="266" spans="1:10" x14ac:dyDescent="0.25">
      <c r="A266" t="s">
        <v>9</v>
      </c>
      <c r="B266">
        <v>2021</v>
      </c>
      <c r="C266" t="s">
        <v>11</v>
      </c>
      <c r="D266" t="s">
        <v>10</v>
      </c>
      <c r="E266" t="str">
        <f>VLOOKUP(F266,Lookup!A:B,2,FALSE)</f>
        <v>Plateaux</v>
      </c>
      <c r="F266" t="s">
        <v>104</v>
      </c>
      <c r="G266" t="s">
        <v>106</v>
      </c>
      <c r="H266">
        <v>1417</v>
      </c>
      <c r="I266">
        <v>1640</v>
      </c>
      <c r="J266" s="1">
        <v>86.413259999999994</v>
      </c>
    </row>
    <row r="267" spans="1:10" x14ac:dyDescent="0.25">
      <c r="A267" t="s">
        <v>9</v>
      </c>
      <c r="B267">
        <v>2021</v>
      </c>
      <c r="C267" t="s">
        <v>11</v>
      </c>
      <c r="D267" t="s">
        <v>10</v>
      </c>
      <c r="E267" t="str">
        <f>VLOOKUP(F267,Lookup!A:B,2,FALSE)</f>
        <v>Pointe-Noire</v>
      </c>
      <c r="F267" t="s">
        <v>107</v>
      </c>
      <c r="G267" t="s">
        <v>51</v>
      </c>
      <c r="H267">
        <v>12741</v>
      </c>
      <c r="I267">
        <v>12245</v>
      </c>
      <c r="J267" s="1">
        <v>104.0467</v>
      </c>
    </row>
    <row r="268" spans="1:10" x14ac:dyDescent="0.25">
      <c r="A268" t="s">
        <v>9</v>
      </c>
      <c r="B268">
        <v>2021</v>
      </c>
      <c r="C268" t="s">
        <v>11</v>
      </c>
      <c r="D268" t="s">
        <v>10</v>
      </c>
      <c r="E268" t="str">
        <f>VLOOKUP(F268,Lookup!A:B,2,FALSE)</f>
        <v>Pointe-Noire</v>
      </c>
      <c r="F268" t="s">
        <v>107</v>
      </c>
      <c r="G268" t="s">
        <v>52</v>
      </c>
      <c r="H268">
        <v>5378</v>
      </c>
      <c r="I268">
        <v>6949</v>
      </c>
      <c r="J268" s="1">
        <v>77.392560000000003</v>
      </c>
    </row>
    <row r="269" spans="1:10" x14ac:dyDescent="0.25">
      <c r="A269" t="s">
        <v>9</v>
      </c>
      <c r="B269">
        <v>2021</v>
      </c>
      <c r="C269" t="s">
        <v>11</v>
      </c>
      <c r="D269" t="s">
        <v>10</v>
      </c>
      <c r="E269" t="str">
        <f>VLOOKUP(F269,Lookup!A:B,2,FALSE)</f>
        <v>Pointe-Noire</v>
      </c>
      <c r="F269" t="s">
        <v>107</v>
      </c>
      <c r="G269" t="s">
        <v>108</v>
      </c>
      <c r="H269">
        <v>6627</v>
      </c>
      <c r="I269">
        <v>8507</v>
      </c>
      <c r="J269" s="1">
        <v>77.902019999999993</v>
      </c>
    </row>
    <row r="270" spans="1:10" x14ac:dyDescent="0.25">
      <c r="A270" t="s">
        <v>9</v>
      </c>
      <c r="B270">
        <v>2021</v>
      </c>
      <c r="C270" t="s">
        <v>11</v>
      </c>
      <c r="D270" t="s">
        <v>10</v>
      </c>
      <c r="E270" t="str">
        <f>VLOOKUP(F270,Lookup!A:B,2,FALSE)</f>
        <v>Pointe-Noire</v>
      </c>
      <c r="F270" t="s">
        <v>107</v>
      </c>
      <c r="G270" t="s">
        <v>54</v>
      </c>
      <c r="H270">
        <v>4350</v>
      </c>
      <c r="I270">
        <v>5483</v>
      </c>
      <c r="J270" s="1">
        <v>79.339349999999996</v>
      </c>
    </row>
    <row r="271" spans="1:10" x14ac:dyDescent="0.25">
      <c r="A271" t="s">
        <v>9</v>
      </c>
      <c r="B271">
        <v>2021</v>
      </c>
      <c r="C271" t="s">
        <v>11</v>
      </c>
      <c r="D271" t="s">
        <v>10</v>
      </c>
      <c r="E271" t="str">
        <f>VLOOKUP(F271,Lookup!A:B,2,FALSE)</f>
        <v>Pointe-Noire</v>
      </c>
      <c r="F271" t="s">
        <v>107</v>
      </c>
      <c r="G271" t="s">
        <v>55</v>
      </c>
      <c r="H271">
        <v>5715</v>
      </c>
      <c r="I271">
        <v>7546</v>
      </c>
      <c r="J271" s="1">
        <v>75.734700000000004</v>
      </c>
    </row>
    <row r="272" spans="1:10" x14ac:dyDescent="0.25">
      <c r="A272" t="s">
        <v>9</v>
      </c>
      <c r="B272">
        <v>2021</v>
      </c>
      <c r="C272" t="s">
        <v>11</v>
      </c>
      <c r="D272" t="s">
        <v>10</v>
      </c>
      <c r="E272" t="str">
        <f>VLOOKUP(F272,Lookup!A:B,2,FALSE)</f>
        <v>Pointe-Noire</v>
      </c>
      <c r="F272" t="s">
        <v>107</v>
      </c>
      <c r="G272" t="s">
        <v>109</v>
      </c>
      <c r="H272">
        <v>902</v>
      </c>
      <c r="I272">
        <v>1047</v>
      </c>
      <c r="J272" s="1">
        <v>86.136439999999993</v>
      </c>
    </row>
    <row r="273" spans="1:10" x14ac:dyDescent="0.25">
      <c r="A273" t="s">
        <v>9</v>
      </c>
      <c r="B273">
        <v>2021</v>
      </c>
      <c r="C273" t="s">
        <v>11</v>
      </c>
      <c r="D273" t="s">
        <v>10</v>
      </c>
      <c r="E273" t="str">
        <f>VLOOKUP(F273,Lookup!A:B,2,FALSE)</f>
        <v>Pointe-Noire</v>
      </c>
      <c r="F273" t="s">
        <v>107</v>
      </c>
      <c r="G273" t="s">
        <v>110</v>
      </c>
      <c r="H273">
        <v>9238</v>
      </c>
      <c r="I273">
        <v>10882</v>
      </c>
      <c r="J273" s="1">
        <v>84.891199999999998</v>
      </c>
    </row>
    <row r="274" spans="1:10" x14ac:dyDescent="0.25">
      <c r="A274" t="s">
        <v>9</v>
      </c>
      <c r="B274">
        <v>2021</v>
      </c>
      <c r="C274" t="s">
        <v>11</v>
      </c>
      <c r="D274" t="s">
        <v>10</v>
      </c>
      <c r="E274" t="str">
        <f>VLOOKUP(F274,Lookup!A:B,2,FALSE)</f>
        <v>Pool</v>
      </c>
      <c r="F274" t="s">
        <v>111</v>
      </c>
      <c r="G274" t="s">
        <v>85</v>
      </c>
      <c r="H274">
        <v>1416</v>
      </c>
      <c r="I274">
        <v>1821</v>
      </c>
      <c r="J274" s="1">
        <v>77.759460000000004</v>
      </c>
    </row>
    <row r="275" spans="1:10" x14ac:dyDescent="0.25">
      <c r="A275" t="s">
        <v>9</v>
      </c>
      <c r="B275">
        <v>2021</v>
      </c>
      <c r="C275" t="s">
        <v>11</v>
      </c>
      <c r="D275" t="s">
        <v>10</v>
      </c>
      <c r="E275" t="str">
        <f>VLOOKUP(F275,Lookup!A:B,2,FALSE)</f>
        <v>Pool</v>
      </c>
      <c r="F275" t="s">
        <v>111</v>
      </c>
      <c r="G275" t="s">
        <v>59</v>
      </c>
      <c r="H275">
        <v>870</v>
      </c>
      <c r="I275">
        <v>1597</v>
      </c>
      <c r="J275" s="1">
        <v>54.48048</v>
      </c>
    </row>
    <row r="276" spans="1:10" x14ac:dyDescent="0.25">
      <c r="A276" t="s">
        <v>9</v>
      </c>
      <c r="B276">
        <v>2021</v>
      </c>
      <c r="C276" t="s">
        <v>11</v>
      </c>
      <c r="D276" t="s">
        <v>10</v>
      </c>
      <c r="E276" t="str">
        <f>VLOOKUP(F276,Lookup!A:B,2,FALSE)</f>
        <v>Pool</v>
      </c>
      <c r="F276" t="s">
        <v>111</v>
      </c>
      <c r="G276" t="s">
        <v>112</v>
      </c>
      <c r="H276">
        <v>2640</v>
      </c>
      <c r="I276">
        <v>4184</v>
      </c>
      <c r="J276" s="1">
        <v>63.099719999999998</v>
      </c>
    </row>
    <row r="277" spans="1:10" x14ac:dyDescent="0.25">
      <c r="A277" t="s">
        <v>9</v>
      </c>
      <c r="B277">
        <v>2021</v>
      </c>
      <c r="C277" t="s">
        <v>11</v>
      </c>
      <c r="D277" t="s">
        <v>10</v>
      </c>
      <c r="E277" t="str">
        <f>VLOOKUP(F277,Lookup!A:B,2,FALSE)</f>
        <v>Pool</v>
      </c>
      <c r="F277" t="s">
        <v>111</v>
      </c>
      <c r="G277" t="s">
        <v>61</v>
      </c>
      <c r="H277">
        <v>914</v>
      </c>
      <c r="I277">
        <v>1746</v>
      </c>
      <c r="J277" s="1">
        <v>52.341090000000001</v>
      </c>
    </row>
    <row r="278" spans="1:10" x14ac:dyDescent="0.25">
      <c r="A278" t="s">
        <v>9</v>
      </c>
      <c r="B278">
        <v>2021</v>
      </c>
      <c r="C278" t="s">
        <v>11</v>
      </c>
      <c r="D278" t="s">
        <v>10</v>
      </c>
      <c r="E278" t="str">
        <f>VLOOKUP(F278,Lookup!A:B,2,FALSE)</f>
        <v>Pool</v>
      </c>
      <c r="F278" t="s">
        <v>111</v>
      </c>
      <c r="G278" t="s">
        <v>87</v>
      </c>
      <c r="H278">
        <v>1772</v>
      </c>
      <c r="I278">
        <v>2180</v>
      </c>
      <c r="J278" s="1">
        <v>81.286360000000002</v>
      </c>
    </row>
    <row r="279" spans="1:10" x14ac:dyDescent="0.25">
      <c r="A279" t="s">
        <v>9</v>
      </c>
      <c r="B279">
        <v>2021</v>
      </c>
      <c r="C279" t="s">
        <v>11</v>
      </c>
      <c r="D279" t="s">
        <v>10</v>
      </c>
      <c r="E279" t="str">
        <f>VLOOKUP(F279,Lookup!A:B,2,FALSE)</f>
        <v>Pool</v>
      </c>
      <c r="F279" t="s">
        <v>111</v>
      </c>
      <c r="G279" t="s">
        <v>88</v>
      </c>
      <c r="H279">
        <v>979</v>
      </c>
      <c r="I279">
        <v>1191</v>
      </c>
      <c r="J279" s="1">
        <v>82.191959999999995</v>
      </c>
    </row>
    <row r="280" spans="1:10" x14ac:dyDescent="0.25">
      <c r="A280" t="s">
        <v>9</v>
      </c>
      <c r="B280">
        <v>2021</v>
      </c>
      <c r="C280" t="s">
        <v>11</v>
      </c>
      <c r="D280" t="s">
        <v>10</v>
      </c>
      <c r="E280" t="str">
        <f>VLOOKUP(F280,Lookup!A:B,2,FALSE)</f>
        <v>Pool</v>
      </c>
      <c r="F280" t="s">
        <v>111</v>
      </c>
      <c r="G280" t="s">
        <v>63</v>
      </c>
      <c r="H280">
        <v>1209</v>
      </c>
      <c r="I280">
        <v>3375</v>
      </c>
      <c r="J280" s="1">
        <v>35.820779999999999</v>
      </c>
    </row>
    <row r="281" spans="1:10" x14ac:dyDescent="0.25">
      <c r="A281" t="s">
        <v>9</v>
      </c>
      <c r="B281">
        <v>2021</v>
      </c>
      <c r="C281" t="s">
        <v>11</v>
      </c>
      <c r="D281" t="s">
        <v>10</v>
      </c>
      <c r="E281" t="str">
        <f>VLOOKUP(F281,Lookup!A:B,2,FALSE)</f>
        <v>Sangha</v>
      </c>
      <c r="F281" t="s">
        <v>113</v>
      </c>
      <c r="G281" t="s">
        <v>115</v>
      </c>
      <c r="H281">
        <v>1680</v>
      </c>
      <c r="I281">
        <v>3902</v>
      </c>
      <c r="J281" s="1">
        <v>43.052070000000001</v>
      </c>
    </row>
    <row r="282" spans="1:10" x14ac:dyDescent="0.25">
      <c r="A282" t="s">
        <v>9</v>
      </c>
      <c r="B282">
        <v>2021</v>
      </c>
      <c r="C282" t="s">
        <v>11</v>
      </c>
      <c r="D282" t="s">
        <v>10</v>
      </c>
      <c r="E282" t="str">
        <f>VLOOKUP(F282,Lookup!A:B,2,FALSE)</f>
        <v>Sangha</v>
      </c>
      <c r="F282" t="s">
        <v>113</v>
      </c>
      <c r="G282" t="s">
        <v>116</v>
      </c>
      <c r="H282">
        <v>871</v>
      </c>
      <c r="I282">
        <v>1504</v>
      </c>
      <c r="J282" s="1">
        <v>57.914639999999999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A5DD-E90B-44D3-8932-339FB5E5EDF3}">
  <dimension ref="A1:N18"/>
  <sheetViews>
    <sheetView workbookViewId="0">
      <selection activeCell="F13" sqref="F13"/>
    </sheetView>
  </sheetViews>
  <sheetFormatPr defaultRowHeight="15" x14ac:dyDescent="0.25"/>
  <cols>
    <col min="1" max="1" width="14.42578125" bestFit="1" customWidth="1"/>
    <col min="10" max="10" width="27.140625" bestFit="1" customWidth="1"/>
    <col min="11" max="11" width="8.5703125" customWidth="1"/>
    <col min="12" max="12" width="22.42578125" bestFit="1" customWidth="1"/>
    <col min="13" max="13" width="34.7109375" bestFit="1" customWidth="1"/>
  </cols>
  <sheetData>
    <row r="1" spans="1:14" x14ac:dyDescent="0.25">
      <c r="A1" t="s">
        <v>4</v>
      </c>
      <c r="B1" t="s">
        <v>117</v>
      </c>
    </row>
    <row r="2" spans="1:14" x14ac:dyDescent="0.25">
      <c r="A2" t="s">
        <v>12</v>
      </c>
      <c r="B2" t="s">
        <v>12</v>
      </c>
      <c r="N2" s="10"/>
    </row>
    <row r="3" spans="1:14" x14ac:dyDescent="0.25">
      <c r="A3" t="s">
        <v>17</v>
      </c>
      <c r="B3" t="s">
        <v>17</v>
      </c>
      <c r="N3" s="10"/>
    </row>
    <row r="4" spans="1:14" x14ac:dyDescent="0.25">
      <c r="A4" t="s">
        <v>27</v>
      </c>
      <c r="B4" t="s">
        <v>27</v>
      </c>
      <c r="N4" s="10"/>
    </row>
    <row r="5" spans="1:14" x14ac:dyDescent="0.25">
      <c r="A5" t="s">
        <v>31</v>
      </c>
      <c r="B5" t="s">
        <v>31</v>
      </c>
      <c r="N5" s="10"/>
    </row>
    <row r="6" spans="1:14" x14ac:dyDescent="0.25">
      <c r="A6" t="s">
        <v>34</v>
      </c>
      <c r="B6" t="s">
        <v>34</v>
      </c>
      <c r="N6" s="10"/>
    </row>
    <row r="7" spans="1:14" x14ac:dyDescent="0.25">
      <c r="A7" t="s">
        <v>38</v>
      </c>
      <c r="B7" t="s">
        <v>38</v>
      </c>
      <c r="N7" s="10"/>
    </row>
    <row r="8" spans="1:14" x14ac:dyDescent="0.25">
      <c r="A8" t="s">
        <v>40</v>
      </c>
      <c r="B8" t="s">
        <v>40</v>
      </c>
      <c r="N8" s="10"/>
    </row>
    <row r="9" spans="1:14" x14ac:dyDescent="0.25">
      <c r="A9" t="s">
        <v>42</v>
      </c>
      <c r="B9" t="s">
        <v>42</v>
      </c>
      <c r="N9" s="10"/>
    </row>
    <row r="10" spans="1:14" x14ac:dyDescent="0.25">
      <c r="A10" t="s">
        <v>46</v>
      </c>
      <c r="B10" t="s">
        <v>46</v>
      </c>
      <c r="N10" s="10"/>
    </row>
    <row r="11" spans="1:14" x14ac:dyDescent="0.25">
      <c r="A11" t="s">
        <v>50</v>
      </c>
      <c r="B11" t="s">
        <v>50</v>
      </c>
      <c r="N11" s="10"/>
    </row>
    <row r="12" spans="1:14" x14ac:dyDescent="0.25">
      <c r="A12" t="s">
        <v>58</v>
      </c>
      <c r="B12" t="s">
        <v>58</v>
      </c>
      <c r="N12" s="10"/>
    </row>
    <row r="13" spans="1:14" x14ac:dyDescent="0.25">
      <c r="A13" t="s">
        <v>64</v>
      </c>
      <c r="B13" t="s">
        <v>64</v>
      </c>
      <c r="N13" s="10"/>
    </row>
    <row r="14" spans="1:14" x14ac:dyDescent="0.25">
      <c r="A14" t="s">
        <v>37</v>
      </c>
      <c r="B14" t="s">
        <v>38</v>
      </c>
      <c r="N14" s="10"/>
    </row>
    <row r="15" spans="1:14" x14ac:dyDescent="0.25">
      <c r="A15" t="s">
        <v>92</v>
      </c>
      <c r="B15" t="s">
        <v>17</v>
      </c>
      <c r="N15" s="10"/>
    </row>
    <row r="16" spans="1:14" x14ac:dyDescent="0.25">
      <c r="A16" t="s">
        <v>94</v>
      </c>
      <c r="B16" t="s">
        <v>27</v>
      </c>
      <c r="N16" s="10"/>
    </row>
    <row r="17" spans="1:2" x14ac:dyDescent="0.25">
      <c r="A17" t="s">
        <v>95</v>
      </c>
      <c r="B17" t="s">
        <v>31</v>
      </c>
    </row>
    <row r="18" spans="1:2" x14ac:dyDescent="0.25">
      <c r="A18" t="s">
        <v>107</v>
      </c>
      <c r="B1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56C3-427F-4355-BB4B-631009656A48}">
  <dimension ref="A1:I73"/>
  <sheetViews>
    <sheetView workbookViewId="0">
      <selection activeCell="J1" sqref="J1"/>
    </sheetView>
  </sheetViews>
  <sheetFormatPr defaultRowHeight="15" x14ac:dyDescent="0.25"/>
  <cols>
    <col min="1" max="1" width="7.7109375" bestFit="1" customWidth="1"/>
    <col min="3" max="3" width="34.7109375" bestFit="1" customWidth="1"/>
    <col min="4" max="4" width="27.140625" bestFit="1" customWidth="1"/>
    <col min="5" max="5" width="34.7109375" customWidth="1"/>
    <col min="6" max="6" width="32.28515625" customWidth="1"/>
    <col min="9" max="9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127</v>
      </c>
      <c r="F1" t="s">
        <v>129</v>
      </c>
      <c r="G1" t="s">
        <v>119</v>
      </c>
      <c r="H1" t="s">
        <v>120</v>
      </c>
      <c r="I1" s="1" t="s">
        <v>121</v>
      </c>
    </row>
    <row r="2" spans="1:9" x14ac:dyDescent="0.25">
      <c r="A2" t="s">
        <v>9</v>
      </c>
      <c r="B2">
        <v>2016</v>
      </c>
      <c r="C2" t="s">
        <v>10</v>
      </c>
      <c r="D2" t="s">
        <v>11</v>
      </c>
      <c r="E2" t="s">
        <v>128</v>
      </c>
      <c r="F2" t="str">
        <f>VLOOKUP('sample-data-2'!F2,Lookup!A:B,2,FALSE)</f>
        <v>Bouenza</v>
      </c>
      <c r="G2">
        <f>SUMIFS('sample-data-2'!H:H,'sample-data-2'!B:B,Aggregation!B2,'sample-data-2'!E:E,Aggregation!F2)</f>
        <v>9452</v>
      </c>
      <c r="H2">
        <f>SUMIFS('sample-data-2'!I:I,'sample-data-2'!B:B,Aggregation!B2,'sample-data-2'!E:E,Aggregation!F2)</f>
        <v>16745</v>
      </c>
      <c r="I2" s="1">
        <f>(G2/H2)*100</f>
        <v>56.44670050761421</v>
      </c>
    </row>
    <row r="3" spans="1:9" x14ac:dyDescent="0.25">
      <c r="A3" t="s">
        <v>9</v>
      </c>
      <c r="B3">
        <v>2016</v>
      </c>
      <c r="C3" t="s">
        <v>10</v>
      </c>
      <c r="D3" t="s">
        <v>11</v>
      </c>
      <c r="E3" t="s">
        <v>128</v>
      </c>
      <c r="F3" t="str">
        <f>VLOOKUP('sample-data-2'!F6,Lookup!A:B,2,FALSE)</f>
        <v>Brazzaville</v>
      </c>
      <c r="G3">
        <f>SUMIFS('sample-data-2'!H:H,'sample-data-2'!B:B,Aggregation!B3,'sample-data-2'!E:E,Aggregation!F3)</f>
        <v>53414</v>
      </c>
      <c r="H3">
        <f>SUMIFS('sample-data-2'!I:I,'sample-data-2'!B:B,Aggregation!B3,'sample-data-2'!E:E,Aggregation!F3)</f>
        <v>74494</v>
      </c>
      <c r="I3" s="1">
        <f t="shared" ref="I3:I66" si="0">(G3/H3)*100</f>
        <v>71.702418986764044</v>
      </c>
    </row>
    <row r="4" spans="1:9" x14ac:dyDescent="0.25">
      <c r="A4" t="s">
        <v>9</v>
      </c>
      <c r="B4">
        <v>2016</v>
      </c>
      <c r="C4" t="s">
        <v>10</v>
      </c>
      <c r="D4" t="s">
        <v>11</v>
      </c>
      <c r="E4" t="s">
        <v>128</v>
      </c>
      <c r="F4" t="str">
        <f>VLOOKUP('sample-data-2'!F15,Lookup!A:B,2,FALSE)</f>
        <v>Cuvette</v>
      </c>
      <c r="G4">
        <f>SUMIFS('sample-data-2'!H:H,'sample-data-2'!B:B,Aggregation!B4,'sample-data-2'!E:E,Aggregation!F4)</f>
        <v>5787</v>
      </c>
      <c r="H4">
        <f>SUMIFS('sample-data-2'!I:I,'sample-data-2'!B:B,Aggregation!B4,'sample-data-2'!E:E,Aggregation!F4)</f>
        <v>8458</v>
      </c>
      <c r="I4" s="1">
        <f t="shared" si="0"/>
        <v>68.420430361787652</v>
      </c>
    </row>
    <row r="5" spans="1:9" x14ac:dyDescent="0.25">
      <c r="A5" t="s">
        <v>9</v>
      </c>
      <c r="B5">
        <v>2016</v>
      </c>
      <c r="C5" t="s">
        <v>10</v>
      </c>
      <c r="D5" t="s">
        <v>11</v>
      </c>
      <c r="E5" t="s">
        <v>128</v>
      </c>
      <c r="F5" t="str">
        <f>VLOOKUP('sample-data-2'!F18,Lookup!A:B,2,FALSE)</f>
        <v>Cuvette-Ouest</v>
      </c>
      <c r="G5">
        <f>SUMIFS('sample-data-2'!H:H,'sample-data-2'!B:B,Aggregation!B5,'sample-data-2'!E:E,Aggregation!F5)</f>
        <v>3142</v>
      </c>
      <c r="H5">
        <f>SUMIFS('sample-data-2'!I:I,'sample-data-2'!B:B,Aggregation!B5,'sample-data-2'!E:E,Aggregation!F5)</f>
        <v>3947</v>
      </c>
      <c r="I5" s="1">
        <f t="shared" si="0"/>
        <v>79.604763111223718</v>
      </c>
    </row>
    <row r="6" spans="1:9" x14ac:dyDescent="0.25">
      <c r="A6" t="s">
        <v>9</v>
      </c>
      <c r="B6">
        <v>2016</v>
      </c>
      <c r="C6" t="s">
        <v>10</v>
      </c>
      <c r="D6" t="s">
        <v>11</v>
      </c>
      <c r="E6" t="s">
        <v>128</v>
      </c>
      <c r="F6" t="str">
        <f>VLOOKUP('sample-data-2'!F20,Lookup!A:B,2,FALSE)</f>
        <v>Kouilou</v>
      </c>
      <c r="G6">
        <f>SUMIFS('sample-data-2'!H:H,'sample-data-2'!B:B,Aggregation!B6,'sample-data-2'!E:E,Aggregation!F6)</f>
        <v>3574</v>
      </c>
      <c r="H6">
        <f>SUMIFS('sample-data-2'!I:I,'sample-data-2'!B:B,Aggregation!B6,'sample-data-2'!E:E,Aggregation!F6)</f>
        <v>4083</v>
      </c>
      <c r="I6" s="1">
        <f t="shared" si="0"/>
        <v>87.533676218466809</v>
      </c>
    </row>
    <row r="7" spans="1:9" x14ac:dyDescent="0.25">
      <c r="A7" t="s">
        <v>9</v>
      </c>
      <c r="B7">
        <v>2016</v>
      </c>
      <c r="C7" t="s">
        <v>10</v>
      </c>
      <c r="D7" t="s">
        <v>11</v>
      </c>
      <c r="E7" t="s">
        <v>128</v>
      </c>
      <c r="F7" t="str">
        <f>VLOOKUP('sample-data-2'!F22,Lookup!A:B,2,FALSE)</f>
        <v>Lekoumou</v>
      </c>
      <c r="G7">
        <f>SUMIFS('sample-data-2'!H:H,'sample-data-2'!B:B,Aggregation!B7,'sample-data-2'!E:E,Aggregation!F7)</f>
        <v>3441</v>
      </c>
      <c r="H7">
        <f>SUMIFS('sample-data-2'!I:I,'sample-data-2'!B:B,Aggregation!B7,'sample-data-2'!E:E,Aggregation!F7)</f>
        <v>5223</v>
      </c>
      <c r="I7" s="1">
        <f t="shared" si="0"/>
        <v>65.881677197013204</v>
      </c>
    </row>
    <row r="8" spans="1:9" x14ac:dyDescent="0.25">
      <c r="A8" t="s">
        <v>9</v>
      </c>
      <c r="B8">
        <v>2016</v>
      </c>
      <c r="C8" t="s">
        <v>10</v>
      </c>
      <c r="D8" t="s">
        <v>11</v>
      </c>
      <c r="E8" t="s">
        <v>128</v>
      </c>
      <c r="F8" t="str">
        <f>VLOOKUP('sample-data-2'!F23,Lookup!A:B,2,FALSE)</f>
        <v>Likouala</v>
      </c>
      <c r="G8">
        <f>SUMIFS('sample-data-2'!H:H,'sample-data-2'!B:B,Aggregation!B8,'sample-data-2'!E:E,Aggregation!F8)</f>
        <v>4728</v>
      </c>
      <c r="H8">
        <f>SUMIFS('sample-data-2'!I:I,'sample-data-2'!B:B,Aggregation!B8,'sample-data-2'!E:E,Aggregation!F8)</f>
        <v>8350</v>
      </c>
      <c r="I8" s="1">
        <f t="shared" si="0"/>
        <v>56.622754491017972</v>
      </c>
    </row>
    <row r="9" spans="1:9" x14ac:dyDescent="0.25">
      <c r="A9" t="s">
        <v>9</v>
      </c>
      <c r="B9">
        <v>2016</v>
      </c>
      <c r="C9" t="s">
        <v>10</v>
      </c>
      <c r="D9" t="s">
        <v>11</v>
      </c>
      <c r="E9" t="s">
        <v>128</v>
      </c>
      <c r="F9" t="str">
        <f>VLOOKUP('sample-data-2'!F24,Lookup!A:B,2,FALSE)</f>
        <v>Niari</v>
      </c>
      <c r="G9">
        <f>SUMIFS('sample-data-2'!H:H,'sample-data-2'!B:B,Aggregation!B9,'sample-data-2'!E:E,Aggregation!F9)</f>
        <v>9460</v>
      </c>
      <c r="H9">
        <f>SUMIFS('sample-data-2'!I:I,'sample-data-2'!B:B,Aggregation!B9,'sample-data-2'!E:E,Aggregation!F9)</f>
        <v>12529</v>
      </c>
      <c r="I9" s="1">
        <f t="shared" si="0"/>
        <v>75.504828797190513</v>
      </c>
    </row>
    <row r="10" spans="1:9" x14ac:dyDescent="0.25">
      <c r="A10" t="s">
        <v>9</v>
      </c>
      <c r="B10">
        <v>2016</v>
      </c>
      <c r="C10" t="s">
        <v>10</v>
      </c>
      <c r="D10" t="s">
        <v>11</v>
      </c>
      <c r="E10" t="s">
        <v>128</v>
      </c>
      <c r="F10" t="str">
        <f>VLOOKUP('sample-data-2'!F27,Lookup!A:B,2,FALSE)</f>
        <v>Plateaux</v>
      </c>
      <c r="G10">
        <f>SUMIFS('sample-data-2'!H:H,'sample-data-2'!B:B,Aggregation!B10,'sample-data-2'!E:E,Aggregation!F10)</f>
        <v>7134</v>
      </c>
      <c r="H10">
        <f>SUMIFS('sample-data-2'!I:I,'sample-data-2'!B:B,Aggregation!B10,'sample-data-2'!E:E,Aggregation!F10)</f>
        <v>9459</v>
      </c>
      <c r="I10" s="1">
        <f t="shared" si="0"/>
        <v>75.42023469711387</v>
      </c>
    </row>
    <row r="11" spans="1:9" x14ac:dyDescent="0.25">
      <c r="A11" t="s">
        <v>9</v>
      </c>
      <c r="B11">
        <v>2016</v>
      </c>
      <c r="C11" t="s">
        <v>10</v>
      </c>
      <c r="D11" t="s">
        <v>11</v>
      </c>
      <c r="E11" t="s">
        <v>128</v>
      </c>
      <c r="F11" t="str">
        <f>VLOOKUP('sample-data-2'!F30,Lookup!A:B,2,FALSE)</f>
        <v>Pointe-Noire</v>
      </c>
      <c r="G11">
        <f>SUMIFS('sample-data-2'!H:H,'sample-data-2'!B:B,Aggregation!B11,'sample-data-2'!E:E,Aggregation!F11)</f>
        <v>36804</v>
      </c>
      <c r="H11">
        <f>SUMIFS('sample-data-2'!I:I,'sample-data-2'!B:B,Aggregation!B11,'sample-data-2'!E:E,Aggregation!F11)</f>
        <v>45288</v>
      </c>
      <c r="I11" s="1">
        <f t="shared" si="0"/>
        <v>81.266560678325391</v>
      </c>
    </row>
    <row r="12" spans="1:9" x14ac:dyDescent="0.25">
      <c r="A12" t="s">
        <v>9</v>
      </c>
      <c r="B12">
        <v>2016</v>
      </c>
      <c r="C12" t="s">
        <v>10</v>
      </c>
      <c r="D12" t="s">
        <v>11</v>
      </c>
      <c r="E12" t="s">
        <v>128</v>
      </c>
      <c r="F12" t="str">
        <f>VLOOKUP('sample-data-2'!F37,Lookup!A:B,2,FALSE)</f>
        <v>Pool</v>
      </c>
      <c r="G12">
        <f>SUMIFS('sample-data-2'!H:H,'sample-data-2'!B:B,Aggregation!B12,'sample-data-2'!E:E,Aggregation!F12)</f>
        <v>6330</v>
      </c>
      <c r="H12">
        <f>SUMIFS('sample-data-2'!I:I,'sample-data-2'!B:B,Aggregation!B12,'sample-data-2'!E:E,Aggregation!F12)</f>
        <v>12817</v>
      </c>
      <c r="I12" s="1">
        <f t="shared" si="0"/>
        <v>49.387532183818365</v>
      </c>
    </row>
    <row r="13" spans="1:9" x14ac:dyDescent="0.25">
      <c r="A13" t="s">
        <v>9</v>
      </c>
      <c r="B13">
        <v>2016</v>
      </c>
      <c r="C13" t="s">
        <v>10</v>
      </c>
      <c r="D13" t="s">
        <v>11</v>
      </c>
      <c r="E13" t="s">
        <v>128</v>
      </c>
      <c r="F13" t="str">
        <f>VLOOKUP('sample-data-2'!F42,Lookup!A:B,2,FALSE)</f>
        <v>Sangha</v>
      </c>
      <c r="G13">
        <f>SUMIFS('sample-data-2'!H:H,'sample-data-2'!B:B,Aggregation!B13,'sample-data-2'!E:E,Aggregation!F13)</f>
        <v>3924</v>
      </c>
      <c r="H13">
        <f>SUMIFS('sample-data-2'!I:I,'sample-data-2'!B:B,Aggregation!B13,'sample-data-2'!E:E,Aggregation!F13)</f>
        <v>4649</v>
      </c>
      <c r="I13" s="1">
        <f t="shared" si="0"/>
        <v>84.405248440524844</v>
      </c>
    </row>
    <row r="14" spans="1:9" x14ac:dyDescent="0.25">
      <c r="A14" t="s">
        <v>9</v>
      </c>
      <c r="B14">
        <v>2017</v>
      </c>
      <c r="C14" t="s">
        <v>10</v>
      </c>
      <c r="D14" t="s">
        <v>11</v>
      </c>
      <c r="E14" t="s">
        <v>128</v>
      </c>
      <c r="F14" t="str">
        <f>VLOOKUP('sample-data-2'!F43,Lookup!A:B,2,FALSE)</f>
        <v>Bouenza</v>
      </c>
      <c r="G14">
        <f>SUMIFS('sample-data-2'!H:H,'sample-data-2'!B:B,Aggregation!B14,'sample-data-2'!E:E,Aggregation!F14)</f>
        <v>9934</v>
      </c>
      <c r="H14">
        <f>SUMIFS('sample-data-2'!I:I,'sample-data-2'!B:B,Aggregation!B14,'sample-data-2'!E:E,Aggregation!F14)</f>
        <v>17246</v>
      </c>
      <c r="I14" s="1">
        <f t="shared" si="0"/>
        <v>57.601762727588998</v>
      </c>
    </row>
    <row r="15" spans="1:9" x14ac:dyDescent="0.25">
      <c r="A15" t="s">
        <v>9</v>
      </c>
      <c r="B15">
        <v>2017</v>
      </c>
      <c r="C15" t="s">
        <v>10</v>
      </c>
      <c r="D15" t="s">
        <v>11</v>
      </c>
      <c r="E15" t="s">
        <v>128</v>
      </c>
      <c r="F15" t="str">
        <f>VLOOKUP('sample-data-2'!F47,Lookup!A:B,2,FALSE)</f>
        <v>Brazzaville</v>
      </c>
      <c r="G15">
        <f>SUMIFS('sample-data-2'!H:H,'sample-data-2'!B:B,Aggregation!B15,'sample-data-2'!E:E,Aggregation!F15)</f>
        <v>54866</v>
      </c>
      <c r="H15">
        <f>SUMIFS('sample-data-2'!I:I,'sample-data-2'!B:B,Aggregation!B15,'sample-data-2'!E:E,Aggregation!F15)</f>
        <v>76728</v>
      </c>
      <c r="I15" s="1">
        <f t="shared" si="0"/>
        <v>71.507142112397034</v>
      </c>
    </row>
    <row r="16" spans="1:9" x14ac:dyDescent="0.25">
      <c r="A16" t="s">
        <v>9</v>
      </c>
      <c r="B16">
        <v>2017</v>
      </c>
      <c r="C16" t="s">
        <v>10</v>
      </c>
      <c r="D16" t="s">
        <v>11</v>
      </c>
      <c r="E16" t="s">
        <v>128</v>
      </c>
      <c r="F16" t="str">
        <f>VLOOKUP('sample-data-2'!F56,Lookup!A:B,2,FALSE)</f>
        <v>Cuvette</v>
      </c>
      <c r="G16">
        <f>SUMIFS('sample-data-2'!H:H,'sample-data-2'!B:B,Aggregation!B16,'sample-data-2'!E:E,Aggregation!F16)</f>
        <v>7054</v>
      </c>
      <c r="H16">
        <f>SUMIFS('sample-data-2'!I:I,'sample-data-2'!B:B,Aggregation!B16,'sample-data-2'!E:E,Aggregation!F16)</f>
        <v>8711</v>
      </c>
      <c r="I16" s="1">
        <f t="shared" si="0"/>
        <v>80.978073699919634</v>
      </c>
    </row>
    <row r="17" spans="1:9" x14ac:dyDescent="0.25">
      <c r="A17" t="s">
        <v>9</v>
      </c>
      <c r="B17">
        <v>2017</v>
      </c>
      <c r="C17" t="s">
        <v>10</v>
      </c>
      <c r="D17" t="s">
        <v>11</v>
      </c>
      <c r="E17" t="s">
        <v>128</v>
      </c>
      <c r="F17" t="str">
        <f>VLOOKUP('sample-data-2'!F59,Lookup!A:B,2,FALSE)</f>
        <v>Cuvette-Ouest</v>
      </c>
      <c r="G17">
        <f>SUMIFS('sample-data-2'!H:H,'sample-data-2'!B:B,Aggregation!B17,'sample-data-2'!E:E,Aggregation!F17)</f>
        <v>2488</v>
      </c>
      <c r="H17">
        <f>SUMIFS('sample-data-2'!I:I,'sample-data-2'!B:B,Aggregation!B17,'sample-data-2'!E:E,Aggregation!F17)</f>
        <v>4065</v>
      </c>
      <c r="I17" s="1">
        <f t="shared" si="0"/>
        <v>61.205412054120544</v>
      </c>
    </row>
    <row r="18" spans="1:9" x14ac:dyDescent="0.25">
      <c r="A18" t="s">
        <v>9</v>
      </c>
      <c r="B18">
        <v>2017</v>
      </c>
      <c r="C18" t="s">
        <v>10</v>
      </c>
      <c r="D18" t="s">
        <v>11</v>
      </c>
      <c r="E18" t="s">
        <v>128</v>
      </c>
      <c r="F18" t="str">
        <f>VLOOKUP('sample-data-2'!F61,Lookup!A:B,2,FALSE)</f>
        <v>Kouilou</v>
      </c>
      <c r="G18">
        <f>SUMIFS('sample-data-2'!H:H,'sample-data-2'!B:B,Aggregation!B18,'sample-data-2'!E:E,Aggregation!F18)</f>
        <v>3640</v>
      </c>
      <c r="H18">
        <f>SUMIFS('sample-data-2'!I:I,'sample-data-2'!B:B,Aggregation!B18,'sample-data-2'!E:E,Aggregation!F18)</f>
        <v>4206</v>
      </c>
      <c r="I18" s="1">
        <f t="shared" si="0"/>
        <v>86.543033761293387</v>
      </c>
    </row>
    <row r="19" spans="1:9" x14ac:dyDescent="0.25">
      <c r="A19" t="s">
        <v>9</v>
      </c>
      <c r="B19">
        <v>2017</v>
      </c>
      <c r="C19" t="s">
        <v>10</v>
      </c>
      <c r="D19" t="s">
        <v>11</v>
      </c>
      <c r="E19" t="s">
        <v>128</v>
      </c>
      <c r="F19" t="str">
        <f>VLOOKUP('sample-data-2'!F63,Lookup!A:B,2,FALSE)</f>
        <v>Lekoumou</v>
      </c>
      <c r="G19">
        <f>SUMIFS('sample-data-2'!H:H,'sample-data-2'!B:B,Aggregation!B19,'sample-data-2'!E:E,Aggregation!F19)</f>
        <v>2438</v>
      </c>
      <c r="H19">
        <f>SUMIFS('sample-data-2'!I:I,'sample-data-2'!B:B,Aggregation!B19,'sample-data-2'!E:E,Aggregation!F19)</f>
        <v>5380</v>
      </c>
      <c r="I19" s="1">
        <f t="shared" si="0"/>
        <v>45.315985130111528</v>
      </c>
    </row>
    <row r="20" spans="1:9" x14ac:dyDescent="0.25">
      <c r="A20" t="s">
        <v>9</v>
      </c>
      <c r="B20">
        <v>2017</v>
      </c>
      <c r="C20" t="s">
        <v>10</v>
      </c>
      <c r="D20" t="s">
        <v>11</v>
      </c>
      <c r="E20" t="s">
        <v>128</v>
      </c>
      <c r="F20" t="str">
        <f>VLOOKUP('sample-data-2'!F64,Lookup!A:B,2,FALSE)</f>
        <v>Likouala</v>
      </c>
      <c r="G20">
        <f>SUMIFS('sample-data-2'!H:H,'sample-data-2'!B:B,Aggregation!B20,'sample-data-2'!E:E,Aggregation!F20)</f>
        <v>3710</v>
      </c>
      <c r="H20">
        <f>SUMIFS('sample-data-2'!I:I,'sample-data-2'!B:B,Aggregation!B20,'sample-data-2'!E:E,Aggregation!F20)</f>
        <v>8601</v>
      </c>
      <c r="I20" s="1">
        <f t="shared" si="0"/>
        <v>43.13451924194861</v>
      </c>
    </row>
    <row r="21" spans="1:9" x14ac:dyDescent="0.25">
      <c r="A21" t="s">
        <v>9</v>
      </c>
      <c r="B21">
        <v>2017</v>
      </c>
      <c r="C21" t="s">
        <v>10</v>
      </c>
      <c r="D21" t="s">
        <v>11</v>
      </c>
      <c r="E21" t="s">
        <v>128</v>
      </c>
      <c r="F21" t="str">
        <f>VLOOKUP('sample-data-2'!F65,Lookup!A:B,2,FALSE)</f>
        <v>Niari</v>
      </c>
      <c r="G21">
        <f>SUMIFS('sample-data-2'!H:H,'sample-data-2'!B:B,Aggregation!B21,'sample-data-2'!E:E,Aggregation!F21)</f>
        <v>9377</v>
      </c>
      <c r="H21">
        <f>SUMIFS('sample-data-2'!I:I,'sample-data-2'!B:B,Aggregation!B21,'sample-data-2'!E:E,Aggregation!F21)</f>
        <v>12905</v>
      </c>
      <c r="I21" s="1">
        <f t="shared" si="0"/>
        <v>72.661759008136386</v>
      </c>
    </row>
    <row r="22" spans="1:9" x14ac:dyDescent="0.25">
      <c r="A22" t="s">
        <v>9</v>
      </c>
      <c r="B22">
        <v>2017</v>
      </c>
      <c r="C22" t="s">
        <v>10</v>
      </c>
      <c r="D22" t="s">
        <v>11</v>
      </c>
      <c r="E22" t="s">
        <v>128</v>
      </c>
      <c r="F22" t="str">
        <f>VLOOKUP('sample-data-2'!F68,Lookup!A:B,2,FALSE)</f>
        <v>Plateaux</v>
      </c>
      <c r="G22">
        <f>SUMIFS('sample-data-2'!H:H,'sample-data-2'!B:B,Aggregation!B22,'sample-data-2'!E:E,Aggregation!F22)</f>
        <v>6338</v>
      </c>
      <c r="H22">
        <f>SUMIFS('sample-data-2'!I:I,'sample-data-2'!B:B,Aggregation!B22,'sample-data-2'!E:E,Aggregation!F22)</f>
        <v>9742</v>
      </c>
      <c r="I22" s="1">
        <f t="shared" si="0"/>
        <v>65.058509546294403</v>
      </c>
    </row>
    <row r="23" spans="1:9" x14ac:dyDescent="0.25">
      <c r="A23" t="s">
        <v>9</v>
      </c>
      <c r="B23">
        <v>2017</v>
      </c>
      <c r="C23" t="s">
        <v>10</v>
      </c>
      <c r="D23" t="s">
        <v>11</v>
      </c>
      <c r="E23" t="s">
        <v>128</v>
      </c>
      <c r="F23" t="str">
        <f>VLOOKUP('sample-data-2'!F71,Lookup!A:B,2,FALSE)</f>
        <v>Pointe-Noire</v>
      </c>
      <c r="G23">
        <f>SUMIFS('sample-data-2'!H:H,'sample-data-2'!B:B,Aggregation!B23,'sample-data-2'!E:E,Aggregation!F23)</f>
        <v>38652</v>
      </c>
      <c r="H23">
        <f>SUMIFS('sample-data-2'!I:I,'sample-data-2'!B:B,Aggregation!B23,'sample-data-2'!E:E,Aggregation!F23)</f>
        <v>46648</v>
      </c>
      <c r="I23" s="1">
        <f t="shared" si="0"/>
        <v>82.858857828845828</v>
      </c>
    </row>
    <row r="24" spans="1:9" x14ac:dyDescent="0.25">
      <c r="A24" t="s">
        <v>9</v>
      </c>
      <c r="B24">
        <v>2017</v>
      </c>
      <c r="C24" t="s">
        <v>10</v>
      </c>
      <c r="D24" t="s">
        <v>11</v>
      </c>
      <c r="E24" t="s">
        <v>128</v>
      </c>
      <c r="F24" t="str">
        <f>VLOOKUP('sample-data-2'!F78,Lookup!A:B,2,FALSE)</f>
        <v>Pool</v>
      </c>
      <c r="G24">
        <f>SUMIFS('sample-data-2'!H:H,'sample-data-2'!B:B,Aggregation!B24,'sample-data-2'!E:E,Aggregation!F24)</f>
        <v>4700</v>
      </c>
      <c r="H24">
        <f>SUMIFS('sample-data-2'!I:I,'sample-data-2'!B:B,Aggregation!B24,'sample-data-2'!E:E,Aggregation!F24)</f>
        <v>13202</v>
      </c>
      <c r="I24" s="1">
        <f t="shared" si="0"/>
        <v>35.600666565671865</v>
      </c>
    </row>
    <row r="25" spans="1:9" x14ac:dyDescent="0.25">
      <c r="A25" t="s">
        <v>9</v>
      </c>
      <c r="B25">
        <v>2017</v>
      </c>
      <c r="C25" t="s">
        <v>10</v>
      </c>
      <c r="D25" t="s">
        <v>11</v>
      </c>
      <c r="E25" t="s">
        <v>128</v>
      </c>
      <c r="F25" t="str">
        <f>VLOOKUP('sample-data-2'!F83,Lookup!A:B,2,FALSE)</f>
        <v>Sangha</v>
      </c>
      <c r="G25">
        <f>SUMIFS('sample-data-2'!H:H,'sample-data-2'!B:B,Aggregation!B25,'sample-data-2'!E:E,Aggregation!F25)</f>
        <v>3661</v>
      </c>
      <c r="H25">
        <f>SUMIFS('sample-data-2'!I:I,'sample-data-2'!B:B,Aggregation!B25,'sample-data-2'!E:E,Aggregation!F25)</f>
        <v>4789</v>
      </c>
      <c r="I25" s="1">
        <f t="shared" si="0"/>
        <v>76.446022134057216</v>
      </c>
    </row>
    <row r="26" spans="1:9" x14ac:dyDescent="0.25">
      <c r="A26" t="s">
        <v>9</v>
      </c>
      <c r="B26">
        <v>2018</v>
      </c>
      <c r="C26" t="s">
        <v>10</v>
      </c>
      <c r="D26" t="s">
        <v>11</v>
      </c>
      <c r="E26" t="s">
        <v>128</v>
      </c>
      <c r="F26" t="str">
        <f>VLOOKUP('sample-data-2'!F84,Lookup!A:B,2,FALSE)</f>
        <v>Bouenza</v>
      </c>
      <c r="G26">
        <f>SUMIFS('sample-data-2'!H:H,'sample-data-2'!B:B,Aggregation!B26,'sample-data-2'!E:E,Aggregation!F26)</f>
        <v>11197</v>
      </c>
      <c r="H26">
        <f>SUMIFS('sample-data-2'!I:I,'sample-data-2'!B:B,Aggregation!B26,'sample-data-2'!E:E,Aggregation!F26)</f>
        <v>17763</v>
      </c>
      <c r="I26" s="1">
        <f t="shared" si="0"/>
        <v>63.035523278725435</v>
      </c>
    </row>
    <row r="27" spans="1:9" x14ac:dyDescent="0.25">
      <c r="A27" t="s">
        <v>9</v>
      </c>
      <c r="B27">
        <v>2018</v>
      </c>
      <c r="C27" t="s">
        <v>10</v>
      </c>
      <c r="D27" t="s">
        <v>11</v>
      </c>
      <c r="E27" t="s">
        <v>128</v>
      </c>
      <c r="F27" t="str">
        <f>VLOOKUP('sample-data-2'!F89,Lookup!A:B,2,FALSE)</f>
        <v>Brazzaville</v>
      </c>
      <c r="G27">
        <f>SUMIFS('sample-data-2'!H:H,'sample-data-2'!B:B,Aggregation!B27,'sample-data-2'!E:E,Aggregation!F27)</f>
        <v>63995</v>
      </c>
      <c r="H27">
        <f>SUMIFS('sample-data-2'!I:I,'sample-data-2'!B:B,Aggregation!B27,'sample-data-2'!E:E,Aggregation!F27)</f>
        <v>79030</v>
      </c>
      <c r="I27" s="1">
        <f t="shared" si="0"/>
        <v>80.975578894090845</v>
      </c>
    </row>
    <row r="28" spans="1:9" x14ac:dyDescent="0.25">
      <c r="A28" t="s">
        <v>9</v>
      </c>
      <c r="B28">
        <v>2018</v>
      </c>
      <c r="C28" t="s">
        <v>10</v>
      </c>
      <c r="D28" t="s">
        <v>11</v>
      </c>
      <c r="E28" t="s">
        <v>128</v>
      </c>
      <c r="F28" t="str">
        <f>VLOOKUP('sample-data-2'!F98,Lookup!A:B,2,FALSE)</f>
        <v>Cuvette</v>
      </c>
      <c r="G28">
        <f>SUMIFS('sample-data-2'!H:H,'sample-data-2'!B:B,Aggregation!B28,'sample-data-2'!E:E,Aggregation!F28)</f>
        <v>7251</v>
      </c>
      <c r="H28">
        <f>SUMIFS('sample-data-2'!I:I,'sample-data-2'!B:B,Aggregation!B28,'sample-data-2'!E:E,Aggregation!F28)</f>
        <v>8973</v>
      </c>
      <c r="I28" s="1">
        <f t="shared" si="0"/>
        <v>80.809093948512199</v>
      </c>
    </row>
    <row r="29" spans="1:9" x14ac:dyDescent="0.25">
      <c r="A29" t="s">
        <v>9</v>
      </c>
      <c r="B29">
        <v>2018</v>
      </c>
      <c r="C29" t="s">
        <v>10</v>
      </c>
      <c r="D29" t="s">
        <v>11</v>
      </c>
      <c r="E29" t="s">
        <v>128</v>
      </c>
      <c r="F29" t="str">
        <f>VLOOKUP('sample-data-2'!F101,Lookup!A:B,2,FALSE)</f>
        <v>Cuvette-Ouest</v>
      </c>
      <c r="G29">
        <f>SUMIFS('sample-data-2'!H:H,'sample-data-2'!B:B,Aggregation!B29,'sample-data-2'!E:E,Aggregation!F29)</f>
        <v>1621</v>
      </c>
      <c r="H29">
        <f>SUMIFS('sample-data-2'!I:I,'sample-data-2'!B:B,Aggregation!B29,'sample-data-2'!E:E,Aggregation!F29)</f>
        <v>4187</v>
      </c>
      <c r="I29" s="1">
        <f t="shared" si="0"/>
        <v>38.715070456173869</v>
      </c>
    </row>
    <row r="30" spans="1:9" x14ac:dyDescent="0.25">
      <c r="A30" t="s">
        <v>9</v>
      </c>
      <c r="B30">
        <v>2018</v>
      </c>
      <c r="C30" t="s">
        <v>10</v>
      </c>
      <c r="D30" t="s">
        <v>11</v>
      </c>
      <c r="E30" t="s">
        <v>128</v>
      </c>
      <c r="F30" t="str">
        <f>VLOOKUP('sample-data-2'!F103,Lookup!A:B,2,FALSE)</f>
        <v>Kouilou</v>
      </c>
      <c r="G30">
        <f>SUMIFS('sample-data-2'!H:H,'sample-data-2'!B:B,Aggregation!B30,'sample-data-2'!E:E,Aggregation!F30)</f>
        <v>3906</v>
      </c>
      <c r="H30">
        <f>SUMIFS('sample-data-2'!I:I,'sample-data-2'!B:B,Aggregation!B30,'sample-data-2'!E:E,Aggregation!F30)</f>
        <v>4331</v>
      </c>
      <c r="I30" s="1">
        <f t="shared" si="0"/>
        <v>90.187023782036476</v>
      </c>
    </row>
    <row r="31" spans="1:9" x14ac:dyDescent="0.25">
      <c r="A31" t="s">
        <v>9</v>
      </c>
      <c r="B31">
        <v>2018</v>
      </c>
      <c r="C31" t="s">
        <v>10</v>
      </c>
      <c r="D31" t="s">
        <v>11</v>
      </c>
      <c r="E31" t="s">
        <v>128</v>
      </c>
      <c r="F31" t="str">
        <f>VLOOKUP('sample-data-2'!F106,Lookup!A:B,2,FALSE)</f>
        <v>Lekoumou</v>
      </c>
      <c r="G31">
        <f>SUMIFS('sample-data-2'!H:H,'sample-data-2'!B:B,Aggregation!B31,'sample-data-2'!E:E,Aggregation!F31)</f>
        <v>3624</v>
      </c>
      <c r="H31">
        <f>SUMIFS('sample-data-2'!I:I,'sample-data-2'!B:B,Aggregation!B31,'sample-data-2'!E:E,Aggregation!F31)</f>
        <v>5541</v>
      </c>
      <c r="I31" s="1">
        <f t="shared" si="0"/>
        <v>65.403356794802377</v>
      </c>
    </row>
    <row r="32" spans="1:9" x14ac:dyDescent="0.25">
      <c r="A32" t="s">
        <v>9</v>
      </c>
      <c r="B32">
        <v>2018</v>
      </c>
      <c r="C32" t="s">
        <v>10</v>
      </c>
      <c r="D32" t="s">
        <v>11</v>
      </c>
      <c r="E32" t="s">
        <v>128</v>
      </c>
      <c r="F32" t="str">
        <f>VLOOKUP('sample-data-2'!F107,Lookup!A:B,2,FALSE)</f>
        <v>Likouala</v>
      </c>
      <c r="G32">
        <f>SUMIFS('sample-data-2'!H:H,'sample-data-2'!B:B,Aggregation!B32,'sample-data-2'!E:E,Aggregation!F32)</f>
        <v>3741</v>
      </c>
      <c r="H32">
        <f>SUMIFS('sample-data-2'!I:I,'sample-data-2'!B:B,Aggregation!B32,'sample-data-2'!E:E,Aggregation!F32)</f>
        <v>8859</v>
      </c>
      <c r="I32" s="1">
        <f t="shared" si="0"/>
        <v>42.228242465289533</v>
      </c>
    </row>
    <row r="33" spans="1:9" x14ac:dyDescent="0.25">
      <c r="A33" t="s">
        <v>9</v>
      </c>
      <c r="B33">
        <v>2018</v>
      </c>
      <c r="C33" t="s">
        <v>10</v>
      </c>
      <c r="D33" t="s">
        <v>11</v>
      </c>
      <c r="E33" t="s">
        <v>128</v>
      </c>
      <c r="F33" t="str">
        <f>VLOOKUP('sample-data-2'!F108,Lookup!A:B,2,FALSE)</f>
        <v>Niari</v>
      </c>
      <c r="G33">
        <f>SUMIFS('sample-data-2'!H:H,'sample-data-2'!B:B,Aggregation!B33,'sample-data-2'!E:E,Aggregation!F33)</f>
        <v>10311</v>
      </c>
      <c r="H33">
        <f>SUMIFS('sample-data-2'!I:I,'sample-data-2'!B:B,Aggregation!B33,'sample-data-2'!E:E,Aggregation!F33)</f>
        <v>13292</v>
      </c>
      <c r="I33" s="1">
        <f t="shared" si="0"/>
        <v>77.572976226301535</v>
      </c>
    </row>
    <row r="34" spans="1:9" x14ac:dyDescent="0.25">
      <c r="A34" t="s">
        <v>9</v>
      </c>
      <c r="B34">
        <v>2018</v>
      </c>
      <c r="C34" t="s">
        <v>10</v>
      </c>
      <c r="D34" t="s">
        <v>11</v>
      </c>
      <c r="E34" t="s">
        <v>128</v>
      </c>
      <c r="F34" t="str">
        <f>VLOOKUP('sample-data-2'!F111,Lookup!A:B,2,FALSE)</f>
        <v>Plateaux</v>
      </c>
      <c r="G34">
        <f>SUMIFS('sample-data-2'!H:H,'sample-data-2'!B:B,Aggregation!B34,'sample-data-2'!E:E,Aggregation!F34)</f>
        <v>7754</v>
      </c>
      <c r="H34">
        <f>SUMIFS('sample-data-2'!I:I,'sample-data-2'!B:B,Aggregation!B34,'sample-data-2'!E:E,Aggregation!F34)</f>
        <v>10035</v>
      </c>
      <c r="I34" s="1">
        <f t="shared" si="0"/>
        <v>77.269556552067769</v>
      </c>
    </row>
    <row r="35" spans="1:9" x14ac:dyDescent="0.25">
      <c r="A35" t="s">
        <v>9</v>
      </c>
      <c r="B35">
        <v>2018</v>
      </c>
      <c r="C35" t="s">
        <v>10</v>
      </c>
      <c r="D35" t="s">
        <v>11</v>
      </c>
      <c r="E35" t="s">
        <v>128</v>
      </c>
      <c r="F35" t="str">
        <f>VLOOKUP('sample-data-2'!F114,Lookup!A:B,2,FALSE)</f>
        <v>Pointe-Noire</v>
      </c>
      <c r="G35">
        <f>SUMIFS('sample-data-2'!H:H,'sample-data-2'!B:B,Aggregation!B35,'sample-data-2'!E:E,Aggregation!F35)</f>
        <v>39985</v>
      </c>
      <c r="H35">
        <f>SUMIFS('sample-data-2'!I:I,'sample-data-2'!B:B,Aggregation!B35,'sample-data-2'!E:E,Aggregation!F35)</f>
        <v>48046</v>
      </c>
      <c r="I35" s="1">
        <f t="shared" si="0"/>
        <v>83.222328601756644</v>
      </c>
    </row>
    <row r="36" spans="1:9" x14ac:dyDescent="0.25">
      <c r="A36" t="s">
        <v>9</v>
      </c>
      <c r="B36">
        <v>2018</v>
      </c>
      <c r="C36" t="s">
        <v>10</v>
      </c>
      <c r="D36" t="s">
        <v>11</v>
      </c>
      <c r="E36" t="s">
        <v>128</v>
      </c>
      <c r="F36" t="str">
        <f>VLOOKUP('sample-data-2'!F121,Lookup!A:B,2,FALSE)</f>
        <v>Pool</v>
      </c>
      <c r="G36">
        <f>SUMIFS('sample-data-2'!H:H,'sample-data-2'!B:B,Aggregation!B36,'sample-data-2'!E:E,Aggregation!F36)</f>
        <v>6263</v>
      </c>
      <c r="H36">
        <f>SUMIFS('sample-data-2'!I:I,'sample-data-2'!B:B,Aggregation!B36,'sample-data-2'!E:E,Aggregation!F36)</f>
        <v>13596</v>
      </c>
      <c r="I36" s="1">
        <f t="shared" si="0"/>
        <v>46.065019123271547</v>
      </c>
    </row>
    <row r="37" spans="1:9" x14ac:dyDescent="0.25">
      <c r="A37" t="s">
        <v>9</v>
      </c>
      <c r="B37">
        <v>2018</v>
      </c>
      <c r="C37" t="s">
        <v>10</v>
      </c>
      <c r="D37" t="s">
        <v>11</v>
      </c>
      <c r="E37" t="s">
        <v>128</v>
      </c>
      <c r="F37" t="str">
        <f>VLOOKUP('sample-data-2'!F126,Lookup!A:B,2,FALSE)</f>
        <v>Sangha</v>
      </c>
      <c r="G37">
        <f>SUMIFS('sample-data-2'!H:H,'sample-data-2'!B:B,Aggregation!B37,'sample-data-2'!E:E,Aggregation!F37)</f>
        <v>3883</v>
      </c>
      <c r="H37">
        <f>SUMIFS('sample-data-2'!I:I,'sample-data-2'!B:B,Aggregation!B37,'sample-data-2'!E:E,Aggregation!F37)</f>
        <v>4933</v>
      </c>
      <c r="I37" s="1">
        <f t="shared" si="0"/>
        <v>78.714778025542259</v>
      </c>
    </row>
    <row r="38" spans="1:9" x14ac:dyDescent="0.25">
      <c r="A38" t="s">
        <v>9</v>
      </c>
      <c r="B38">
        <v>2019</v>
      </c>
      <c r="C38" t="s">
        <v>10</v>
      </c>
      <c r="D38" t="s">
        <v>11</v>
      </c>
      <c r="E38" t="s">
        <v>128</v>
      </c>
      <c r="F38" t="str">
        <f>VLOOKUP('sample-data-2'!F127,Lookup!A:B,2,FALSE)</f>
        <v>Bouenza</v>
      </c>
      <c r="G38">
        <f>SUMIFS('sample-data-2'!H:H,'sample-data-2'!B:B,Aggregation!B38,'sample-data-2'!E:E,Aggregation!F38)</f>
        <v>12492</v>
      </c>
      <c r="H38">
        <f>SUMIFS('sample-data-2'!I:I,'sample-data-2'!B:B,Aggregation!B38,'sample-data-2'!E:E,Aggregation!F38)</f>
        <v>18352</v>
      </c>
      <c r="I38" s="1">
        <f t="shared" si="0"/>
        <v>68.068875326939846</v>
      </c>
    </row>
    <row r="39" spans="1:9" x14ac:dyDescent="0.25">
      <c r="A39" t="s">
        <v>9</v>
      </c>
      <c r="B39">
        <v>2019</v>
      </c>
      <c r="C39" t="s">
        <v>10</v>
      </c>
      <c r="D39" t="s">
        <v>11</v>
      </c>
      <c r="E39" t="s">
        <v>128</v>
      </c>
      <c r="F39" t="str">
        <f>VLOOKUP('sample-data-2'!F132,Lookup!A:B,2,FALSE)</f>
        <v>Brazzaville</v>
      </c>
      <c r="G39">
        <f>SUMIFS('sample-data-2'!H:H,'sample-data-2'!B:B,Aggregation!B39,'sample-data-2'!E:E,Aggregation!F39)</f>
        <v>68923</v>
      </c>
      <c r="H39">
        <f>SUMIFS('sample-data-2'!I:I,'sample-data-2'!B:B,Aggregation!B39,'sample-data-2'!E:E,Aggregation!F39)</f>
        <v>80522</v>
      </c>
      <c r="I39" s="1">
        <f t="shared" si="0"/>
        <v>85.595241052134824</v>
      </c>
    </row>
    <row r="40" spans="1:9" x14ac:dyDescent="0.25">
      <c r="A40" t="s">
        <v>9</v>
      </c>
      <c r="B40">
        <v>2019</v>
      </c>
      <c r="C40" t="s">
        <v>10</v>
      </c>
      <c r="D40" t="s">
        <v>11</v>
      </c>
      <c r="E40" t="s">
        <v>128</v>
      </c>
      <c r="F40" t="str">
        <f>VLOOKUP('sample-data-2'!F142,Lookup!A:B,2,FALSE)</f>
        <v>Cuvette</v>
      </c>
      <c r="G40">
        <f>SUMIFS('sample-data-2'!H:H,'sample-data-2'!B:B,Aggregation!B40,'sample-data-2'!E:E,Aggregation!F40)</f>
        <v>7386</v>
      </c>
      <c r="H40">
        <f>SUMIFS('sample-data-2'!I:I,'sample-data-2'!B:B,Aggregation!B40,'sample-data-2'!E:E,Aggregation!F40)</f>
        <v>9270</v>
      </c>
      <c r="I40" s="1">
        <f t="shared" si="0"/>
        <v>79.676375404530745</v>
      </c>
    </row>
    <row r="41" spans="1:9" x14ac:dyDescent="0.25">
      <c r="A41" t="s">
        <v>9</v>
      </c>
      <c r="B41">
        <v>2019</v>
      </c>
      <c r="C41" t="s">
        <v>10</v>
      </c>
      <c r="D41" t="s">
        <v>11</v>
      </c>
      <c r="E41" t="s">
        <v>128</v>
      </c>
      <c r="F41" t="str">
        <f>VLOOKUP('sample-data-2'!F145,Lookup!A:B,2,FALSE)</f>
        <v>Cuvette-Ouest</v>
      </c>
      <c r="G41">
        <f>SUMIFS('sample-data-2'!H:H,'sample-data-2'!B:B,Aggregation!B41,'sample-data-2'!E:E,Aggregation!F41)</f>
        <v>2579</v>
      </c>
      <c r="H41">
        <f>SUMIFS('sample-data-2'!I:I,'sample-data-2'!B:B,Aggregation!B41,'sample-data-2'!E:E,Aggregation!F41)</f>
        <v>4335</v>
      </c>
      <c r="I41" s="1">
        <f t="shared" si="0"/>
        <v>59.492502883506347</v>
      </c>
    </row>
    <row r="42" spans="1:9" x14ac:dyDescent="0.25">
      <c r="A42" t="s">
        <v>9</v>
      </c>
      <c r="B42">
        <v>2019</v>
      </c>
      <c r="C42" t="s">
        <v>10</v>
      </c>
      <c r="D42" t="s">
        <v>11</v>
      </c>
      <c r="E42" t="s">
        <v>128</v>
      </c>
      <c r="F42" t="str">
        <f>VLOOKUP('sample-data-2'!F147,Lookup!A:B,2,FALSE)</f>
        <v>Kouilou</v>
      </c>
      <c r="G42">
        <f>SUMIFS('sample-data-2'!H:H,'sample-data-2'!B:B,Aggregation!B42,'sample-data-2'!E:E,Aggregation!F42)</f>
        <v>4107</v>
      </c>
      <c r="H42">
        <f>SUMIFS('sample-data-2'!I:I,'sample-data-2'!B:B,Aggregation!B42,'sample-data-2'!E:E,Aggregation!F42)</f>
        <v>4475</v>
      </c>
      <c r="I42" s="1">
        <f t="shared" si="0"/>
        <v>91.77653631284916</v>
      </c>
    </row>
    <row r="43" spans="1:9" x14ac:dyDescent="0.25">
      <c r="A43" t="s">
        <v>9</v>
      </c>
      <c r="B43">
        <v>2019</v>
      </c>
      <c r="C43" t="s">
        <v>10</v>
      </c>
      <c r="D43" t="s">
        <v>11</v>
      </c>
      <c r="E43" t="s">
        <v>128</v>
      </c>
      <c r="F43" t="str">
        <f>VLOOKUP('sample-data-2'!F150,Lookup!A:B,2,FALSE)</f>
        <v>Lekoumou</v>
      </c>
      <c r="G43">
        <f>SUMIFS('sample-data-2'!H:H,'sample-data-2'!B:B,Aggregation!B43,'sample-data-2'!E:E,Aggregation!F43)</f>
        <v>4208</v>
      </c>
      <c r="H43">
        <f>SUMIFS('sample-data-2'!I:I,'sample-data-2'!B:B,Aggregation!B43,'sample-data-2'!E:E,Aggregation!F43)</f>
        <v>5725</v>
      </c>
      <c r="I43" s="1">
        <f t="shared" si="0"/>
        <v>73.502183406113545</v>
      </c>
    </row>
    <row r="44" spans="1:9" x14ac:dyDescent="0.25">
      <c r="A44" t="s">
        <v>9</v>
      </c>
      <c r="B44">
        <v>2019</v>
      </c>
      <c r="C44" t="s">
        <v>10</v>
      </c>
      <c r="D44" t="s">
        <v>11</v>
      </c>
      <c r="E44" t="s">
        <v>128</v>
      </c>
      <c r="F44" t="str">
        <f>VLOOKUP('sample-data-2'!F152,Lookup!A:B,2,FALSE)</f>
        <v>Likouala</v>
      </c>
      <c r="G44">
        <f>SUMIFS('sample-data-2'!H:H,'sample-data-2'!B:B,Aggregation!B44,'sample-data-2'!E:E,Aggregation!F44)</f>
        <v>4258</v>
      </c>
      <c r="H44">
        <f>SUMIFS('sample-data-2'!I:I,'sample-data-2'!B:B,Aggregation!B44,'sample-data-2'!E:E,Aggregation!F44)</f>
        <v>9152</v>
      </c>
      <c r="I44" s="1">
        <f t="shared" si="0"/>
        <v>46.525349650349654</v>
      </c>
    </row>
    <row r="45" spans="1:9" x14ac:dyDescent="0.25">
      <c r="A45" t="s">
        <v>9</v>
      </c>
      <c r="B45">
        <v>2019</v>
      </c>
      <c r="C45" t="s">
        <v>10</v>
      </c>
      <c r="D45" t="s">
        <v>11</v>
      </c>
      <c r="E45" t="s">
        <v>128</v>
      </c>
      <c r="F45" t="str">
        <f>VLOOKUP('sample-data-2'!F154,Lookup!A:B,2,FALSE)</f>
        <v>Niari</v>
      </c>
      <c r="G45">
        <f>SUMIFS('sample-data-2'!H:H,'sample-data-2'!B:B,Aggregation!B45,'sample-data-2'!E:E,Aggregation!F45)</f>
        <v>9071</v>
      </c>
      <c r="H45">
        <f>SUMIFS('sample-data-2'!I:I,'sample-data-2'!B:B,Aggregation!B45,'sample-data-2'!E:E,Aggregation!F45)</f>
        <v>13731</v>
      </c>
      <c r="I45" s="1">
        <f t="shared" si="0"/>
        <v>66.062195033136689</v>
      </c>
    </row>
    <row r="46" spans="1:9" x14ac:dyDescent="0.25">
      <c r="A46" t="s">
        <v>9</v>
      </c>
      <c r="B46">
        <v>2019</v>
      </c>
      <c r="C46" t="s">
        <v>10</v>
      </c>
      <c r="D46" t="s">
        <v>11</v>
      </c>
      <c r="E46" t="s">
        <v>128</v>
      </c>
      <c r="F46" t="str">
        <f>VLOOKUP('sample-data-2'!F159,Lookup!A:B,2,FALSE)</f>
        <v>Plateaux</v>
      </c>
      <c r="G46">
        <f>SUMIFS('sample-data-2'!H:H,'sample-data-2'!B:B,Aggregation!B46,'sample-data-2'!E:E,Aggregation!F46)</f>
        <v>7846</v>
      </c>
      <c r="H46">
        <f>SUMIFS('sample-data-2'!I:I,'sample-data-2'!B:B,Aggregation!B46,'sample-data-2'!E:E,Aggregation!F46)</f>
        <v>10367</v>
      </c>
      <c r="I46" s="1">
        <f t="shared" si="0"/>
        <v>75.682453940387774</v>
      </c>
    </row>
    <row r="47" spans="1:9" x14ac:dyDescent="0.25">
      <c r="A47" t="s">
        <v>9</v>
      </c>
      <c r="B47">
        <v>2019</v>
      </c>
      <c r="C47" t="s">
        <v>10</v>
      </c>
      <c r="D47" t="s">
        <v>11</v>
      </c>
      <c r="E47" t="s">
        <v>128</v>
      </c>
      <c r="F47" t="str">
        <f>VLOOKUP('sample-data-2'!F163,Lookup!A:B,2,FALSE)</f>
        <v>Pointe-Noire</v>
      </c>
      <c r="G47">
        <f>SUMIFS('sample-data-2'!H:H,'sample-data-2'!B:B,Aggregation!B47,'sample-data-2'!E:E,Aggregation!F47)</f>
        <v>42348</v>
      </c>
      <c r="H47">
        <f>SUMIFS('sample-data-2'!I:I,'sample-data-2'!B:B,Aggregation!B47,'sample-data-2'!E:E,Aggregation!F47)</f>
        <v>49637</v>
      </c>
      <c r="I47" s="1">
        <f t="shared" si="0"/>
        <v>85.315389729435694</v>
      </c>
    </row>
    <row r="48" spans="1:9" x14ac:dyDescent="0.25">
      <c r="A48" t="s">
        <v>9</v>
      </c>
      <c r="B48">
        <v>2019</v>
      </c>
      <c r="C48" t="s">
        <v>10</v>
      </c>
      <c r="D48" t="s">
        <v>11</v>
      </c>
      <c r="E48" t="s">
        <v>128</v>
      </c>
      <c r="F48" t="str">
        <f>VLOOKUP('sample-data-2'!F170,Lookup!A:B,2,FALSE)</f>
        <v>Pool</v>
      </c>
      <c r="G48">
        <f>SUMIFS('sample-data-2'!H:H,'sample-data-2'!B:B,Aggregation!B48,'sample-data-2'!E:E,Aggregation!F48)</f>
        <v>10660</v>
      </c>
      <c r="H48">
        <f>SUMIFS('sample-data-2'!I:I,'sample-data-2'!B:B,Aggregation!B48,'sample-data-2'!E:E,Aggregation!F48)</f>
        <v>15170</v>
      </c>
      <c r="I48" s="1">
        <f t="shared" si="0"/>
        <v>70.270270270270274</v>
      </c>
    </row>
    <row r="49" spans="1:9" x14ac:dyDescent="0.25">
      <c r="A49" t="s">
        <v>9</v>
      </c>
      <c r="B49">
        <v>2019</v>
      </c>
      <c r="C49" t="s">
        <v>10</v>
      </c>
      <c r="D49" t="s">
        <v>11</v>
      </c>
      <c r="E49" t="s">
        <v>128</v>
      </c>
      <c r="F49" t="str">
        <f>VLOOKUP('sample-data-2'!F177,Lookup!A:B,2,FALSE)</f>
        <v>Sangha</v>
      </c>
      <c r="G49">
        <f>SUMIFS('sample-data-2'!H:H,'sample-data-2'!B:B,Aggregation!B49,'sample-data-2'!E:E,Aggregation!F49)</f>
        <v>4370</v>
      </c>
      <c r="H49">
        <f>SUMIFS('sample-data-2'!I:I,'sample-data-2'!B:B,Aggregation!B49,'sample-data-2'!E:E,Aggregation!F49)</f>
        <v>5096</v>
      </c>
      <c r="I49" s="1">
        <f t="shared" si="0"/>
        <v>85.753532182103612</v>
      </c>
    </row>
    <row r="50" spans="1:9" x14ac:dyDescent="0.25">
      <c r="A50" t="s">
        <v>9</v>
      </c>
      <c r="B50">
        <v>2020</v>
      </c>
      <c r="C50" t="s">
        <v>10</v>
      </c>
      <c r="D50" t="s">
        <v>11</v>
      </c>
      <c r="E50" t="s">
        <v>128</v>
      </c>
      <c r="F50" t="str">
        <f>VLOOKUP('sample-data-2'!F179,Lookup!A:B,2,FALSE)</f>
        <v>Bouenza</v>
      </c>
      <c r="G50">
        <f>SUMIFS('sample-data-2'!H:H,'sample-data-2'!B:B,Aggregation!B50,'sample-data-2'!E:E,Aggregation!F50)</f>
        <v>14942</v>
      </c>
      <c r="H50">
        <f>SUMIFS('sample-data-2'!I:I,'sample-data-2'!B:B,Aggregation!B50,'sample-data-2'!E:E,Aggregation!F50)</f>
        <v>18904</v>
      </c>
      <c r="I50" s="1">
        <f t="shared" si="0"/>
        <v>79.041472704189587</v>
      </c>
    </row>
    <row r="51" spans="1:9" x14ac:dyDescent="0.25">
      <c r="A51" t="s">
        <v>9</v>
      </c>
      <c r="B51">
        <v>2020</v>
      </c>
      <c r="C51" t="s">
        <v>10</v>
      </c>
      <c r="D51" t="s">
        <v>11</v>
      </c>
      <c r="E51" t="s">
        <v>128</v>
      </c>
      <c r="F51" t="str">
        <f>VLOOKUP('sample-data-2'!F184,Lookup!A:B,2,FALSE)</f>
        <v>Brazzaville</v>
      </c>
      <c r="G51">
        <f>SUMIFS('sample-data-2'!H:H,'sample-data-2'!B:B,Aggregation!B51,'sample-data-2'!E:E,Aggregation!F51)</f>
        <v>62198</v>
      </c>
      <c r="H51">
        <f>SUMIFS('sample-data-2'!I:I,'sample-data-2'!B:B,Aggregation!B51,'sample-data-2'!E:E,Aggregation!F51)</f>
        <v>82382</v>
      </c>
      <c r="I51" s="1">
        <f t="shared" si="0"/>
        <v>75.49950231846762</v>
      </c>
    </row>
    <row r="52" spans="1:9" x14ac:dyDescent="0.25">
      <c r="A52" t="s">
        <v>9</v>
      </c>
      <c r="B52">
        <v>2020</v>
      </c>
      <c r="C52" t="s">
        <v>10</v>
      </c>
      <c r="D52" t="s">
        <v>11</v>
      </c>
      <c r="E52" t="s">
        <v>128</v>
      </c>
      <c r="F52" t="str">
        <f>VLOOKUP('sample-data-2'!F194,Lookup!A:B,2,FALSE)</f>
        <v>Cuvette</v>
      </c>
      <c r="G52">
        <f>SUMIFS('sample-data-2'!H:H,'sample-data-2'!B:B,Aggregation!B52,'sample-data-2'!E:E,Aggregation!F52)</f>
        <v>7580</v>
      </c>
      <c r="H52">
        <f>SUMIFS('sample-data-2'!I:I,'sample-data-2'!B:B,Aggregation!B52,'sample-data-2'!E:E,Aggregation!F52)</f>
        <v>9549</v>
      </c>
      <c r="I52" s="1">
        <f t="shared" si="0"/>
        <v>79.380039794742913</v>
      </c>
    </row>
    <row r="53" spans="1:9" x14ac:dyDescent="0.25">
      <c r="A53" t="s">
        <v>9</v>
      </c>
      <c r="B53">
        <v>2020</v>
      </c>
      <c r="C53" t="s">
        <v>10</v>
      </c>
      <c r="D53" t="s">
        <v>11</v>
      </c>
      <c r="E53" t="s">
        <v>128</v>
      </c>
      <c r="F53" t="str">
        <f>VLOOKUP('sample-data-2'!F197,Lookup!A:B,2,FALSE)</f>
        <v>Cuvette-Ouest</v>
      </c>
      <c r="G53">
        <f>SUMIFS('sample-data-2'!H:H,'sample-data-2'!B:B,Aggregation!B53,'sample-data-2'!E:E,Aggregation!F53)</f>
        <v>3338</v>
      </c>
      <c r="H53">
        <f>SUMIFS('sample-data-2'!I:I,'sample-data-2'!B:B,Aggregation!B53,'sample-data-2'!E:E,Aggregation!F53)</f>
        <v>4465</v>
      </c>
      <c r="I53" s="1">
        <f t="shared" si="0"/>
        <v>74.759238521836508</v>
      </c>
    </row>
    <row r="54" spans="1:9" x14ac:dyDescent="0.25">
      <c r="A54" t="s">
        <v>9</v>
      </c>
      <c r="B54">
        <v>2020</v>
      </c>
      <c r="C54" t="s">
        <v>10</v>
      </c>
      <c r="D54" t="s">
        <v>11</v>
      </c>
      <c r="E54" t="s">
        <v>128</v>
      </c>
      <c r="F54" t="str">
        <f>VLOOKUP('sample-data-2'!F199,Lookup!A:B,2,FALSE)</f>
        <v>Kouilou</v>
      </c>
      <c r="G54">
        <f>SUMIFS('sample-data-2'!H:H,'sample-data-2'!B:B,Aggregation!B54,'sample-data-2'!E:E,Aggregation!F54)</f>
        <v>4157</v>
      </c>
      <c r="H54">
        <f>SUMIFS('sample-data-2'!I:I,'sample-data-2'!B:B,Aggregation!B54,'sample-data-2'!E:E,Aggregation!F54)</f>
        <v>4610</v>
      </c>
      <c r="I54" s="1">
        <f t="shared" si="0"/>
        <v>90.173535791757047</v>
      </c>
    </row>
    <row r="55" spans="1:9" x14ac:dyDescent="0.25">
      <c r="A55" t="s">
        <v>9</v>
      </c>
      <c r="B55">
        <v>2020</v>
      </c>
      <c r="C55" t="s">
        <v>10</v>
      </c>
      <c r="D55" t="s">
        <v>11</v>
      </c>
      <c r="E55" t="s">
        <v>128</v>
      </c>
      <c r="F55" t="str">
        <f>VLOOKUP('sample-data-2'!F202,Lookup!A:B,2,FALSE)</f>
        <v>Lekoumou</v>
      </c>
      <c r="G55">
        <f>SUMIFS('sample-data-2'!H:H,'sample-data-2'!B:B,Aggregation!B55,'sample-data-2'!E:E,Aggregation!F55)</f>
        <v>4753</v>
      </c>
      <c r="H55">
        <f>SUMIFS('sample-data-2'!I:I,'sample-data-2'!B:B,Aggregation!B55,'sample-data-2'!E:E,Aggregation!F55)</f>
        <v>5897</v>
      </c>
      <c r="I55" s="1">
        <f t="shared" si="0"/>
        <v>80.600305239952519</v>
      </c>
    </row>
    <row r="56" spans="1:9" x14ac:dyDescent="0.25">
      <c r="A56" t="s">
        <v>9</v>
      </c>
      <c r="B56">
        <v>2020</v>
      </c>
      <c r="C56" t="s">
        <v>10</v>
      </c>
      <c r="D56" t="s">
        <v>11</v>
      </c>
      <c r="E56" t="s">
        <v>128</v>
      </c>
      <c r="F56" t="str">
        <f>VLOOKUP('sample-data-2'!F204,Lookup!A:B,2,FALSE)</f>
        <v>Likouala</v>
      </c>
      <c r="G56">
        <f>SUMIFS('sample-data-2'!H:H,'sample-data-2'!B:B,Aggregation!B56,'sample-data-2'!E:E,Aggregation!F56)</f>
        <v>4828</v>
      </c>
      <c r="H56">
        <f>SUMIFS('sample-data-2'!I:I,'sample-data-2'!B:B,Aggregation!B56,'sample-data-2'!E:E,Aggregation!F56)</f>
        <v>9428</v>
      </c>
      <c r="I56" s="1">
        <f t="shared" si="0"/>
        <v>51.209164191769197</v>
      </c>
    </row>
    <row r="57" spans="1:9" x14ac:dyDescent="0.25">
      <c r="A57" t="s">
        <v>9</v>
      </c>
      <c r="B57">
        <v>2020</v>
      </c>
      <c r="C57" t="s">
        <v>10</v>
      </c>
      <c r="D57" t="s">
        <v>11</v>
      </c>
      <c r="E57" t="s">
        <v>128</v>
      </c>
      <c r="F57" t="str">
        <f>VLOOKUP('sample-data-2'!F206,Lookup!A:B,2,FALSE)</f>
        <v>Niari</v>
      </c>
      <c r="G57">
        <f>SUMIFS('sample-data-2'!H:H,'sample-data-2'!B:B,Aggregation!B57,'sample-data-2'!E:E,Aggregation!F57)</f>
        <v>8803</v>
      </c>
      <c r="H57">
        <f>SUMIFS('sample-data-2'!I:I,'sample-data-2'!B:B,Aggregation!B57,'sample-data-2'!E:E,Aggregation!F57)</f>
        <v>14145</v>
      </c>
      <c r="I57" s="1">
        <f t="shared" si="0"/>
        <v>62.234004948745138</v>
      </c>
    </row>
    <row r="58" spans="1:9" x14ac:dyDescent="0.25">
      <c r="A58" t="s">
        <v>9</v>
      </c>
      <c r="B58">
        <v>2020</v>
      </c>
      <c r="C58" t="s">
        <v>10</v>
      </c>
      <c r="D58" t="s">
        <v>11</v>
      </c>
      <c r="E58" t="s">
        <v>128</v>
      </c>
      <c r="F58" t="str">
        <f>VLOOKUP('sample-data-2'!F211,Lookup!A:B,2,FALSE)</f>
        <v>Plateaux</v>
      </c>
      <c r="G58">
        <f>SUMIFS('sample-data-2'!H:H,'sample-data-2'!B:B,Aggregation!B58,'sample-data-2'!E:E,Aggregation!F58)</f>
        <v>8027</v>
      </c>
      <c r="H58">
        <f>SUMIFS('sample-data-2'!I:I,'sample-data-2'!B:B,Aggregation!B58,'sample-data-2'!E:E,Aggregation!F58)</f>
        <v>10679</v>
      </c>
      <c r="I58" s="1">
        <f t="shared" si="0"/>
        <v>75.166214064987358</v>
      </c>
    </row>
    <row r="59" spans="1:9" x14ac:dyDescent="0.25">
      <c r="A59" t="s">
        <v>9</v>
      </c>
      <c r="B59">
        <v>2020</v>
      </c>
      <c r="C59" t="s">
        <v>10</v>
      </c>
      <c r="D59" t="s">
        <v>11</v>
      </c>
      <c r="E59" t="s">
        <v>128</v>
      </c>
      <c r="F59" t="str">
        <f>VLOOKUP('sample-data-2'!F215,Lookup!A:B,2,FALSE)</f>
        <v>Pointe-Noire</v>
      </c>
      <c r="G59">
        <f>SUMIFS('sample-data-2'!H:H,'sample-data-2'!B:B,Aggregation!B59,'sample-data-2'!E:E,Aggregation!F59)</f>
        <v>36276</v>
      </c>
      <c r="H59">
        <f>SUMIFS('sample-data-2'!I:I,'sample-data-2'!B:B,Aggregation!B59,'sample-data-2'!E:E,Aggregation!F59)</f>
        <v>51131</v>
      </c>
      <c r="I59" s="1">
        <f t="shared" si="0"/>
        <v>70.947174903678786</v>
      </c>
    </row>
    <row r="60" spans="1:9" x14ac:dyDescent="0.25">
      <c r="A60" t="s">
        <v>9</v>
      </c>
      <c r="B60">
        <v>2020</v>
      </c>
      <c r="C60" t="s">
        <v>10</v>
      </c>
      <c r="D60" t="s">
        <v>11</v>
      </c>
      <c r="E60" t="s">
        <v>128</v>
      </c>
      <c r="F60" t="str">
        <f>VLOOKUP('sample-data-2'!F222,Lookup!A:B,2,FALSE)</f>
        <v>Pool</v>
      </c>
      <c r="G60">
        <f>SUMIFS('sample-data-2'!H:H,'sample-data-2'!B:B,Aggregation!B60,'sample-data-2'!E:E,Aggregation!F60)</f>
        <v>11154</v>
      </c>
      <c r="H60">
        <f>SUMIFS('sample-data-2'!I:I,'sample-data-2'!B:B,Aggregation!B60,'sample-data-2'!E:E,Aggregation!F60)</f>
        <v>15628</v>
      </c>
      <c r="I60" s="1">
        <f t="shared" si="0"/>
        <v>71.371896595853599</v>
      </c>
    </row>
    <row r="61" spans="1:9" x14ac:dyDescent="0.25">
      <c r="A61" t="s">
        <v>9</v>
      </c>
      <c r="B61">
        <v>2020</v>
      </c>
      <c r="C61" t="s">
        <v>10</v>
      </c>
      <c r="D61" t="s">
        <v>11</v>
      </c>
      <c r="E61" t="s">
        <v>128</v>
      </c>
      <c r="F61" t="str">
        <f>VLOOKUP('sample-data-2'!F229,Lookup!A:B,2,FALSE)</f>
        <v>Sangha</v>
      </c>
      <c r="G61">
        <f>SUMIFS('sample-data-2'!H:H,'sample-data-2'!B:B,Aggregation!B61,'sample-data-2'!E:E,Aggregation!F61)</f>
        <v>3268</v>
      </c>
      <c r="H61">
        <f>SUMIFS('sample-data-2'!I:I,'sample-data-2'!B:B,Aggregation!B61,'sample-data-2'!E:E,Aggregation!F61)</f>
        <v>5249</v>
      </c>
      <c r="I61" s="1">
        <f t="shared" si="0"/>
        <v>62.259477995808723</v>
      </c>
    </row>
    <row r="62" spans="1:9" x14ac:dyDescent="0.25">
      <c r="A62" t="s">
        <v>9</v>
      </c>
      <c r="B62">
        <v>2021</v>
      </c>
      <c r="C62" t="s">
        <v>10</v>
      </c>
      <c r="D62" t="s">
        <v>11</v>
      </c>
      <c r="E62" t="s">
        <v>128</v>
      </c>
      <c r="F62" t="str">
        <f>VLOOKUP('sample-data-2'!F231,Lookup!A:B,2,FALSE)</f>
        <v>Bouenza</v>
      </c>
      <c r="G62">
        <f>SUMIFS('sample-data-2'!H:H,'sample-data-2'!B:B,Aggregation!B62,'sample-data-2'!E:E,Aggregation!F62)</f>
        <v>17814</v>
      </c>
      <c r="H62">
        <f>SUMIFS('sample-data-2'!I:I,'sample-data-2'!B:B,Aggregation!B62,'sample-data-2'!E:E,Aggregation!F62)</f>
        <v>19471</v>
      </c>
      <c r="I62" s="1">
        <f t="shared" si="0"/>
        <v>91.489908068409434</v>
      </c>
    </row>
    <row r="63" spans="1:9" x14ac:dyDescent="0.25">
      <c r="A63" t="s">
        <v>9</v>
      </c>
      <c r="B63">
        <v>2021</v>
      </c>
      <c r="C63" t="s">
        <v>10</v>
      </c>
      <c r="D63" t="s">
        <v>11</v>
      </c>
      <c r="E63" t="s">
        <v>128</v>
      </c>
      <c r="F63" t="str">
        <f>VLOOKUP('sample-data-2'!F236,Lookup!A:B,2,FALSE)</f>
        <v>Brazzaville</v>
      </c>
      <c r="G63">
        <f>SUMIFS('sample-data-2'!H:H,'sample-data-2'!B:B,Aggregation!B63,'sample-data-2'!E:E,Aggregation!F63)</f>
        <v>60147</v>
      </c>
      <c r="H63">
        <f>SUMIFS('sample-data-2'!I:I,'sample-data-2'!B:B,Aggregation!B63,'sample-data-2'!E:E,Aggregation!F63)</f>
        <v>85426</v>
      </c>
      <c r="I63" s="1">
        <f t="shared" si="0"/>
        <v>70.408306604546624</v>
      </c>
    </row>
    <row r="64" spans="1:9" x14ac:dyDescent="0.25">
      <c r="A64" t="s">
        <v>9</v>
      </c>
      <c r="B64">
        <v>2021</v>
      </c>
      <c r="C64" t="s">
        <v>10</v>
      </c>
      <c r="D64" t="s">
        <v>11</v>
      </c>
      <c r="E64" t="s">
        <v>128</v>
      </c>
      <c r="F64" t="str">
        <f>VLOOKUP('sample-data-2'!F246,Lookup!A:B,2,FALSE)</f>
        <v>Cuvette</v>
      </c>
      <c r="G64">
        <f>SUMIFS('sample-data-2'!H:H,'sample-data-2'!B:B,Aggregation!B64,'sample-data-2'!E:E,Aggregation!F64)</f>
        <v>6485</v>
      </c>
      <c r="H64">
        <f>SUMIFS('sample-data-2'!I:I,'sample-data-2'!B:B,Aggregation!B64,'sample-data-2'!E:E,Aggregation!F64)</f>
        <v>9834</v>
      </c>
      <c r="I64" s="1">
        <f t="shared" si="0"/>
        <v>65.94468171649379</v>
      </c>
    </row>
    <row r="65" spans="1:9" x14ac:dyDescent="0.25">
      <c r="A65" t="s">
        <v>9</v>
      </c>
      <c r="B65">
        <v>2021</v>
      </c>
      <c r="C65" t="s">
        <v>10</v>
      </c>
      <c r="D65" t="s">
        <v>11</v>
      </c>
      <c r="E65" t="s">
        <v>128</v>
      </c>
      <c r="F65" t="str">
        <f>VLOOKUP('sample-data-2'!F249,Lookup!A:B,2,FALSE)</f>
        <v>Cuvette-Ouest</v>
      </c>
      <c r="G65">
        <f>SUMIFS('sample-data-2'!H:H,'sample-data-2'!B:B,Aggregation!B65,'sample-data-2'!E:E,Aggregation!F65)</f>
        <v>3934</v>
      </c>
      <c r="H65">
        <f>SUMIFS('sample-data-2'!I:I,'sample-data-2'!B:B,Aggregation!B65,'sample-data-2'!E:E,Aggregation!F65)</f>
        <v>4599</v>
      </c>
      <c r="I65" s="1">
        <f t="shared" si="0"/>
        <v>85.540334855403344</v>
      </c>
    </row>
    <row r="66" spans="1:9" x14ac:dyDescent="0.25">
      <c r="A66" t="s">
        <v>9</v>
      </c>
      <c r="B66">
        <v>2021</v>
      </c>
      <c r="C66" t="s">
        <v>10</v>
      </c>
      <c r="D66" t="s">
        <v>11</v>
      </c>
      <c r="E66" t="s">
        <v>128</v>
      </c>
      <c r="F66" t="str">
        <f>VLOOKUP('sample-data-2'!F251,Lookup!A:B,2,FALSE)</f>
        <v>Kouilou</v>
      </c>
      <c r="G66">
        <f>SUMIFS('sample-data-2'!H:H,'sample-data-2'!B:B,Aggregation!B66,'sample-data-2'!E:E,Aggregation!F66)</f>
        <v>4439</v>
      </c>
      <c r="H66">
        <f>SUMIFS('sample-data-2'!I:I,'sample-data-2'!B:B,Aggregation!B66,'sample-data-2'!E:E,Aggregation!F66)</f>
        <v>4747</v>
      </c>
      <c r="I66" s="1">
        <f t="shared" si="0"/>
        <v>93.511691594691385</v>
      </c>
    </row>
    <row r="67" spans="1:9" x14ac:dyDescent="0.25">
      <c r="A67" t="s">
        <v>9</v>
      </c>
      <c r="B67">
        <v>2021</v>
      </c>
      <c r="C67" t="s">
        <v>10</v>
      </c>
      <c r="D67" t="s">
        <v>11</v>
      </c>
      <c r="E67" t="s">
        <v>128</v>
      </c>
      <c r="F67" t="str">
        <f>VLOOKUP('sample-data-2'!F254,Lookup!A:B,2,FALSE)</f>
        <v>Lekoumou</v>
      </c>
      <c r="G67">
        <f>SUMIFS('sample-data-2'!H:H,'sample-data-2'!B:B,Aggregation!B67,'sample-data-2'!E:E,Aggregation!F67)</f>
        <v>4425</v>
      </c>
      <c r="H67">
        <f>SUMIFS('sample-data-2'!I:I,'sample-data-2'!B:B,Aggregation!B67,'sample-data-2'!E:E,Aggregation!F67)</f>
        <v>6073</v>
      </c>
      <c r="I67" s="1">
        <f t="shared" ref="I67:I77" si="1">(G67/H67)*100</f>
        <v>72.863494154454145</v>
      </c>
    </row>
    <row r="68" spans="1:9" x14ac:dyDescent="0.25">
      <c r="A68" t="s">
        <v>9</v>
      </c>
      <c r="B68">
        <v>2021</v>
      </c>
      <c r="C68" t="s">
        <v>10</v>
      </c>
      <c r="D68" t="s">
        <v>11</v>
      </c>
      <c r="E68" t="s">
        <v>128</v>
      </c>
      <c r="F68" t="str">
        <f>VLOOKUP('sample-data-2'!F256,Lookup!A:B,2,FALSE)</f>
        <v>Likouala</v>
      </c>
      <c r="G68">
        <f>SUMIFS('sample-data-2'!H:H,'sample-data-2'!B:B,Aggregation!B68,'sample-data-2'!E:E,Aggregation!F68)</f>
        <v>4225</v>
      </c>
      <c r="H68">
        <f>SUMIFS('sample-data-2'!I:I,'sample-data-2'!B:B,Aggregation!B68,'sample-data-2'!E:E,Aggregation!F68)</f>
        <v>9709</v>
      </c>
      <c r="I68" s="1">
        <f t="shared" si="1"/>
        <v>43.516325059223398</v>
      </c>
    </row>
    <row r="69" spans="1:9" x14ac:dyDescent="0.25">
      <c r="A69" t="s">
        <v>9</v>
      </c>
      <c r="B69">
        <v>2021</v>
      </c>
      <c r="C69" t="s">
        <v>10</v>
      </c>
      <c r="D69" t="s">
        <v>11</v>
      </c>
      <c r="E69" t="s">
        <v>128</v>
      </c>
      <c r="F69" t="str">
        <f>VLOOKUP('sample-data-2'!F258,Lookup!A:B,2,FALSE)</f>
        <v>Niari</v>
      </c>
      <c r="G69">
        <f>SUMIFS('sample-data-2'!H:H,'sample-data-2'!B:B,Aggregation!B69,'sample-data-2'!E:E,Aggregation!F69)</f>
        <v>11724</v>
      </c>
      <c r="H69">
        <f>SUMIFS('sample-data-2'!I:I,'sample-data-2'!B:B,Aggregation!B69,'sample-data-2'!E:E,Aggregation!F69)</f>
        <v>14569</v>
      </c>
      <c r="I69" s="1">
        <f t="shared" si="1"/>
        <v>80.472235568673213</v>
      </c>
    </row>
    <row r="70" spans="1:9" x14ac:dyDescent="0.25">
      <c r="A70" t="s">
        <v>9</v>
      </c>
      <c r="B70">
        <v>2021</v>
      </c>
      <c r="C70" t="s">
        <v>10</v>
      </c>
      <c r="D70" t="s">
        <v>11</v>
      </c>
      <c r="E70" t="s">
        <v>128</v>
      </c>
      <c r="F70" t="str">
        <f>VLOOKUP('sample-data-2'!F263,Lookup!A:B,2,FALSE)</f>
        <v>Plateaux</v>
      </c>
      <c r="G70">
        <f>SUMIFS('sample-data-2'!H:H,'sample-data-2'!B:B,Aggregation!B70,'sample-data-2'!E:E,Aggregation!F70)</f>
        <v>9093</v>
      </c>
      <c r="H70">
        <f>SUMIFS('sample-data-2'!I:I,'sample-data-2'!B:B,Aggregation!B70,'sample-data-2'!E:E,Aggregation!F70)</f>
        <v>10999</v>
      </c>
      <c r="I70" s="1">
        <f t="shared" si="1"/>
        <v>82.671151922902084</v>
      </c>
    </row>
    <row r="71" spans="1:9" x14ac:dyDescent="0.25">
      <c r="A71" t="s">
        <v>9</v>
      </c>
      <c r="B71">
        <v>2021</v>
      </c>
      <c r="C71" t="s">
        <v>10</v>
      </c>
      <c r="D71" t="s">
        <v>11</v>
      </c>
      <c r="E71" t="s">
        <v>128</v>
      </c>
      <c r="F71" t="str">
        <f>VLOOKUP('sample-data-2'!F267,Lookup!A:B,2,FALSE)</f>
        <v>Pointe-Noire</v>
      </c>
      <c r="G71">
        <f>SUMIFS('sample-data-2'!H:H,'sample-data-2'!B:B,Aggregation!B71,'sample-data-2'!E:E,Aggregation!F71)</f>
        <v>44951</v>
      </c>
      <c r="H71">
        <f>SUMIFS('sample-data-2'!I:I,'sample-data-2'!B:B,Aggregation!B71,'sample-data-2'!E:E,Aggregation!F71)</f>
        <v>52659</v>
      </c>
      <c r="I71" s="1">
        <f t="shared" si="1"/>
        <v>85.362426175962327</v>
      </c>
    </row>
    <row r="72" spans="1:9" x14ac:dyDescent="0.25">
      <c r="A72" t="s">
        <v>9</v>
      </c>
      <c r="B72">
        <v>2021</v>
      </c>
      <c r="C72" t="s">
        <v>10</v>
      </c>
      <c r="D72" t="s">
        <v>11</v>
      </c>
      <c r="E72" t="s">
        <v>128</v>
      </c>
      <c r="F72" t="str">
        <f>VLOOKUP('sample-data-2'!F274,Lookup!A:B,2,FALSE)</f>
        <v>Pool</v>
      </c>
      <c r="G72">
        <f>SUMIFS('sample-data-2'!H:H,'sample-data-2'!B:B,Aggregation!B72,'sample-data-2'!E:E,Aggregation!F72)</f>
        <v>9800</v>
      </c>
      <c r="H72">
        <f>SUMIFS('sample-data-2'!I:I,'sample-data-2'!B:B,Aggregation!B72,'sample-data-2'!E:E,Aggregation!F72)</f>
        <v>16094</v>
      </c>
      <c r="I72" s="1">
        <f t="shared" si="1"/>
        <v>60.892257984341988</v>
      </c>
    </row>
    <row r="73" spans="1:9" x14ac:dyDescent="0.25">
      <c r="A73" t="s">
        <v>9</v>
      </c>
      <c r="B73">
        <v>2021</v>
      </c>
      <c r="C73" t="s">
        <v>10</v>
      </c>
      <c r="D73" t="s">
        <v>11</v>
      </c>
      <c r="E73" t="s">
        <v>128</v>
      </c>
      <c r="F73" t="str">
        <f>VLOOKUP('sample-data-2'!F281,Lookup!A:B,2,FALSE)</f>
        <v>Sangha</v>
      </c>
      <c r="G73">
        <f>SUMIFS('sample-data-2'!H:H,'sample-data-2'!B:B,Aggregation!B73,'sample-data-2'!E:E,Aggregation!F73)</f>
        <v>2551</v>
      </c>
      <c r="H73">
        <f>SUMIFS('sample-data-2'!I:I,'sample-data-2'!B:B,Aggregation!B73,'sample-data-2'!E:E,Aggregation!F73)</f>
        <v>5406</v>
      </c>
      <c r="I73" s="1">
        <f t="shared" si="1"/>
        <v>47.188309285978541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8786-82E4-4366-BA59-2EDFA66C714D}">
  <dimension ref="A3:D95"/>
  <sheetViews>
    <sheetView zoomScale="90" zoomScaleNormal="90" workbookViewId="0">
      <selection activeCell="C37" sqref="C37"/>
    </sheetView>
  </sheetViews>
  <sheetFormatPr defaultRowHeight="15" x14ac:dyDescent="0.25"/>
  <cols>
    <col min="1" max="1" width="42.28515625" bestFit="1" customWidth="1"/>
    <col min="2" max="2" width="11.5703125" bestFit="1" customWidth="1"/>
    <col min="3" max="3" width="11" bestFit="1" customWidth="1"/>
    <col min="4" max="4" width="24.42578125" bestFit="1" customWidth="1"/>
    <col min="5" max="5" width="16.7109375" bestFit="1" customWidth="1"/>
    <col min="6" max="6" width="11.5703125" bestFit="1" customWidth="1"/>
    <col min="7" max="7" width="11" bestFit="1" customWidth="1"/>
  </cols>
  <sheetData>
    <row r="3" spans="1:4" x14ac:dyDescent="0.25">
      <c r="A3" s="2" t="s">
        <v>122</v>
      </c>
      <c r="B3" t="s">
        <v>124</v>
      </c>
      <c r="C3" t="s">
        <v>125</v>
      </c>
      <c r="D3" t="s">
        <v>126</v>
      </c>
    </row>
    <row r="4" spans="1:4" x14ac:dyDescent="0.25">
      <c r="A4" s="3" t="s">
        <v>9</v>
      </c>
      <c r="B4" s="8">
        <v>984739</v>
      </c>
      <c r="C4" s="8">
        <v>1334336</v>
      </c>
      <c r="D4" s="9">
        <v>0.73799927454554171</v>
      </c>
    </row>
    <row r="5" spans="1:4" x14ac:dyDescent="0.25">
      <c r="A5" s="4">
        <v>2016</v>
      </c>
      <c r="B5" s="8">
        <v>147190</v>
      </c>
      <c r="C5" s="8">
        <v>206042</v>
      </c>
      <c r="D5" s="9">
        <v>0.7143689150755671</v>
      </c>
    </row>
    <row r="6" spans="1:4" x14ac:dyDescent="0.25">
      <c r="A6" s="5" t="s">
        <v>11</v>
      </c>
      <c r="B6" s="8">
        <v>147190</v>
      </c>
      <c r="C6" s="8">
        <v>206042</v>
      </c>
      <c r="D6" s="9">
        <v>0.7143689150755671</v>
      </c>
    </row>
    <row r="7" spans="1:4" x14ac:dyDescent="0.25">
      <c r="A7" s="6" t="s">
        <v>10</v>
      </c>
      <c r="B7" s="8">
        <v>147190</v>
      </c>
      <c r="C7" s="8">
        <v>206042</v>
      </c>
      <c r="D7" s="9">
        <v>0.7143689150755671</v>
      </c>
    </row>
    <row r="8" spans="1:4" x14ac:dyDescent="0.25">
      <c r="A8" s="7" t="s">
        <v>12</v>
      </c>
      <c r="B8" s="8">
        <v>9452</v>
      </c>
      <c r="C8" s="8">
        <v>16745</v>
      </c>
      <c r="D8" s="9">
        <v>0.56446700507614211</v>
      </c>
    </row>
    <row r="9" spans="1:4" x14ac:dyDescent="0.25">
      <c r="A9" s="7" t="s">
        <v>17</v>
      </c>
      <c r="B9" s="8">
        <v>53414</v>
      </c>
      <c r="C9" s="8">
        <v>74494</v>
      </c>
      <c r="D9" s="9">
        <v>0.71702418986764038</v>
      </c>
    </row>
    <row r="10" spans="1:4" x14ac:dyDescent="0.25">
      <c r="A10" s="7" t="s">
        <v>27</v>
      </c>
      <c r="B10" s="8">
        <v>5787</v>
      </c>
      <c r="C10" s="8">
        <v>8458</v>
      </c>
      <c r="D10" s="9">
        <v>0.68420430361787654</v>
      </c>
    </row>
    <row r="11" spans="1:4" x14ac:dyDescent="0.25">
      <c r="A11" s="7" t="s">
        <v>31</v>
      </c>
      <c r="B11" s="8">
        <v>3142</v>
      </c>
      <c r="C11" s="8">
        <v>3947</v>
      </c>
      <c r="D11" s="9">
        <v>0.7960476311122372</v>
      </c>
    </row>
    <row r="12" spans="1:4" x14ac:dyDescent="0.25">
      <c r="A12" s="7" t="s">
        <v>34</v>
      </c>
      <c r="B12" s="8">
        <v>3574</v>
      </c>
      <c r="C12" s="8">
        <v>4083</v>
      </c>
      <c r="D12" s="9">
        <v>0.87533676218466816</v>
      </c>
    </row>
    <row r="13" spans="1:4" x14ac:dyDescent="0.25">
      <c r="A13" s="7" t="s">
        <v>38</v>
      </c>
      <c r="B13" s="8">
        <v>3441</v>
      </c>
      <c r="C13" s="8">
        <v>5223</v>
      </c>
      <c r="D13" s="9">
        <v>0.65881677197013211</v>
      </c>
    </row>
    <row r="14" spans="1:4" x14ac:dyDescent="0.25">
      <c r="A14" s="7" t="s">
        <v>40</v>
      </c>
      <c r="B14" s="8">
        <v>4728</v>
      </c>
      <c r="C14" s="8">
        <v>8350</v>
      </c>
      <c r="D14" s="9">
        <v>0.56622754491017968</v>
      </c>
    </row>
    <row r="15" spans="1:4" x14ac:dyDescent="0.25">
      <c r="A15" s="7" t="s">
        <v>42</v>
      </c>
      <c r="B15" s="8">
        <v>9460</v>
      </c>
      <c r="C15" s="8">
        <v>12529</v>
      </c>
      <c r="D15" s="9">
        <v>0.75504828797190515</v>
      </c>
    </row>
    <row r="16" spans="1:4" x14ac:dyDescent="0.25">
      <c r="A16" s="7" t="s">
        <v>46</v>
      </c>
      <c r="B16" s="8">
        <v>7134</v>
      </c>
      <c r="C16" s="8">
        <v>9459</v>
      </c>
      <c r="D16" s="9">
        <v>0.75420234697113864</v>
      </c>
    </row>
    <row r="17" spans="1:4" x14ac:dyDescent="0.25">
      <c r="A17" s="7" t="s">
        <v>50</v>
      </c>
      <c r="B17" s="8">
        <v>36804</v>
      </c>
      <c r="C17" s="8">
        <v>45288</v>
      </c>
      <c r="D17" s="9">
        <v>0.81266560678325384</v>
      </c>
    </row>
    <row r="18" spans="1:4" x14ac:dyDescent="0.25">
      <c r="A18" s="7" t="s">
        <v>58</v>
      </c>
      <c r="B18" s="8">
        <v>6330</v>
      </c>
      <c r="C18" s="8">
        <v>12817</v>
      </c>
      <c r="D18" s="9">
        <v>0.49387532183818367</v>
      </c>
    </row>
    <row r="19" spans="1:4" x14ac:dyDescent="0.25">
      <c r="A19" s="7" t="s">
        <v>64</v>
      </c>
      <c r="B19" s="8">
        <v>3924</v>
      </c>
      <c r="C19" s="8">
        <v>4649</v>
      </c>
      <c r="D19" s="9">
        <v>0.84405248440524849</v>
      </c>
    </row>
    <row r="20" spans="1:4" x14ac:dyDescent="0.25">
      <c r="A20" s="4">
        <v>2017</v>
      </c>
      <c r="B20" s="8">
        <v>146858</v>
      </c>
      <c r="C20" s="8">
        <v>212223</v>
      </c>
      <c r="D20" s="9">
        <v>0.69199851100022147</v>
      </c>
    </row>
    <row r="21" spans="1:4" x14ac:dyDescent="0.25">
      <c r="A21" s="5" t="s">
        <v>11</v>
      </c>
      <c r="B21" s="8">
        <v>146858</v>
      </c>
      <c r="C21" s="8">
        <v>212223</v>
      </c>
      <c r="D21" s="9">
        <v>0.69199851100022147</v>
      </c>
    </row>
    <row r="22" spans="1:4" x14ac:dyDescent="0.25">
      <c r="A22" s="6" t="s">
        <v>10</v>
      </c>
      <c r="B22" s="8">
        <v>146858</v>
      </c>
      <c r="C22" s="8">
        <v>212223</v>
      </c>
      <c r="D22" s="9">
        <v>0.69199851100022147</v>
      </c>
    </row>
    <row r="23" spans="1:4" x14ac:dyDescent="0.25">
      <c r="A23" s="7" t="s">
        <v>12</v>
      </c>
      <c r="B23" s="8">
        <v>9934</v>
      </c>
      <c r="C23" s="8">
        <v>17246</v>
      </c>
      <c r="D23" s="9">
        <v>0.57601762727589001</v>
      </c>
    </row>
    <row r="24" spans="1:4" x14ac:dyDescent="0.25">
      <c r="A24" s="7" t="s">
        <v>17</v>
      </c>
      <c r="B24" s="8">
        <v>54866</v>
      </c>
      <c r="C24" s="8">
        <v>76728</v>
      </c>
      <c r="D24" s="9">
        <v>0.71507142112397037</v>
      </c>
    </row>
    <row r="25" spans="1:4" x14ac:dyDescent="0.25">
      <c r="A25" s="7" t="s">
        <v>27</v>
      </c>
      <c r="B25" s="8">
        <v>7054</v>
      </c>
      <c r="C25" s="8">
        <v>8711</v>
      </c>
      <c r="D25" s="9">
        <v>0.80978073699919639</v>
      </c>
    </row>
    <row r="26" spans="1:4" x14ac:dyDescent="0.25">
      <c r="A26" s="7" t="s">
        <v>31</v>
      </c>
      <c r="B26" s="8">
        <v>2488</v>
      </c>
      <c r="C26" s="8">
        <v>4065</v>
      </c>
      <c r="D26" s="9">
        <v>0.61205412054120545</v>
      </c>
    </row>
    <row r="27" spans="1:4" x14ac:dyDescent="0.25">
      <c r="A27" s="7" t="s">
        <v>34</v>
      </c>
      <c r="B27" s="8">
        <v>3640</v>
      </c>
      <c r="C27" s="8">
        <v>4206</v>
      </c>
      <c r="D27" s="9">
        <v>0.86543033761293386</v>
      </c>
    </row>
    <row r="28" spans="1:4" x14ac:dyDescent="0.25">
      <c r="A28" s="7" t="s">
        <v>38</v>
      </c>
      <c r="B28" s="8">
        <v>2438</v>
      </c>
      <c r="C28" s="8">
        <v>5380</v>
      </c>
      <c r="D28" s="9">
        <v>0.45315985130111525</v>
      </c>
    </row>
    <row r="29" spans="1:4" x14ac:dyDescent="0.25">
      <c r="A29" s="7" t="s">
        <v>40</v>
      </c>
      <c r="B29" s="8">
        <v>3710</v>
      </c>
      <c r="C29" s="8">
        <v>8601</v>
      </c>
      <c r="D29" s="9">
        <v>0.4313451924194861</v>
      </c>
    </row>
    <row r="30" spans="1:4" x14ac:dyDescent="0.25">
      <c r="A30" s="7" t="s">
        <v>42</v>
      </c>
      <c r="B30" s="8">
        <v>9377</v>
      </c>
      <c r="C30" s="8">
        <v>12905</v>
      </c>
      <c r="D30" s="9">
        <v>0.72661759008136384</v>
      </c>
    </row>
    <row r="31" spans="1:4" x14ac:dyDescent="0.25">
      <c r="A31" s="7" t="s">
        <v>46</v>
      </c>
      <c r="B31" s="8">
        <v>6338</v>
      </c>
      <c r="C31" s="8">
        <v>9742</v>
      </c>
      <c r="D31" s="9">
        <v>0.65058509546294396</v>
      </c>
    </row>
    <row r="32" spans="1:4" x14ac:dyDescent="0.25">
      <c r="A32" s="7" t="s">
        <v>50</v>
      </c>
      <c r="B32" s="8">
        <v>38652</v>
      </c>
      <c r="C32" s="8">
        <v>46648</v>
      </c>
      <c r="D32" s="9">
        <v>0.82858857828845822</v>
      </c>
    </row>
    <row r="33" spans="1:4" x14ac:dyDescent="0.25">
      <c r="A33" s="7" t="s">
        <v>58</v>
      </c>
      <c r="B33" s="8">
        <v>4700</v>
      </c>
      <c r="C33" s="8">
        <v>13202</v>
      </c>
      <c r="D33" s="9">
        <v>0.35600666565671868</v>
      </c>
    </row>
    <row r="34" spans="1:4" x14ac:dyDescent="0.25">
      <c r="A34" s="7" t="s">
        <v>64</v>
      </c>
      <c r="B34" s="8">
        <v>3661</v>
      </c>
      <c r="C34" s="8">
        <v>4789</v>
      </c>
      <c r="D34" s="9">
        <v>0.76446022134057212</v>
      </c>
    </row>
    <row r="35" spans="1:4" x14ac:dyDescent="0.25">
      <c r="A35" s="4">
        <v>2018</v>
      </c>
      <c r="B35" s="8">
        <v>163531</v>
      </c>
      <c r="C35" s="8">
        <v>218586</v>
      </c>
      <c r="D35" s="9">
        <v>0.74813117034027798</v>
      </c>
    </row>
    <row r="36" spans="1:4" x14ac:dyDescent="0.25">
      <c r="A36" s="5" t="s">
        <v>11</v>
      </c>
      <c r="B36" s="8">
        <v>163531</v>
      </c>
      <c r="C36" s="8">
        <v>218586</v>
      </c>
      <c r="D36" s="9">
        <v>0.74813117034027798</v>
      </c>
    </row>
    <row r="37" spans="1:4" x14ac:dyDescent="0.25">
      <c r="A37" s="6" t="s">
        <v>10</v>
      </c>
      <c r="B37" s="8">
        <v>163531</v>
      </c>
      <c r="C37" s="8">
        <v>218586</v>
      </c>
      <c r="D37" s="9">
        <v>0.74813117034027798</v>
      </c>
    </row>
    <row r="38" spans="1:4" x14ac:dyDescent="0.25">
      <c r="A38" s="7" t="s">
        <v>12</v>
      </c>
      <c r="B38" s="8">
        <v>11197</v>
      </c>
      <c r="C38" s="8">
        <v>17763</v>
      </c>
      <c r="D38" s="9">
        <v>0.63035523278725436</v>
      </c>
    </row>
    <row r="39" spans="1:4" x14ac:dyDescent="0.25">
      <c r="A39" s="7" t="s">
        <v>17</v>
      </c>
      <c r="B39" s="8">
        <v>63995</v>
      </c>
      <c r="C39" s="8">
        <v>79030</v>
      </c>
      <c r="D39" s="9">
        <v>0.80975578894090849</v>
      </c>
    </row>
    <row r="40" spans="1:4" x14ac:dyDescent="0.25">
      <c r="A40" s="7" t="s">
        <v>27</v>
      </c>
      <c r="B40" s="8">
        <v>7251</v>
      </c>
      <c r="C40" s="8">
        <v>8973</v>
      </c>
      <c r="D40" s="9">
        <v>0.80809093948512201</v>
      </c>
    </row>
    <row r="41" spans="1:4" x14ac:dyDescent="0.25">
      <c r="A41" s="7" t="s">
        <v>31</v>
      </c>
      <c r="B41" s="8">
        <v>1621</v>
      </c>
      <c r="C41" s="8">
        <v>4187</v>
      </c>
      <c r="D41" s="9">
        <v>0.38715070456173872</v>
      </c>
    </row>
    <row r="42" spans="1:4" x14ac:dyDescent="0.25">
      <c r="A42" s="7" t="s">
        <v>34</v>
      </c>
      <c r="B42" s="8">
        <v>3906</v>
      </c>
      <c r="C42" s="8">
        <v>4331</v>
      </c>
      <c r="D42" s="9">
        <v>0.9018702378203648</v>
      </c>
    </row>
    <row r="43" spans="1:4" x14ac:dyDescent="0.25">
      <c r="A43" s="7" t="s">
        <v>38</v>
      </c>
      <c r="B43" s="8">
        <v>3624</v>
      </c>
      <c r="C43" s="8">
        <v>5541</v>
      </c>
      <c r="D43" s="9">
        <v>0.65403356794802381</v>
      </c>
    </row>
    <row r="44" spans="1:4" x14ac:dyDescent="0.25">
      <c r="A44" s="7" t="s">
        <v>40</v>
      </c>
      <c r="B44" s="8">
        <v>3741</v>
      </c>
      <c r="C44" s="8">
        <v>8859</v>
      </c>
      <c r="D44" s="9">
        <v>0.42228242465289534</v>
      </c>
    </row>
    <row r="45" spans="1:4" x14ac:dyDescent="0.25">
      <c r="A45" s="7" t="s">
        <v>42</v>
      </c>
      <c r="B45" s="8">
        <v>10311</v>
      </c>
      <c r="C45" s="8">
        <v>13292</v>
      </c>
      <c r="D45" s="9">
        <v>0.77572976226301538</v>
      </c>
    </row>
    <row r="46" spans="1:4" x14ac:dyDescent="0.25">
      <c r="A46" s="7" t="s">
        <v>46</v>
      </c>
      <c r="B46" s="8">
        <v>7754</v>
      </c>
      <c r="C46" s="8">
        <v>10035</v>
      </c>
      <c r="D46" s="9">
        <v>0.77269556552067764</v>
      </c>
    </row>
    <row r="47" spans="1:4" x14ac:dyDescent="0.25">
      <c r="A47" s="7" t="s">
        <v>50</v>
      </c>
      <c r="B47" s="8">
        <v>39985</v>
      </c>
      <c r="C47" s="8">
        <v>48046</v>
      </c>
      <c r="D47" s="9">
        <v>0.83222328601756645</v>
      </c>
    </row>
    <row r="48" spans="1:4" x14ac:dyDescent="0.25">
      <c r="A48" s="7" t="s">
        <v>58</v>
      </c>
      <c r="B48" s="8">
        <v>6263</v>
      </c>
      <c r="C48" s="8">
        <v>13596</v>
      </c>
      <c r="D48" s="9">
        <v>0.4606501912327155</v>
      </c>
    </row>
    <row r="49" spans="1:4" x14ac:dyDescent="0.25">
      <c r="A49" s="7" t="s">
        <v>64</v>
      </c>
      <c r="B49" s="8">
        <v>3883</v>
      </c>
      <c r="C49" s="8">
        <v>4933</v>
      </c>
      <c r="D49" s="9">
        <v>0.78714778025542265</v>
      </c>
    </row>
    <row r="50" spans="1:4" x14ac:dyDescent="0.25">
      <c r="A50" s="4">
        <v>2019</v>
      </c>
      <c r="B50" s="8">
        <v>178248</v>
      </c>
      <c r="C50" s="8">
        <v>225832</v>
      </c>
      <c r="D50" s="9">
        <v>0.78929469694286014</v>
      </c>
    </row>
    <row r="51" spans="1:4" x14ac:dyDescent="0.25">
      <c r="A51" s="5" t="s">
        <v>11</v>
      </c>
      <c r="B51" s="8">
        <v>178248</v>
      </c>
      <c r="C51" s="8">
        <v>225832</v>
      </c>
      <c r="D51" s="9">
        <v>0.78929469694286014</v>
      </c>
    </row>
    <row r="52" spans="1:4" x14ac:dyDescent="0.25">
      <c r="A52" s="6" t="s">
        <v>10</v>
      </c>
      <c r="B52" s="8">
        <v>178248</v>
      </c>
      <c r="C52" s="8">
        <v>225832</v>
      </c>
      <c r="D52" s="9">
        <v>0.78929469694286014</v>
      </c>
    </row>
    <row r="53" spans="1:4" x14ac:dyDescent="0.25">
      <c r="A53" s="7" t="s">
        <v>12</v>
      </c>
      <c r="B53" s="8">
        <v>12492</v>
      </c>
      <c r="C53" s="8">
        <v>18352</v>
      </c>
      <c r="D53" s="9">
        <v>0.68068875326939848</v>
      </c>
    </row>
    <row r="54" spans="1:4" x14ac:dyDescent="0.25">
      <c r="A54" s="7" t="s">
        <v>17</v>
      </c>
      <c r="B54" s="8">
        <v>68923</v>
      </c>
      <c r="C54" s="8">
        <v>80522</v>
      </c>
      <c r="D54" s="9">
        <v>0.85595241052134818</v>
      </c>
    </row>
    <row r="55" spans="1:4" x14ac:dyDescent="0.25">
      <c r="A55" s="7" t="s">
        <v>27</v>
      </c>
      <c r="B55" s="8">
        <v>7386</v>
      </c>
      <c r="C55" s="8">
        <v>9270</v>
      </c>
      <c r="D55" s="9">
        <v>0.79676375404530742</v>
      </c>
    </row>
    <row r="56" spans="1:4" x14ac:dyDescent="0.25">
      <c r="A56" s="7" t="s">
        <v>31</v>
      </c>
      <c r="B56" s="8">
        <v>2579</v>
      </c>
      <c r="C56" s="8">
        <v>4335</v>
      </c>
      <c r="D56" s="9">
        <v>0.59492502883506349</v>
      </c>
    </row>
    <row r="57" spans="1:4" x14ac:dyDescent="0.25">
      <c r="A57" s="7" t="s">
        <v>34</v>
      </c>
      <c r="B57" s="8">
        <v>4107</v>
      </c>
      <c r="C57" s="8">
        <v>4475</v>
      </c>
      <c r="D57" s="9">
        <v>0.91776536312849166</v>
      </c>
    </row>
    <row r="58" spans="1:4" x14ac:dyDescent="0.25">
      <c r="A58" s="7" t="s">
        <v>38</v>
      </c>
      <c r="B58" s="8">
        <v>4208</v>
      </c>
      <c r="C58" s="8">
        <v>5725</v>
      </c>
      <c r="D58" s="9">
        <v>0.73502183406113542</v>
      </c>
    </row>
    <row r="59" spans="1:4" x14ac:dyDescent="0.25">
      <c r="A59" s="7" t="s">
        <v>40</v>
      </c>
      <c r="B59" s="8">
        <v>4258</v>
      </c>
      <c r="C59" s="8">
        <v>9152</v>
      </c>
      <c r="D59" s="9">
        <v>0.46525349650349651</v>
      </c>
    </row>
    <row r="60" spans="1:4" x14ac:dyDescent="0.25">
      <c r="A60" s="7" t="s">
        <v>42</v>
      </c>
      <c r="B60" s="8">
        <v>9071</v>
      </c>
      <c r="C60" s="8">
        <v>13731</v>
      </c>
      <c r="D60" s="9">
        <v>0.66062195033136695</v>
      </c>
    </row>
    <row r="61" spans="1:4" x14ac:dyDescent="0.25">
      <c r="A61" s="7" t="s">
        <v>46</v>
      </c>
      <c r="B61" s="8">
        <v>7846</v>
      </c>
      <c r="C61" s="8">
        <v>10367</v>
      </c>
      <c r="D61" s="9">
        <v>0.75682453940387773</v>
      </c>
    </row>
    <row r="62" spans="1:4" x14ac:dyDescent="0.25">
      <c r="A62" s="7" t="s">
        <v>50</v>
      </c>
      <c r="B62" s="8">
        <v>42348</v>
      </c>
      <c r="C62" s="8">
        <v>49637</v>
      </c>
      <c r="D62" s="9">
        <v>0.85315389729435698</v>
      </c>
    </row>
    <row r="63" spans="1:4" x14ac:dyDescent="0.25">
      <c r="A63" s="7" t="s">
        <v>58</v>
      </c>
      <c r="B63" s="8">
        <v>10660</v>
      </c>
      <c r="C63" s="8">
        <v>15170</v>
      </c>
      <c r="D63" s="9">
        <v>0.70270270270270274</v>
      </c>
    </row>
    <row r="64" spans="1:4" x14ac:dyDescent="0.25">
      <c r="A64" s="7" t="s">
        <v>64</v>
      </c>
      <c r="B64" s="8">
        <v>4370</v>
      </c>
      <c r="C64" s="8">
        <v>5096</v>
      </c>
      <c r="D64" s="9">
        <v>0.85753532182103609</v>
      </c>
    </row>
    <row r="65" spans="1:4" x14ac:dyDescent="0.25">
      <c r="A65" s="4">
        <v>2020</v>
      </c>
      <c r="B65" s="8">
        <v>169324</v>
      </c>
      <c r="C65" s="8">
        <v>232067</v>
      </c>
      <c r="D65" s="9">
        <v>0.72963411428596048</v>
      </c>
    </row>
    <row r="66" spans="1:4" x14ac:dyDescent="0.25">
      <c r="A66" s="5" t="s">
        <v>11</v>
      </c>
      <c r="B66" s="8">
        <v>169324</v>
      </c>
      <c r="C66" s="8">
        <v>232067</v>
      </c>
      <c r="D66" s="9">
        <v>0.72963411428596048</v>
      </c>
    </row>
    <row r="67" spans="1:4" x14ac:dyDescent="0.25">
      <c r="A67" s="6" t="s">
        <v>10</v>
      </c>
      <c r="B67" s="8">
        <v>169324</v>
      </c>
      <c r="C67" s="8">
        <v>232067</v>
      </c>
      <c r="D67" s="9">
        <v>0.72963411428596048</v>
      </c>
    </row>
    <row r="68" spans="1:4" x14ac:dyDescent="0.25">
      <c r="A68" s="7" t="s">
        <v>12</v>
      </c>
      <c r="B68" s="8">
        <v>14942</v>
      </c>
      <c r="C68" s="8">
        <v>18904</v>
      </c>
      <c r="D68" s="9">
        <v>0.79041472704189586</v>
      </c>
    </row>
    <row r="69" spans="1:4" x14ac:dyDescent="0.25">
      <c r="A69" s="7" t="s">
        <v>17</v>
      </c>
      <c r="B69" s="8">
        <v>62198</v>
      </c>
      <c r="C69" s="8">
        <v>82382</v>
      </c>
      <c r="D69" s="9">
        <v>0.75499502318467626</v>
      </c>
    </row>
    <row r="70" spans="1:4" x14ac:dyDescent="0.25">
      <c r="A70" s="7" t="s">
        <v>27</v>
      </c>
      <c r="B70" s="8">
        <v>7580</v>
      </c>
      <c r="C70" s="8">
        <v>9549</v>
      </c>
      <c r="D70" s="9">
        <v>0.79380039794742907</v>
      </c>
    </row>
    <row r="71" spans="1:4" x14ac:dyDescent="0.25">
      <c r="A71" s="7" t="s">
        <v>31</v>
      </c>
      <c r="B71" s="8">
        <v>3338</v>
      </c>
      <c r="C71" s="8">
        <v>4465</v>
      </c>
      <c r="D71" s="9">
        <v>0.74759238521836502</v>
      </c>
    </row>
    <row r="72" spans="1:4" x14ac:dyDescent="0.25">
      <c r="A72" s="7" t="s">
        <v>34</v>
      </c>
      <c r="B72" s="8">
        <v>4157</v>
      </c>
      <c r="C72" s="8">
        <v>4610</v>
      </c>
      <c r="D72" s="9">
        <v>0.90173535791757053</v>
      </c>
    </row>
    <row r="73" spans="1:4" x14ac:dyDescent="0.25">
      <c r="A73" s="7" t="s">
        <v>38</v>
      </c>
      <c r="B73" s="8">
        <v>4753</v>
      </c>
      <c r="C73" s="8">
        <v>5897</v>
      </c>
      <c r="D73" s="9">
        <v>0.80600305239952519</v>
      </c>
    </row>
    <row r="74" spans="1:4" x14ac:dyDescent="0.25">
      <c r="A74" s="7" t="s">
        <v>40</v>
      </c>
      <c r="B74" s="8">
        <v>4828</v>
      </c>
      <c r="C74" s="8">
        <v>9428</v>
      </c>
      <c r="D74" s="9">
        <v>0.51209164191769196</v>
      </c>
    </row>
    <row r="75" spans="1:4" x14ac:dyDescent="0.25">
      <c r="A75" s="7" t="s">
        <v>42</v>
      </c>
      <c r="B75" s="8">
        <v>8803</v>
      </c>
      <c r="C75" s="8">
        <v>14145</v>
      </c>
      <c r="D75" s="9">
        <v>0.62234004948745136</v>
      </c>
    </row>
    <row r="76" spans="1:4" x14ac:dyDescent="0.25">
      <c r="A76" s="7" t="s">
        <v>46</v>
      </c>
      <c r="B76" s="8">
        <v>8027</v>
      </c>
      <c r="C76" s="8">
        <v>10679</v>
      </c>
      <c r="D76" s="9">
        <v>0.75166214064987358</v>
      </c>
    </row>
    <row r="77" spans="1:4" x14ac:dyDescent="0.25">
      <c r="A77" s="7" t="s">
        <v>50</v>
      </c>
      <c r="B77" s="8">
        <v>36276</v>
      </c>
      <c r="C77" s="8">
        <v>51131</v>
      </c>
      <c r="D77" s="9">
        <v>0.70947174903678789</v>
      </c>
    </row>
    <row r="78" spans="1:4" x14ac:dyDescent="0.25">
      <c r="A78" s="7" t="s">
        <v>58</v>
      </c>
      <c r="B78" s="8">
        <v>11154</v>
      </c>
      <c r="C78" s="8">
        <v>15628</v>
      </c>
      <c r="D78" s="9">
        <v>0.71371896595853601</v>
      </c>
    </row>
    <row r="79" spans="1:4" x14ac:dyDescent="0.25">
      <c r="A79" s="7" t="s">
        <v>64</v>
      </c>
      <c r="B79" s="8">
        <v>3268</v>
      </c>
      <c r="C79" s="8">
        <v>5249</v>
      </c>
      <c r="D79" s="9">
        <v>0.62259477995808721</v>
      </c>
    </row>
    <row r="80" spans="1:4" x14ac:dyDescent="0.25">
      <c r="A80" s="4">
        <v>2021</v>
      </c>
      <c r="B80" s="8">
        <v>179588</v>
      </c>
      <c r="C80" s="8">
        <v>239586</v>
      </c>
      <c r="D80" s="9">
        <v>0.74957635254146737</v>
      </c>
    </row>
    <row r="81" spans="1:4" x14ac:dyDescent="0.25">
      <c r="A81" s="5" t="s">
        <v>11</v>
      </c>
      <c r="B81" s="8">
        <v>179588</v>
      </c>
      <c r="C81" s="8">
        <v>239586</v>
      </c>
      <c r="D81" s="9">
        <v>0.74957635254146737</v>
      </c>
    </row>
    <row r="82" spans="1:4" x14ac:dyDescent="0.25">
      <c r="A82" s="6" t="s">
        <v>10</v>
      </c>
      <c r="B82" s="8">
        <v>179588</v>
      </c>
      <c r="C82" s="8">
        <v>239586</v>
      </c>
      <c r="D82" s="9">
        <v>0.74957635254146737</v>
      </c>
    </row>
    <row r="83" spans="1:4" x14ac:dyDescent="0.25">
      <c r="A83" s="7" t="s">
        <v>12</v>
      </c>
      <c r="B83" s="8">
        <v>17814</v>
      </c>
      <c r="C83" s="8">
        <v>19471</v>
      </c>
      <c r="D83" s="9">
        <v>0.91489908068409431</v>
      </c>
    </row>
    <row r="84" spans="1:4" x14ac:dyDescent="0.25">
      <c r="A84" s="7" t="s">
        <v>17</v>
      </c>
      <c r="B84" s="8">
        <v>60147</v>
      </c>
      <c r="C84" s="8">
        <v>85426</v>
      </c>
      <c r="D84" s="9">
        <v>0.70408306604546622</v>
      </c>
    </row>
    <row r="85" spans="1:4" x14ac:dyDescent="0.25">
      <c r="A85" s="7" t="s">
        <v>27</v>
      </c>
      <c r="B85" s="8">
        <v>6485</v>
      </c>
      <c r="C85" s="8">
        <v>9834</v>
      </c>
      <c r="D85" s="9">
        <v>0.65944681716493792</v>
      </c>
    </row>
    <row r="86" spans="1:4" x14ac:dyDescent="0.25">
      <c r="A86" s="7" t="s">
        <v>31</v>
      </c>
      <c r="B86" s="8">
        <v>3934</v>
      </c>
      <c r="C86" s="8">
        <v>4599</v>
      </c>
      <c r="D86" s="9">
        <v>0.85540334855403344</v>
      </c>
    </row>
    <row r="87" spans="1:4" x14ac:dyDescent="0.25">
      <c r="A87" s="7" t="s">
        <v>34</v>
      </c>
      <c r="B87" s="8">
        <v>4439</v>
      </c>
      <c r="C87" s="8">
        <v>4747</v>
      </c>
      <c r="D87" s="9">
        <v>0.93511691594691382</v>
      </c>
    </row>
    <row r="88" spans="1:4" x14ac:dyDescent="0.25">
      <c r="A88" s="7" t="s">
        <v>38</v>
      </c>
      <c r="B88" s="8">
        <v>4425</v>
      </c>
      <c r="C88" s="8">
        <v>6073</v>
      </c>
      <c r="D88" s="9">
        <v>0.72863494154454145</v>
      </c>
    </row>
    <row r="89" spans="1:4" x14ac:dyDescent="0.25">
      <c r="A89" s="7" t="s">
        <v>40</v>
      </c>
      <c r="B89" s="8">
        <v>4225</v>
      </c>
      <c r="C89" s="8">
        <v>9709</v>
      </c>
      <c r="D89" s="9">
        <v>0.43516325059223399</v>
      </c>
    </row>
    <row r="90" spans="1:4" x14ac:dyDescent="0.25">
      <c r="A90" s="7" t="s">
        <v>42</v>
      </c>
      <c r="B90" s="8">
        <v>11724</v>
      </c>
      <c r="C90" s="8">
        <v>14569</v>
      </c>
      <c r="D90" s="9">
        <v>0.80472235568673212</v>
      </c>
    </row>
    <row r="91" spans="1:4" x14ac:dyDescent="0.25">
      <c r="A91" s="7" t="s">
        <v>46</v>
      </c>
      <c r="B91" s="8">
        <v>9093</v>
      </c>
      <c r="C91" s="8">
        <v>10999</v>
      </c>
      <c r="D91" s="9">
        <v>0.82671151922902086</v>
      </c>
    </row>
    <row r="92" spans="1:4" x14ac:dyDescent="0.25">
      <c r="A92" s="7" t="s">
        <v>50</v>
      </c>
      <c r="B92" s="8">
        <v>44951</v>
      </c>
      <c r="C92" s="8">
        <v>52659</v>
      </c>
      <c r="D92" s="9">
        <v>0.85362426175962325</v>
      </c>
    </row>
    <row r="93" spans="1:4" x14ac:dyDescent="0.25">
      <c r="A93" s="7" t="s">
        <v>58</v>
      </c>
      <c r="B93" s="8">
        <v>9800</v>
      </c>
      <c r="C93" s="8">
        <v>16094</v>
      </c>
      <c r="D93" s="9">
        <v>0.60892257984341991</v>
      </c>
    </row>
    <row r="94" spans="1:4" x14ac:dyDescent="0.25">
      <c r="A94" s="7" t="s">
        <v>64</v>
      </c>
      <c r="B94" s="8">
        <v>2551</v>
      </c>
      <c r="C94" s="8">
        <v>5406</v>
      </c>
      <c r="D94" s="9">
        <v>0.47188309285978541</v>
      </c>
    </row>
    <row r="95" spans="1:4" x14ac:dyDescent="0.25">
      <c r="A95" s="3" t="s">
        <v>123</v>
      </c>
      <c r="B95" s="8">
        <v>984739</v>
      </c>
      <c r="C95" s="8">
        <v>1334336</v>
      </c>
      <c r="D95" s="9">
        <v>0.73799927454554171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ecf400b-2091-4726-8187-68f8c13706ec">
      <Terms xmlns="http://schemas.microsoft.com/office/infopath/2007/PartnerControls"/>
    </lcf76f155ced4ddcb4097134ff3c332f>
    <TaxCatchAll xmlns="a17f7540-ed51-46a6-92dc-a3f64171d3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B5BD5A4E60EA42B33B409F894C5247" ma:contentTypeVersion="16" ma:contentTypeDescription="Create a new document." ma:contentTypeScope="" ma:versionID="e43156c22dc00340ee23d1d3c86599b3">
  <xsd:schema xmlns:xsd="http://www.w3.org/2001/XMLSchema" xmlns:xs="http://www.w3.org/2001/XMLSchema" xmlns:p="http://schemas.microsoft.com/office/2006/metadata/properties" xmlns:ns2="eecf400b-2091-4726-8187-68f8c13706ec" xmlns:ns3="a17f7540-ed51-46a6-92dc-a3f64171d3d8" targetNamespace="http://schemas.microsoft.com/office/2006/metadata/properties" ma:root="true" ma:fieldsID="035e94930a00f1e322367cc45851ab1b" ns2:_="" ns3:_="">
    <xsd:import namespace="eecf400b-2091-4726-8187-68f8c13706ec"/>
    <xsd:import namespace="a17f7540-ed51-46a6-92dc-a3f64171d3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f400b-2091-4726-8187-68f8c1370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f7540-ed51-46a6-92dc-a3f64171d3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2a3d1c4-94ac-4884-99b8-05980d7efedd}" ma:internalName="TaxCatchAll" ma:showField="CatchAllData" ma:web="a17f7540-ed51-46a6-92dc-a3f64171d3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9B6B4-10DD-400B-B725-2C230B3663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751EC-F1FA-4CAC-B9E4-5E8E79F39B69}">
  <ds:schemaRefs>
    <ds:schemaRef ds:uri="http://schemas.microsoft.com/office/2006/metadata/properties"/>
    <ds:schemaRef ds:uri="http://schemas.microsoft.com/office/infopath/2007/PartnerControls"/>
    <ds:schemaRef ds:uri="eecf400b-2091-4726-8187-68f8c13706ec"/>
    <ds:schemaRef ds:uri="a17f7540-ed51-46a6-92dc-a3f64171d3d8"/>
  </ds:schemaRefs>
</ds:datastoreItem>
</file>

<file path=customXml/itemProps3.xml><?xml version="1.0" encoding="utf-8"?>
<ds:datastoreItem xmlns:ds="http://schemas.openxmlformats.org/officeDocument/2006/customXml" ds:itemID="{B9603698-484E-4113-AFA9-DA598CA91B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cf400b-2091-4726-8187-68f8c13706ec"/>
    <ds:schemaRef ds:uri="a17f7540-ed51-46a6-92dc-a3f64171d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sample-data-2</vt:lpstr>
      <vt:lpstr>Lookup</vt:lpstr>
      <vt:lpstr>Aggregation</vt:lpstr>
      <vt:lpstr>Sample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KIRKBY, Katherine</dc:creator>
  <cp:lastModifiedBy>ABDULMUIZ AKOREDE</cp:lastModifiedBy>
  <dcterms:created xsi:type="dcterms:W3CDTF">2022-10-18T10:59:23Z</dcterms:created>
  <dcterms:modified xsi:type="dcterms:W3CDTF">2024-07-28T18:42:05Z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0x01010040B5BD5A4E60EA42B33B409F894C5247</vt:lpwstr>
  </property>
  <property fmtid="{D5CDD505-2E9C-101B-9397-08002B2CF9AE}" pid="3" name="MediaServiceImageTags">
    <vt:lpwstr/>
  </property>
</Properties>
</file>