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godsa\Desktop\"/>
    </mc:Choice>
  </mc:AlternateContent>
  <xr:revisionPtr revIDLastSave="0" documentId="13_ncr:1_{E21607B8-BAC5-460E-B3DC-3BB1A6948589}" xr6:coauthVersionLast="45" xr6:coauthVersionMax="45" xr10:uidLastSave="{00000000-0000-0000-0000-000000000000}"/>
  <bookViews>
    <workbookView xWindow="810" yWindow="-120" windowWidth="28110" windowHeight="16440" xr2:uid="{D9181D54-BFDF-4F7E-9B2B-596DD9D93FDA}"/>
  </bookViews>
  <sheets>
    <sheet name="Loan 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C11" i="1"/>
  <c r="E11" i="1"/>
  <c r="E12" i="1"/>
  <c r="E13" i="1"/>
  <c r="E14" i="1"/>
  <c r="E15" i="1"/>
  <c r="E16" i="1"/>
  <c r="E17" i="1"/>
  <c r="E18" i="1"/>
  <c r="E19" i="1"/>
  <c r="E20" i="1"/>
  <c r="E21" i="1"/>
  <c r="E22" i="1"/>
  <c r="H4" i="1"/>
  <c r="D17" i="1" s="1"/>
  <c r="F17" i="1" s="1"/>
  <c r="D15" i="1" l="1"/>
  <c r="F15" i="1" s="1"/>
  <c r="D22" i="1"/>
  <c r="F22" i="1" s="1"/>
  <c r="D14" i="1"/>
  <c r="F14" i="1" s="1"/>
  <c r="D16" i="1"/>
  <c r="F16" i="1" s="1"/>
  <c r="D21" i="1"/>
  <c r="F21" i="1" s="1"/>
  <c r="D13" i="1"/>
  <c r="F13" i="1" s="1"/>
  <c r="D20" i="1"/>
  <c r="F20" i="1" s="1"/>
  <c r="D12" i="1"/>
  <c r="F12" i="1" s="1"/>
  <c r="D19" i="1"/>
  <c r="F19" i="1" s="1"/>
  <c r="D11" i="1"/>
  <c r="F11" i="1" s="1"/>
  <c r="I11" i="1" s="1"/>
  <c r="C12" i="1" s="1"/>
  <c r="D18" i="1"/>
  <c r="F18" i="1" s="1"/>
  <c r="G12" i="1"/>
  <c r="G11" i="1"/>
  <c r="H11" i="1" s="1"/>
  <c r="I12" i="1" l="1"/>
  <c r="C13" i="1" s="1"/>
  <c r="G13" i="1" s="1"/>
  <c r="H13" i="1" s="1"/>
  <c r="H12" i="1"/>
  <c r="I13" i="1" l="1"/>
  <c r="C14" i="1" s="1"/>
  <c r="I14" i="1" s="1"/>
  <c r="C15" i="1" s="1"/>
  <c r="G14" i="1" l="1"/>
  <c r="H14" i="1" s="1"/>
  <c r="I15" i="1"/>
  <c r="C16" i="1" s="1"/>
  <c r="G15" i="1"/>
  <c r="H15" i="1" s="1"/>
  <c r="G16" i="1" l="1"/>
  <c r="H16" i="1" s="1"/>
  <c r="I16" i="1"/>
  <c r="C17" i="1" s="1"/>
  <c r="I17" i="1" l="1"/>
  <c r="C18" i="1" s="1"/>
  <c r="G17" i="1"/>
  <c r="H17" i="1" s="1"/>
  <c r="I18" i="1" l="1"/>
  <c r="C19" i="1" s="1"/>
  <c r="G18" i="1"/>
  <c r="H18" i="1" s="1"/>
  <c r="G19" i="1" l="1"/>
  <c r="H19" i="1" s="1"/>
  <c r="I19" i="1"/>
  <c r="C20" i="1" s="1"/>
  <c r="I20" i="1" l="1"/>
  <c r="C21" i="1" s="1"/>
  <c r="G20" i="1"/>
  <c r="H20" i="1" s="1"/>
  <c r="G21" i="1" l="1"/>
  <c r="H21" i="1" s="1"/>
  <c r="I21" i="1"/>
  <c r="C22" i="1" s="1"/>
  <c r="I22" i="1" l="1"/>
  <c r="G22" i="1"/>
  <c r="H22" i="1" s="1"/>
</calcChain>
</file>

<file path=xl/sharedStrings.xml><?xml version="1.0" encoding="utf-8"?>
<sst xmlns="http://schemas.openxmlformats.org/spreadsheetml/2006/main" count="18" uniqueCount="18">
  <si>
    <t>Loan Amortization Schedule</t>
  </si>
  <si>
    <t>Loan information</t>
  </si>
  <si>
    <t>Loan amount</t>
  </si>
  <si>
    <t>Annual interest rate</t>
  </si>
  <si>
    <t>Loan period in years</t>
  </si>
  <si>
    <t>Optional extra payments</t>
  </si>
  <si>
    <t>Loan Summary</t>
  </si>
  <si>
    <t>Scheduled payment</t>
  </si>
  <si>
    <t>Total interest</t>
  </si>
  <si>
    <t>PMT No</t>
  </si>
  <si>
    <t>Payment Date</t>
  </si>
  <si>
    <t>Beginning Balance</t>
  </si>
  <si>
    <t>Scheduled Payment</t>
  </si>
  <si>
    <t>Extra Payment</t>
  </si>
  <si>
    <t>Total Payment</t>
  </si>
  <si>
    <t>Interest</t>
  </si>
  <si>
    <t>Principal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</si>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</sst>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2" borderId="3" xfId="0" applyFill="1" applyBorder="1"/>
    <xf numFmtId="0" fontId="0" fillId="2" borderId="5" xfId="0" applyFill="1" applyBorder="1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4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0" xfId="0" applyAlignment="1">
      <alignment wrapText="1"/>
    </xf>
    <xf numFmtId="9" fontId="0" fillId="2" borderId="5" xfId="0" applyNumberFormat="1" applyFill="1" applyBorder="1"/>
    <xf numFmtId="44" fontId="0" fillId="2" borderId="5" xfId="1" applyFont="1" applyFill="1" applyBorder="1"/>
    <xf numFmtId="44" fontId="0" fillId="2" borderId="8" xfId="1" applyFont="1" applyFill="1" applyBorder="1"/>
    <xf numFmtId="8" fontId="0" fillId="2" borderId="5" xfId="0" applyNumberFormat="1" applyFill="1" applyBorder="1"/>
    <xf numFmtId="15" fontId="0" fillId="0" borderId="0" xfId="0" applyNumberFormat="1"/>
    <xf numFmtId="44" fontId="0" fillId="0" borderId="0" xfId="0" applyNumberFormat="1"/>
    <xf numFmtId="8" fontId="0" fillId="0" borderId="0" xfId="0" applyNumberFormat="1"/>
    <xf numFmtId="44" fontId="0" fillId="0" borderId="0" xfId="1" applyFont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DE082-CC9A-47AE-B1D1-0E36DFA53571}" name="Table1" displayName="Table1" ref="A10:I22" totalsRowShown="0" headerRowDxfId="6">
  <autoFilter ref="A10:I22" xr:uid="{F15113E8-2B6B-4B7B-A545-2FF242D780C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51B90229-ED6C-4679-9736-43F0216180B2}" name="PMT No"/>
    <tableColumn id="2" xr3:uid="{82505EB0-F412-4CB8-B2E2-C61E637B3A78}" name="Payment Date"/>
    <tableColumn id="3" xr3:uid="{9A60CD59-9D59-4BE3-B038-9093911A378A}" name="Beginning Balance" dataDxfId="1">
      <calculatedColumnFormula>D4</calculatedColumnFormula>
    </tableColumn>
    <tableColumn id="4" xr3:uid="{1997F9BF-0CBA-4FFB-BD09-832AEB8C1F1E}" name="Scheduled Payment" dataDxfId="5">
      <calculatedColumnFormula>$H$4</calculatedColumnFormula>
    </tableColumn>
    <tableColumn id="5" xr3:uid="{695E7F09-33BD-4219-A1EB-049C641216D1}" name="Extra Payment" dataCellStyle="Currency">
      <calculatedColumnFormula>$D$8</calculatedColumnFormula>
    </tableColumn>
    <tableColumn id="6" xr3:uid="{4109D0E8-2EC1-48A5-B57E-2E7EAAA28F69}" name="Total Payment" dataDxfId="4">
      <calculatedColumnFormula>D11+E11</calculatedColumnFormula>
    </tableColumn>
    <tableColumn id="7" xr3:uid="{39ED0263-7B30-4B96-B14E-542580782838}" name="Interest" dataDxfId="0" dataCellStyle="Currency">
      <calculatedColumnFormula>C11*($D$5/12)</calculatedColumnFormula>
    </tableColumn>
    <tableColumn id="8" xr3:uid="{9CFF5314-281E-470E-B008-1854990385F0}" name="Principal" dataDxfId="3">
      <calculatedColumnFormula>F11-G11</calculatedColumnFormula>
    </tableColumn>
    <tableColumn id="9" xr3:uid="{0CE29DB9-4FA4-4200-9A25-C1D175BF2928}" name="Ending Balance" dataDxfId="2">
      <calculatedColumnFormula>C11-F11</calculatedColumnFormula>
    </tableColumn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5531-60DC-4121-9BC1-35A24ED7198B}">
  <dimension ref="A1:I22"/>
  <sheetViews>
    <sheetView tabSelected="1" workbookViewId="0">
      <selection activeCell="H5" sqref="H5"/>
    </sheetView>
  </sheetViews>
  <sheetFormatPr defaultRowHeight="15" x14ac:dyDescent="0.25"/>
  <cols>
    <col min="1" max="9" width="12.7109375" customWidth="1"/>
  </cols>
  <sheetData>
    <row r="1" spans="1:9" ht="31.5" x14ac:dyDescent="0.5">
      <c r="A1" s="1" t="s">
        <v>0</v>
      </c>
      <c r="B1" s="1"/>
      <c r="C1" s="1"/>
      <c r="D1" s="1"/>
      <c r="E1" s="1"/>
      <c r="F1" s="1"/>
      <c r="G1" s="1"/>
      <c r="H1" s="1"/>
      <c r="I1" s="1"/>
    </row>
    <row r="3" spans="1:9" x14ac:dyDescent="0.25">
      <c r="B3" s="2" t="s">
        <v>1</v>
      </c>
      <c r="C3" s="3"/>
      <c r="D3" s="5"/>
      <c r="F3" s="7" t="s">
        <v>6</v>
      </c>
      <c r="G3" s="8"/>
      <c r="H3" s="5"/>
    </row>
    <row r="4" spans="1:9" x14ac:dyDescent="0.25">
      <c r="B4" s="10" t="s">
        <v>2</v>
      </c>
      <c r="C4" s="11"/>
      <c r="D4" s="19">
        <v>5000</v>
      </c>
      <c r="F4" s="10" t="s">
        <v>7</v>
      </c>
      <c r="G4" s="4"/>
      <c r="H4" s="21">
        <f>PMT($D$5/12,$D$6*12,-$D$4)</f>
        <v>421.19433642052718</v>
      </c>
    </row>
    <row r="5" spans="1:9" x14ac:dyDescent="0.25">
      <c r="B5" s="12" t="s">
        <v>3</v>
      </c>
      <c r="C5" s="13"/>
      <c r="D5" s="18">
        <v>0.02</v>
      </c>
      <c r="F5" s="16" t="s">
        <v>8</v>
      </c>
      <c r="G5" s="9"/>
      <c r="H5" s="20">
        <f>SUM(Table1[Interest])</f>
        <v>53.668622993742012</v>
      </c>
    </row>
    <row r="6" spans="1:9" x14ac:dyDescent="0.25">
      <c r="B6" s="12" t="s">
        <v>4</v>
      </c>
      <c r="C6" s="13"/>
      <c r="D6" s="6">
        <v>1</v>
      </c>
    </row>
    <row r="7" spans="1:9" x14ac:dyDescent="0.25">
      <c r="B7" s="10"/>
      <c r="C7" s="11"/>
      <c r="D7" s="6"/>
    </row>
    <row r="8" spans="1:9" x14ac:dyDescent="0.25">
      <c r="B8" s="14" t="s">
        <v>5</v>
      </c>
      <c r="C8" s="15"/>
      <c r="D8" s="20"/>
    </row>
    <row r="10" spans="1:9" ht="30" x14ac:dyDescent="0.25">
      <c r="A10" s="17" t="s">
        <v>9</v>
      </c>
      <c r="B10" s="17" t="s">
        <v>10</v>
      </c>
      <c r="C10" s="17" t="s">
        <v>11</v>
      </c>
      <c r="D10" s="17" t="s">
        <v>12</v>
      </c>
      <c r="E10" s="17" t="s">
        <v>13</v>
      </c>
      <c r="F10" s="17" t="s">
        <v>14</v>
      </c>
      <c r="G10" s="17" t="s">
        <v>15</v>
      </c>
      <c r="H10" s="17" t="s">
        <v>16</v>
      </c>
      <c r="I10" s="17" t="s">
        <v>17</v>
      </c>
    </row>
    <row r="11" spans="1:9" x14ac:dyDescent="0.25">
      <c r="A11">
        <v>1</v>
      </c>
      <c r="B11" s="22">
        <v>42736</v>
      </c>
      <c r="C11" s="23">
        <f t="shared" ref="C11:C22" si="0">D4</f>
        <v>5000</v>
      </c>
      <c r="D11" s="24">
        <f t="shared" ref="D11:D22" si="1">$H$4</f>
        <v>421.19433642052718</v>
      </c>
      <c r="E11" s="25">
        <f t="shared" ref="E11:E22" si="2">$D$8</f>
        <v>0</v>
      </c>
      <c r="F11" s="24">
        <f t="shared" ref="F11:F22" si="3">D11+E11</f>
        <v>421.19433642052718</v>
      </c>
      <c r="G11" s="26">
        <f t="shared" ref="G11:G22" si="4">C11*($D$5/12)</f>
        <v>8.3333333333333339</v>
      </c>
      <c r="H11" s="24">
        <f t="shared" ref="H11:H22" si="5">F11-G11</f>
        <v>412.86100308719386</v>
      </c>
      <c r="I11" s="23">
        <f t="shared" ref="I11:I22" si="6">C11-F11</f>
        <v>4578.8056635794728</v>
      </c>
    </row>
    <row r="12" spans="1:9" x14ac:dyDescent="0.25">
      <c r="A12">
        <v>2</v>
      </c>
      <c r="B12" s="22">
        <v>42767</v>
      </c>
      <c r="C12" s="23">
        <f>I11</f>
        <v>4578.8056635794728</v>
      </c>
      <c r="D12" s="24">
        <f t="shared" si="1"/>
        <v>421.19433642052718</v>
      </c>
      <c r="E12" s="25">
        <f t="shared" si="2"/>
        <v>0</v>
      </c>
      <c r="F12" s="24">
        <f t="shared" si="3"/>
        <v>421.19433642052718</v>
      </c>
      <c r="G12" s="26">
        <f t="shared" si="4"/>
        <v>7.631342772632455</v>
      </c>
      <c r="H12" s="24">
        <f t="shared" si="5"/>
        <v>413.5629936478947</v>
      </c>
      <c r="I12" s="23">
        <f t="shared" si="6"/>
        <v>4157.6113271589456</v>
      </c>
    </row>
    <row r="13" spans="1:9" x14ac:dyDescent="0.25">
      <c r="A13">
        <v>3</v>
      </c>
      <c r="B13" s="22">
        <v>42795</v>
      </c>
      <c r="C13" s="23">
        <f t="shared" ref="C13:C22" si="7">I12</f>
        <v>4157.6113271589456</v>
      </c>
      <c r="D13" s="24">
        <f t="shared" si="1"/>
        <v>421.19433642052718</v>
      </c>
      <c r="E13" s="25">
        <f t="shared" si="2"/>
        <v>0</v>
      </c>
      <c r="F13" s="24">
        <f t="shared" si="3"/>
        <v>421.19433642052718</v>
      </c>
      <c r="G13" s="26">
        <f t="shared" si="4"/>
        <v>6.9293522119315769</v>
      </c>
      <c r="H13" s="24">
        <f t="shared" si="5"/>
        <v>414.26498420859559</v>
      </c>
      <c r="I13" s="23">
        <f t="shared" si="6"/>
        <v>3736.4169907384185</v>
      </c>
    </row>
    <row r="14" spans="1:9" x14ac:dyDescent="0.25">
      <c r="A14">
        <v>4</v>
      </c>
      <c r="B14" s="22">
        <v>42826</v>
      </c>
      <c r="C14" s="23">
        <f t="shared" si="7"/>
        <v>3736.4169907384185</v>
      </c>
      <c r="D14" s="24">
        <f t="shared" si="1"/>
        <v>421.19433642052718</v>
      </c>
      <c r="E14" s="25">
        <f t="shared" si="2"/>
        <v>0</v>
      </c>
      <c r="F14" s="24">
        <f t="shared" si="3"/>
        <v>421.19433642052718</v>
      </c>
      <c r="G14" s="26">
        <f t="shared" si="4"/>
        <v>6.227361651230698</v>
      </c>
      <c r="H14" s="24">
        <f t="shared" si="5"/>
        <v>414.96697476929648</v>
      </c>
      <c r="I14" s="23">
        <f t="shared" si="6"/>
        <v>3315.2226543178913</v>
      </c>
    </row>
    <row r="15" spans="1:9" x14ac:dyDescent="0.25">
      <c r="A15">
        <v>5</v>
      </c>
      <c r="B15" s="22">
        <v>42856</v>
      </c>
      <c r="C15" s="23">
        <f t="shared" si="7"/>
        <v>3315.2226543178913</v>
      </c>
      <c r="D15" s="24">
        <f t="shared" si="1"/>
        <v>421.19433642052718</v>
      </c>
      <c r="E15" s="25">
        <f t="shared" si="2"/>
        <v>0</v>
      </c>
      <c r="F15" s="24">
        <f t="shared" si="3"/>
        <v>421.19433642052718</v>
      </c>
      <c r="G15" s="26">
        <f t="shared" si="4"/>
        <v>5.525371090529819</v>
      </c>
      <c r="H15" s="24">
        <f t="shared" si="5"/>
        <v>415.66896532999738</v>
      </c>
      <c r="I15" s="23">
        <f t="shared" si="6"/>
        <v>2894.0283178973641</v>
      </c>
    </row>
    <row r="16" spans="1:9" x14ac:dyDescent="0.25">
      <c r="A16">
        <v>6</v>
      </c>
      <c r="B16" s="22">
        <v>42887</v>
      </c>
      <c r="C16" s="23">
        <f t="shared" si="7"/>
        <v>2894.0283178973641</v>
      </c>
      <c r="D16" s="24">
        <f t="shared" si="1"/>
        <v>421.19433642052718</v>
      </c>
      <c r="E16" s="25">
        <f t="shared" si="2"/>
        <v>0</v>
      </c>
      <c r="F16" s="24">
        <f t="shared" si="3"/>
        <v>421.19433642052718</v>
      </c>
      <c r="G16" s="26">
        <f t="shared" si="4"/>
        <v>4.8233805298289401</v>
      </c>
      <c r="H16" s="24">
        <f t="shared" si="5"/>
        <v>416.37095589069821</v>
      </c>
      <c r="I16" s="23">
        <f t="shared" si="6"/>
        <v>2472.8339814768369</v>
      </c>
    </row>
    <row r="17" spans="1:9" x14ac:dyDescent="0.25">
      <c r="A17">
        <v>7</v>
      </c>
      <c r="B17" s="22">
        <v>42917</v>
      </c>
      <c r="C17" s="23">
        <f t="shared" si="7"/>
        <v>2472.8339814768369</v>
      </c>
      <c r="D17" s="24">
        <f t="shared" si="1"/>
        <v>421.19433642052718</v>
      </c>
      <c r="E17" s="25">
        <f t="shared" si="2"/>
        <v>0</v>
      </c>
      <c r="F17" s="24">
        <f t="shared" si="3"/>
        <v>421.19433642052718</v>
      </c>
      <c r="G17" s="26">
        <f t="shared" si="4"/>
        <v>4.121389969128062</v>
      </c>
      <c r="H17" s="24">
        <f t="shared" si="5"/>
        <v>417.0729464513991</v>
      </c>
      <c r="I17" s="23">
        <f t="shared" si="6"/>
        <v>2051.6396450563097</v>
      </c>
    </row>
    <row r="18" spans="1:9" x14ac:dyDescent="0.25">
      <c r="A18">
        <v>8</v>
      </c>
      <c r="B18" s="22">
        <v>42948</v>
      </c>
      <c r="C18" s="23">
        <f t="shared" si="7"/>
        <v>2051.6396450563097</v>
      </c>
      <c r="D18" s="24">
        <f t="shared" si="1"/>
        <v>421.19433642052718</v>
      </c>
      <c r="E18" s="25">
        <f t="shared" si="2"/>
        <v>0</v>
      </c>
      <c r="F18" s="24">
        <f t="shared" si="3"/>
        <v>421.19433642052718</v>
      </c>
      <c r="G18" s="26">
        <f t="shared" si="4"/>
        <v>3.419399408427183</v>
      </c>
      <c r="H18" s="24">
        <f t="shared" si="5"/>
        <v>417.7749370121</v>
      </c>
      <c r="I18" s="23">
        <f t="shared" si="6"/>
        <v>1630.4453086357826</v>
      </c>
    </row>
    <row r="19" spans="1:9" x14ac:dyDescent="0.25">
      <c r="A19">
        <v>9</v>
      </c>
      <c r="B19" s="22">
        <v>42979</v>
      </c>
      <c r="C19" s="23">
        <f t="shared" si="7"/>
        <v>1630.4453086357826</v>
      </c>
      <c r="D19" s="24">
        <f t="shared" si="1"/>
        <v>421.19433642052718</v>
      </c>
      <c r="E19" s="25">
        <f t="shared" si="2"/>
        <v>0</v>
      </c>
      <c r="F19" s="24">
        <f t="shared" si="3"/>
        <v>421.19433642052718</v>
      </c>
      <c r="G19" s="26">
        <f t="shared" si="4"/>
        <v>2.7174088477263045</v>
      </c>
      <c r="H19" s="24">
        <f t="shared" si="5"/>
        <v>418.47692757280089</v>
      </c>
      <c r="I19" s="23">
        <f t="shared" si="6"/>
        <v>1209.2509722152554</v>
      </c>
    </row>
    <row r="20" spans="1:9" x14ac:dyDescent="0.25">
      <c r="A20">
        <v>10</v>
      </c>
      <c r="B20" s="22">
        <v>43009</v>
      </c>
      <c r="C20" s="23">
        <f t="shared" si="7"/>
        <v>1209.2509722152554</v>
      </c>
      <c r="D20" s="24">
        <f t="shared" si="1"/>
        <v>421.19433642052718</v>
      </c>
      <c r="E20" s="25">
        <f t="shared" si="2"/>
        <v>0</v>
      </c>
      <c r="F20" s="24">
        <f t="shared" si="3"/>
        <v>421.19433642052718</v>
      </c>
      <c r="G20" s="26">
        <f t="shared" si="4"/>
        <v>2.0154182870254256</v>
      </c>
      <c r="H20" s="24">
        <f t="shared" si="5"/>
        <v>419.17891813350178</v>
      </c>
      <c r="I20" s="23">
        <f t="shared" si="6"/>
        <v>788.05663579472821</v>
      </c>
    </row>
    <row r="21" spans="1:9" x14ac:dyDescent="0.25">
      <c r="A21">
        <v>11</v>
      </c>
      <c r="B21" s="22">
        <v>43040</v>
      </c>
      <c r="C21" s="23">
        <f t="shared" si="7"/>
        <v>788.05663579472821</v>
      </c>
      <c r="D21" s="24">
        <f t="shared" si="1"/>
        <v>421.19433642052718</v>
      </c>
      <c r="E21" s="25">
        <f t="shared" si="2"/>
        <v>0</v>
      </c>
      <c r="F21" s="24">
        <f t="shared" si="3"/>
        <v>421.19433642052718</v>
      </c>
      <c r="G21" s="26">
        <f t="shared" si="4"/>
        <v>1.3134277263245471</v>
      </c>
      <c r="H21" s="24">
        <f t="shared" si="5"/>
        <v>419.88090869420262</v>
      </c>
      <c r="I21" s="23">
        <f t="shared" si="6"/>
        <v>366.86229937420103</v>
      </c>
    </row>
    <row r="22" spans="1:9" x14ac:dyDescent="0.25">
      <c r="A22">
        <v>12</v>
      </c>
      <c r="B22" s="22">
        <v>43070</v>
      </c>
      <c r="C22" s="23">
        <f t="shared" si="7"/>
        <v>366.86229937420103</v>
      </c>
      <c r="D22" s="24">
        <f t="shared" si="1"/>
        <v>421.19433642052718</v>
      </c>
      <c r="E22" s="25">
        <f t="shared" si="2"/>
        <v>0</v>
      </c>
      <c r="F22" s="24">
        <f t="shared" si="3"/>
        <v>421.19433642052718</v>
      </c>
      <c r="G22" s="26">
        <f t="shared" si="4"/>
        <v>0.61143716562366845</v>
      </c>
      <c r="H22" s="24">
        <f t="shared" si="5"/>
        <v>420.58289925490351</v>
      </c>
      <c r="I22" s="23">
        <f t="shared" si="6"/>
        <v>-54.33203704632615</v>
      </c>
    </row>
  </sheetData>
  <mergeCells count="5">
    <mergeCell ref="A1:I1"/>
    <mergeCell ref="B3:C3"/>
    <mergeCell ref="B5:C5"/>
    <mergeCell ref="B6:C6"/>
    <mergeCell ref="B8:C8"/>
  </mergeCells>
  <printOptions horizontalCentered="1"/>
  <pageMargins left="0.7" right="0.7" top="0.75" bottom="0.75" header="0.3" footer="0.3"/>
  <pageSetup orientation="landscape" r:id="rId1"/>
  <headerFooter>
    <oddHeader>&amp;LDevon Nelson&amp;R&amp;A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Nelson</dc:creator>
  <cp:lastModifiedBy>Dev Nelson</cp:lastModifiedBy>
  <cp:lastPrinted>2020-03-22T02:06:25Z</cp:lastPrinted>
  <dcterms:created xsi:type="dcterms:W3CDTF">2020-03-22T01:27:01Z</dcterms:created>
  <dcterms:modified xsi:type="dcterms:W3CDTF">2020-03-22T02:06:47Z</dcterms:modified>
</cp:coreProperties>
</file>