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75"/>
  </bookViews>
  <sheets>
    <sheet name="By Hand" sheetId="1" r:id="rId1"/>
    <sheet name="DataAnalysis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/>
  <c r="J10"/>
  <c r="L16"/>
  <c r="L15"/>
  <c r="K8"/>
  <c r="M5" s="1"/>
  <c r="J8"/>
  <c r="L7" s="1"/>
  <c r="O7" s="1"/>
  <c r="M3" l="1"/>
  <c r="M4"/>
  <c r="M6"/>
  <c r="L6"/>
  <c r="O6" s="1"/>
  <c r="L5"/>
  <c r="O5" s="1"/>
  <c r="M7"/>
  <c r="N7"/>
  <c r="N6"/>
  <c r="L4"/>
  <c r="O4" s="1"/>
  <c r="L3"/>
  <c r="O3" s="1"/>
  <c r="N5" l="1"/>
  <c r="N4"/>
  <c r="O8"/>
  <c r="N3"/>
  <c r="N8" l="1"/>
  <c r="N11" s="1"/>
  <c r="N13" s="1"/>
  <c r="C8" l="1"/>
  <c r="B8"/>
  <c r="D6" s="1"/>
  <c r="G6" l="1"/>
  <c r="D3"/>
  <c r="D7"/>
  <c r="E6"/>
  <c r="F6" s="1"/>
  <c r="D4"/>
  <c r="E3"/>
  <c r="E7"/>
  <c r="D5"/>
  <c r="E4"/>
  <c r="E5"/>
  <c r="G4" l="1"/>
  <c r="F4"/>
  <c r="F3"/>
  <c r="G3"/>
  <c r="F5"/>
  <c r="G5"/>
  <c r="F7"/>
  <c r="G7"/>
  <c r="G8" l="1"/>
  <c r="F8"/>
  <c r="F11" s="1"/>
  <c r="F13" s="1"/>
</calcChain>
</file>

<file path=xl/sharedStrings.xml><?xml version="1.0" encoding="utf-8"?>
<sst xmlns="http://schemas.openxmlformats.org/spreadsheetml/2006/main" count="42" uniqueCount="33">
  <si>
    <t>Sum:</t>
  </si>
  <si>
    <t>Mean:</t>
  </si>
  <si>
    <r>
      <t>b</t>
    </r>
    <r>
      <rPr>
        <b/>
        <vertAlign val="subscript"/>
        <sz val="16"/>
        <rFont val="Arial"/>
        <family val="2"/>
      </rPr>
      <t>1</t>
    </r>
    <r>
      <rPr>
        <b/>
        <sz val="16"/>
        <rFont val="Arial"/>
        <family val="2"/>
      </rPr>
      <t>:</t>
    </r>
  </si>
  <si>
    <r>
      <t>b</t>
    </r>
    <r>
      <rPr>
        <b/>
        <vertAlign val="subscript"/>
        <sz val="16"/>
        <rFont val="Arial"/>
        <family val="2"/>
      </rPr>
      <t>0</t>
    </r>
    <r>
      <rPr>
        <b/>
        <sz val="16"/>
        <rFont val="Arial"/>
        <family val="2"/>
      </rPr>
      <t>:</t>
    </r>
  </si>
  <si>
    <t>Price</t>
  </si>
  <si>
    <t>(USD)</t>
  </si>
  <si>
    <t>Units Sold</t>
  </si>
  <si>
    <t>(thousands)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</si>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</sst>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4"/>
      <color rgb="FFFFFFFF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1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b/>
      <vertAlign val="subscript"/>
      <sz val="16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FDEA0"/>
        <bgColor indexed="64"/>
      </patternFill>
    </fill>
    <fill>
      <patternFill patternType="solid">
        <fgColor rgb="FFFFAB40"/>
        <bgColor indexed="64"/>
      </patternFill>
    </fill>
    <fill>
      <patternFill patternType="solid">
        <fgColor rgb="FFFFE2CE"/>
        <bgColor indexed="64"/>
      </patternFill>
    </fill>
    <fill>
      <patternFill patternType="solid">
        <fgColor rgb="FFFFF1E8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wrapText="1" readingOrder="1"/>
    </xf>
    <xf numFmtId="0" fontId="3" fillId="4" borderId="5" xfId="0" applyFont="1" applyFill="1" applyBorder="1" applyAlignment="1">
      <alignment horizontal="center" wrapText="1" readingOrder="1"/>
    </xf>
    <xf numFmtId="0" fontId="3" fillId="3" borderId="5" xfId="0" applyFont="1" applyFill="1" applyBorder="1" applyAlignment="1">
      <alignment horizont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7" fillId="0" borderId="0" xfId="0" applyFont="1"/>
    <xf numFmtId="0" fontId="3" fillId="8" borderId="4" xfId="0" applyFont="1" applyFill="1" applyBorder="1" applyAlignment="1">
      <alignment horizontal="center" vertical="center" wrapText="1" readingOrder="1"/>
    </xf>
    <xf numFmtId="0" fontId="3" fillId="8" borderId="4" xfId="0" applyFont="1" applyFill="1" applyBorder="1" applyAlignment="1">
      <alignment horizontal="center" wrapText="1" readingOrder="1"/>
    </xf>
    <xf numFmtId="0" fontId="3" fillId="9" borderId="5" xfId="0" applyFont="1" applyFill="1" applyBorder="1" applyAlignment="1">
      <alignment horizontal="center" vertical="center" wrapText="1" readingOrder="1"/>
    </xf>
    <xf numFmtId="0" fontId="3" fillId="9" borderId="5" xfId="0" applyFont="1" applyFill="1" applyBorder="1" applyAlignment="1">
      <alignment horizontal="center" wrapText="1" readingOrder="1"/>
    </xf>
    <xf numFmtId="0" fontId="3" fillId="8" borderId="5" xfId="0" applyFont="1" applyFill="1" applyBorder="1" applyAlignment="1">
      <alignment horizontal="center" vertical="center" wrapText="1" readingOrder="1"/>
    </xf>
    <xf numFmtId="0" fontId="3" fillId="8" borderId="5" xfId="0" applyFont="1" applyFill="1" applyBorder="1" applyAlignment="1">
      <alignment horizontal="center" wrapText="1" readingOrder="1"/>
    </xf>
    <xf numFmtId="0" fontId="1" fillId="7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right" vertical="center" wrapText="1" readingOrder="1"/>
    </xf>
    <xf numFmtId="0" fontId="0" fillId="0" borderId="0" xfId="0" applyFill="1" applyBorder="1" applyAlignment="1"/>
    <xf numFmtId="0" fontId="0" fillId="0" borderId="6" xfId="0" applyFill="1" applyBorder="1" applyAlignment="1"/>
    <xf numFmtId="0" fontId="9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</xdr:colOff>
      <xdr:row>0</xdr:row>
      <xdr:rowOff>220980</xdr:rowOff>
    </xdr:from>
    <xdr:ext cx="795282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CE190932-AE47-46B2-AC33-D7D940C563B6}"/>
            </a:ext>
          </a:extLst>
        </xdr:cNvPr>
        <xdr:cNvSpPr txBox="1"/>
      </xdr:nvSpPr>
      <xdr:spPr>
        <a:xfrm>
          <a:off x="3771900" y="220980"/>
          <a:ext cx="7952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(𝒙−¯𝒙)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38100</xdr:colOff>
      <xdr:row>0</xdr:row>
      <xdr:rowOff>213360</xdr:rowOff>
    </xdr:from>
    <xdr:ext cx="802719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1BC7907D-7C76-4A36-8461-49F8EE2C8807}"/>
            </a:ext>
          </a:extLst>
        </xdr:cNvPr>
        <xdr:cNvSpPr txBox="1"/>
      </xdr:nvSpPr>
      <xdr:spPr>
        <a:xfrm>
          <a:off x="4594860" y="213360"/>
          <a:ext cx="80271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(𝒚−¯𝒚)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1196340</xdr:colOff>
      <xdr:row>1</xdr:row>
      <xdr:rowOff>0</xdr:rowOff>
    </xdr:from>
    <xdr:ext cx="1372748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3BF8DCCD-B017-4154-BADC-22728F269A7D}"/>
            </a:ext>
          </a:extLst>
        </xdr:cNvPr>
        <xdr:cNvSpPr txBox="1"/>
      </xdr:nvSpPr>
      <xdr:spPr>
        <a:xfrm>
          <a:off x="6195060" y="228600"/>
          <a:ext cx="137274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(𝒙−¯𝒙)</a:t>
          </a:r>
          <a:r>
            <a:rPr lang="en-US" sz="14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(𝒚−¯𝒚)</a:t>
          </a:r>
          <a:endParaRPr lang="en-US" sz="1400">
            <a:effectLst/>
          </a:endParaRPr>
        </a:p>
      </xdr:txBody>
    </xdr:sp>
    <xdr:clientData/>
  </xdr:oneCellAnchor>
  <xdr:oneCellAnchor>
    <xdr:from>
      <xdr:col>6</xdr:col>
      <xdr:colOff>220980</xdr:colOff>
      <xdr:row>0</xdr:row>
      <xdr:rowOff>220980</xdr:rowOff>
    </xdr:from>
    <xdr:ext cx="881139" cy="32092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xmlns:a14="http://schemas.microsoft.com/office/drawing/2010/main" xmlns:mc="http://schemas.openxmlformats.org/markup-compatibility/2006" id="{3EE021A3-9990-463B-8EF4-B088176ADB97}"/>
            </a:ext>
          </a:extLst>
        </xdr:cNvPr>
        <xdr:cNvSpPr txBox="1"/>
      </xdr:nvSpPr>
      <xdr:spPr>
        <a:xfrm>
          <a:off x="6835140" y="220980"/>
          <a:ext cx="881139" cy="320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〖</a:t>
          </a:r>
          <a:r>
            <a:rPr lang="en-US" sz="1400" b="1" i="0">
              <a:solidFill>
                <a:schemeClr val="bg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(𝒙−¯𝒙)〗^</a:t>
          </a:r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𝟐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22860</xdr:colOff>
      <xdr:row>0</xdr:row>
      <xdr:rowOff>220980</xdr:rowOff>
    </xdr:from>
    <xdr:ext cx="795282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:mc="http://schemas.openxmlformats.org/markup-compatibility/2006" xmlns="" id="{0929F50E-0BE3-4783-A523-48D806063966}"/>
            </a:ext>
          </a:extLst>
        </xdr:cNvPr>
        <xdr:cNvSpPr txBox="1"/>
      </xdr:nvSpPr>
      <xdr:spPr>
        <a:xfrm>
          <a:off x="3771900" y="220980"/>
          <a:ext cx="79528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(𝒙−¯𝒙)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38100</xdr:colOff>
      <xdr:row>0</xdr:row>
      <xdr:rowOff>213360</xdr:rowOff>
    </xdr:from>
    <xdr:ext cx="802719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:mc="http://schemas.openxmlformats.org/markup-compatibility/2006" xmlns="" id="{A853921B-9A6C-4827-8A1C-92F64B8D7F73}"/>
            </a:ext>
          </a:extLst>
        </xdr:cNvPr>
        <xdr:cNvSpPr txBox="1"/>
      </xdr:nvSpPr>
      <xdr:spPr>
        <a:xfrm>
          <a:off x="4594860" y="213360"/>
          <a:ext cx="80271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(𝒚−¯𝒚)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1196340</xdr:colOff>
      <xdr:row>1</xdr:row>
      <xdr:rowOff>0</xdr:rowOff>
    </xdr:from>
    <xdr:ext cx="1372748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:mc="http://schemas.openxmlformats.org/markup-compatibility/2006" xmlns="" id="{3D2C8F2B-290D-47AA-AF80-200171BFB897}"/>
            </a:ext>
          </a:extLst>
        </xdr:cNvPr>
        <xdr:cNvSpPr txBox="1"/>
      </xdr:nvSpPr>
      <xdr:spPr>
        <a:xfrm>
          <a:off x="5364480" y="228600"/>
          <a:ext cx="137274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(𝒙−¯𝒙)</a:t>
          </a:r>
          <a:r>
            <a:rPr lang="en-US" sz="1400" b="1" i="0">
              <a:solidFill>
                <a:schemeClr val="bg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(𝒚−¯𝒚)</a:t>
          </a:r>
          <a:endParaRPr lang="en-US" sz="1400">
            <a:effectLst/>
          </a:endParaRPr>
        </a:p>
      </xdr:txBody>
    </xdr:sp>
    <xdr:clientData/>
  </xdr:oneCellAnchor>
  <xdr:oneCellAnchor>
    <xdr:from>
      <xdr:col>14</xdr:col>
      <xdr:colOff>220980</xdr:colOff>
      <xdr:row>0</xdr:row>
      <xdr:rowOff>220980</xdr:rowOff>
    </xdr:from>
    <xdr:ext cx="881139" cy="32092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:mc="http://schemas.openxmlformats.org/markup-compatibility/2006" xmlns="" id="{F92DF6E1-5398-4F5F-AA63-032B243583E1}"/>
            </a:ext>
          </a:extLst>
        </xdr:cNvPr>
        <xdr:cNvSpPr txBox="1"/>
      </xdr:nvSpPr>
      <xdr:spPr>
        <a:xfrm>
          <a:off x="6835140" y="220980"/>
          <a:ext cx="881139" cy="3209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〖</a:t>
          </a:r>
          <a:r>
            <a:rPr lang="en-US" sz="1400" b="1" i="0">
              <a:solidFill>
                <a:schemeClr val="bg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(𝒙−¯𝒙)〗^</a:t>
          </a:r>
          <a:r>
            <a:rPr lang="en-US" sz="1400" b="1" i="0">
              <a:solidFill>
                <a:schemeClr val="bg1"/>
              </a:solidFill>
              <a:latin typeface="Cambria Math" panose="02040503050406030204" pitchFamily="18" charset="0"/>
            </a:rPr>
            <a:t>𝟐</a:t>
          </a:r>
          <a:endParaRPr lang="en-US" sz="1400" b="1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topLeftCell="J1" workbookViewId="0">
      <selection activeCell="K3" sqref="K3"/>
    </sheetView>
  </sheetViews>
  <sheetFormatPr defaultColWidth="18.28515625" defaultRowHeight="15"/>
  <cols>
    <col min="4" max="5" width="11.7109375" customWidth="1"/>
    <col min="12" max="13" width="11.7109375" customWidth="1"/>
  </cols>
  <sheetData>
    <row r="1" spans="1:15" ht="18.75" thickBot="1">
      <c r="B1" s="1" t="s">
        <v>4</v>
      </c>
      <c r="C1" s="1" t="s">
        <v>6</v>
      </c>
      <c r="J1" s="1" t="s">
        <v>4</v>
      </c>
      <c r="K1" s="1" t="s">
        <v>6</v>
      </c>
    </row>
    <row r="2" spans="1:15" s="7" customFormat="1" ht="24" thickBot="1">
      <c r="B2" s="2" t="s">
        <v>5</v>
      </c>
      <c r="C2" s="2" t="s">
        <v>7</v>
      </c>
      <c r="D2" s="15"/>
      <c r="E2" s="15"/>
      <c r="F2" s="15"/>
      <c r="G2" s="15"/>
      <c r="J2" s="2" t="s">
        <v>5</v>
      </c>
      <c r="K2" s="2" t="s">
        <v>7</v>
      </c>
      <c r="L2" s="15"/>
      <c r="M2" s="15"/>
      <c r="N2" s="15"/>
      <c r="O2" s="15"/>
    </row>
    <row r="3" spans="1:15" ht="21.75" thickTop="1" thickBot="1">
      <c r="B3" s="3">
        <v>10</v>
      </c>
      <c r="C3" s="3">
        <v>54</v>
      </c>
      <c r="D3" s="9">
        <f t="shared" ref="D3:E7" si="0">B3-B$8</f>
        <v>-5</v>
      </c>
      <c r="E3" s="9">
        <f t="shared" si="0"/>
        <v>4</v>
      </c>
      <c r="F3" s="10">
        <f>D3*E3</f>
        <v>-20</v>
      </c>
      <c r="G3" s="10">
        <f>D3*D3</f>
        <v>25</v>
      </c>
      <c r="J3" s="3">
        <v>12</v>
      </c>
      <c r="K3" s="3">
        <v>54</v>
      </c>
      <c r="L3" s="9">
        <f t="shared" ref="L3:M7" si="1">J3-J$8</f>
        <v>-4</v>
      </c>
      <c r="M3" s="9">
        <f t="shared" si="1"/>
        <v>4</v>
      </c>
      <c r="N3" s="10">
        <f>L3*M3</f>
        <v>-16</v>
      </c>
      <c r="O3" s="10">
        <f>L3*L3</f>
        <v>16</v>
      </c>
    </row>
    <row r="4" spans="1:15" ht="21" thickBot="1">
      <c r="B4" s="4">
        <v>11</v>
      </c>
      <c r="C4" s="4">
        <v>57</v>
      </c>
      <c r="D4" s="11">
        <f t="shared" si="0"/>
        <v>-4</v>
      </c>
      <c r="E4" s="11">
        <f t="shared" si="0"/>
        <v>7</v>
      </c>
      <c r="F4" s="12">
        <f t="shared" ref="F4:F7" si="2">D4*E4</f>
        <v>-28</v>
      </c>
      <c r="G4" s="12">
        <f t="shared" ref="G4:G7" si="3">D4*D4</f>
        <v>16</v>
      </c>
      <c r="J4" s="4">
        <v>14</v>
      </c>
      <c r="K4" s="4">
        <v>57</v>
      </c>
      <c r="L4" s="11">
        <f t="shared" si="1"/>
        <v>-2</v>
      </c>
      <c r="M4" s="11">
        <f t="shared" si="1"/>
        <v>7</v>
      </c>
      <c r="N4" s="12">
        <f t="shared" ref="N4:N7" si="4">L4*M4</f>
        <v>-14</v>
      </c>
      <c r="O4" s="12">
        <f t="shared" ref="O4:O7" si="5">L4*L4</f>
        <v>4</v>
      </c>
    </row>
    <row r="5" spans="1:15" ht="21" thickBot="1">
      <c r="B5" s="5">
        <v>16</v>
      </c>
      <c r="C5" s="5">
        <v>49</v>
      </c>
      <c r="D5" s="13">
        <f t="shared" si="0"/>
        <v>1</v>
      </c>
      <c r="E5" s="13">
        <f t="shared" si="0"/>
        <v>-1</v>
      </c>
      <c r="F5" s="14">
        <f t="shared" si="2"/>
        <v>-1</v>
      </c>
      <c r="G5" s="14">
        <f t="shared" si="3"/>
        <v>1</v>
      </c>
      <c r="J5" s="5">
        <v>16</v>
      </c>
      <c r="K5" s="5">
        <v>49</v>
      </c>
      <c r="L5" s="13">
        <f t="shared" si="1"/>
        <v>0</v>
      </c>
      <c r="M5" s="13">
        <f t="shared" si="1"/>
        <v>-1</v>
      </c>
      <c r="N5" s="14">
        <f t="shared" si="4"/>
        <v>0</v>
      </c>
      <c r="O5" s="14">
        <f t="shared" si="5"/>
        <v>0</v>
      </c>
    </row>
    <row r="6" spans="1:15" ht="21" thickBot="1">
      <c r="B6" s="4">
        <v>18</v>
      </c>
      <c r="C6" s="4">
        <v>48</v>
      </c>
      <c r="D6" s="11">
        <f t="shared" si="0"/>
        <v>3</v>
      </c>
      <c r="E6" s="11">
        <f t="shared" si="0"/>
        <v>-2</v>
      </c>
      <c r="F6" s="12">
        <f t="shared" si="2"/>
        <v>-6</v>
      </c>
      <c r="G6" s="12">
        <f t="shared" si="3"/>
        <v>9</v>
      </c>
      <c r="J6" s="4">
        <v>18</v>
      </c>
      <c r="K6" s="4">
        <v>48</v>
      </c>
      <c r="L6" s="11">
        <f t="shared" si="1"/>
        <v>2</v>
      </c>
      <c r="M6" s="11">
        <f t="shared" si="1"/>
        <v>-2</v>
      </c>
      <c r="N6" s="12">
        <f t="shared" si="4"/>
        <v>-4</v>
      </c>
      <c r="O6" s="12">
        <f t="shared" si="5"/>
        <v>4</v>
      </c>
    </row>
    <row r="7" spans="1:15" ht="21" thickBot="1">
      <c r="B7" s="5">
        <v>20</v>
      </c>
      <c r="C7" s="5">
        <v>42</v>
      </c>
      <c r="D7" s="13">
        <f t="shared" si="0"/>
        <v>5</v>
      </c>
      <c r="E7" s="13">
        <f t="shared" si="0"/>
        <v>-8</v>
      </c>
      <c r="F7" s="14">
        <f t="shared" si="2"/>
        <v>-40</v>
      </c>
      <c r="G7" s="14">
        <f t="shared" si="3"/>
        <v>25</v>
      </c>
      <c r="J7" s="5">
        <v>20</v>
      </c>
      <c r="K7" s="5">
        <v>42</v>
      </c>
      <c r="L7" s="13">
        <f t="shared" si="1"/>
        <v>4</v>
      </c>
      <c r="M7" s="13">
        <f t="shared" si="1"/>
        <v>-8</v>
      </c>
      <c r="N7" s="14">
        <f t="shared" si="4"/>
        <v>-32</v>
      </c>
      <c r="O7" s="14">
        <f t="shared" si="5"/>
        <v>16</v>
      </c>
    </row>
    <row r="8" spans="1:15" s="8" customFormat="1" ht="21" thickBot="1">
      <c r="A8" s="16" t="s">
        <v>1</v>
      </c>
      <c r="B8" s="6">
        <f>AVERAGE(B3:B7)</f>
        <v>15</v>
      </c>
      <c r="C8" s="6">
        <f>AVERAGE(C3:C7)</f>
        <v>50</v>
      </c>
      <c r="E8" s="16" t="s">
        <v>0</v>
      </c>
      <c r="F8" s="6">
        <f>SUM(F3:F7)</f>
        <v>-95</v>
      </c>
      <c r="G8" s="6">
        <f>SUM(G3:G7)</f>
        <v>76</v>
      </c>
      <c r="I8" s="16" t="s">
        <v>1</v>
      </c>
      <c r="J8" s="6">
        <f>AVERAGE(J3:J7)</f>
        <v>16</v>
      </c>
      <c r="K8" s="6">
        <f>AVERAGE(K3:K7)</f>
        <v>50</v>
      </c>
      <c r="M8" s="16" t="s">
        <v>0</v>
      </c>
      <c r="N8" s="6">
        <f>SUM(N3:N7)</f>
        <v>-66</v>
      </c>
      <c r="O8" s="6">
        <f>SUM(O3:O7)</f>
        <v>40</v>
      </c>
    </row>
    <row r="9" spans="1:15" ht="15.75" thickTop="1"/>
    <row r="10" spans="1:15" ht="15.75" thickBot="1">
      <c r="J10">
        <f>SUM(J3:J7)</f>
        <v>80</v>
      </c>
      <c r="K10">
        <f>SUM(K3:K7)</f>
        <v>250</v>
      </c>
    </row>
    <row r="11" spans="1:15" ht="24" thickBot="1">
      <c r="E11" s="16" t="s">
        <v>2</v>
      </c>
      <c r="F11" s="6">
        <f>F8/G8</f>
        <v>-1.25</v>
      </c>
      <c r="M11" s="16" t="s">
        <v>2</v>
      </c>
      <c r="N11" s="6">
        <f>N8/O8</f>
        <v>-1.65</v>
      </c>
    </row>
    <row r="12" spans="1:15" ht="16.5" thickTop="1" thickBot="1"/>
    <row r="13" spans="1:15" ht="24" thickBot="1">
      <c r="E13" s="16" t="s">
        <v>3</v>
      </c>
      <c r="F13" s="6">
        <f>C8-(B8*F11)</f>
        <v>68.75</v>
      </c>
      <c r="M13" s="16" t="s">
        <v>3</v>
      </c>
      <c r="N13" s="6">
        <f>K8-(J8*N11)</f>
        <v>76.400000000000006</v>
      </c>
    </row>
    <row r="14" spans="1:15" ht="15.75" thickTop="1"/>
    <row r="15" spans="1:15">
      <c r="K15">
        <v>12</v>
      </c>
      <c r="L15">
        <f>N$13+(N$11*K15)</f>
        <v>56.600000000000009</v>
      </c>
    </row>
    <row r="16" spans="1:15">
      <c r="K16">
        <v>20</v>
      </c>
      <c r="L16">
        <f>N$13+(N$11*K16)</f>
        <v>43.400000000000006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L12" sqref="L12"/>
    </sheetView>
  </sheetViews>
  <sheetFormatPr defaultRowHeight="15"/>
  <cols>
    <col min="1" max="1" width="18" bestFit="1" customWidth="1"/>
    <col min="2" max="2" width="12" bestFit="1" customWidth="1"/>
    <col min="3" max="3" width="14.5703125" bestFit="1" customWidth="1"/>
    <col min="6" max="6" width="13.42578125" bestFit="1" customWidth="1"/>
  </cols>
  <sheetData>
    <row r="1" spans="1:9">
      <c r="A1" t="s">
        <v>8</v>
      </c>
    </row>
    <row r="2" spans="1:9" ht="15.75" thickBot="1"/>
    <row r="3" spans="1:9">
      <c r="A3" s="20" t="s">
        <v>9</v>
      </c>
      <c r="B3" s="20"/>
    </row>
    <row r="4" spans="1:9">
      <c r="A4" s="17" t="s">
        <v>10</v>
      </c>
      <c r="B4" s="17">
        <v>0.90149130176845249</v>
      </c>
    </row>
    <row r="5" spans="1:9">
      <c r="A5" s="17" t="s">
        <v>11</v>
      </c>
      <c r="B5" s="17">
        <v>0.81268656716417909</v>
      </c>
    </row>
    <row r="6" spans="1:9">
      <c r="A6" s="17" t="s">
        <v>12</v>
      </c>
      <c r="B6" s="17">
        <v>0.75024875621890541</v>
      </c>
    </row>
    <row r="7" spans="1:9">
      <c r="A7" s="17" t="s">
        <v>13</v>
      </c>
      <c r="B7" s="17">
        <v>2.8925190866555521</v>
      </c>
    </row>
    <row r="8" spans="1:9" ht="15.75" thickBot="1">
      <c r="A8" s="18" t="s">
        <v>14</v>
      </c>
      <c r="B8" s="18">
        <v>5</v>
      </c>
    </row>
    <row r="10" spans="1:9" ht="15.75" thickBot="1">
      <c r="A10" t="s">
        <v>15</v>
      </c>
    </row>
    <row r="11" spans="1:9">
      <c r="A11" s="19"/>
      <c r="B11" s="19" t="s">
        <v>20</v>
      </c>
      <c r="C11" s="19" t="s">
        <v>21</v>
      </c>
      <c r="D11" s="19" t="s">
        <v>22</v>
      </c>
      <c r="E11" s="19" t="s">
        <v>23</v>
      </c>
      <c r="F11" s="19" t="s">
        <v>24</v>
      </c>
    </row>
    <row r="12" spans="1:9">
      <c r="A12" s="17" t="s">
        <v>16</v>
      </c>
      <c r="B12" s="17">
        <v>1</v>
      </c>
      <c r="C12" s="17">
        <v>108.89999999999999</v>
      </c>
      <c r="D12" s="17">
        <v>108.89999999999999</v>
      </c>
      <c r="E12" s="17">
        <v>13.015936254980074</v>
      </c>
      <c r="F12" s="17">
        <v>3.6561344406345529E-2</v>
      </c>
    </row>
    <row r="13" spans="1:9">
      <c r="A13" s="17" t="s">
        <v>17</v>
      </c>
      <c r="B13" s="17">
        <v>3</v>
      </c>
      <c r="C13" s="17">
        <v>25.100000000000009</v>
      </c>
      <c r="D13" s="17">
        <v>8.3666666666666689</v>
      </c>
      <c r="E13" s="17"/>
      <c r="F13" s="17"/>
    </row>
    <row r="14" spans="1:9" ht="15.75" thickBot="1">
      <c r="A14" s="18" t="s">
        <v>18</v>
      </c>
      <c r="B14" s="18">
        <v>4</v>
      </c>
      <c r="C14" s="18">
        <v>134</v>
      </c>
      <c r="D14" s="18"/>
      <c r="E14" s="18"/>
      <c r="F14" s="18"/>
    </row>
    <row r="15" spans="1:9" ht="15.75" thickBot="1"/>
    <row r="16" spans="1:9">
      <c r="A16" s="19"/>
      <c r="B16" s="19" t="s">
        <v>25</v>
      </c>
      <c r="C16" s="19" t="s">
        <v>13</v>
      </c>
      <c r="D16" s="19" t="s">
        <v>26</v>
      </c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</row>
    <row r="17" spans="1:9">
      <c r="A17" s="17" t="s">
        <v>19</v>
      </c>
      <c r="B17" s="17">
        <v>76.399999999999991</v>
      </c>
      <c r="C17" s="17">
        <v>7.4310160812637207</v>
      </c>
      <c r="D17" s="17">
        <v>10.281231955967909</v>
      </c>
      <c r="E17" s="17">
        <v>1.9621790926644496E-3</v>
      </c>
      <c r="F17" s="17">
        <v>52.751190330627281</v>
      </c>
      <c r="G17" s="17">
        <v>100.0488096693727</v>
      </c>
      <c r="H17" s="17">
        <v>52.751190330627281</v>
      </c>
      <c r="I17" s="17">
        <v>100.0488096693727</v>
      </c>
    </row>
    <row r="18" spans="1:9" ht="15.75" thickBot="1">
      <c r="A18" s="18" t="s">
        <v>32</v>
      </c>
      <c r="B18" s="18">
        <v>-1.6499999999999995</v>
      </c>
      <c r="C18" s="18">
        <v>0.45734742446707488</v>
      </c>
      <c r="D18" s="18">
        <v>-3.6077605595410658</v>
      </c>
      <c r="E18" s="18">
        <v>3.6561344406345571E-2</v>
      </c>
      <c r="F18" s="18">
        <v>-3.1054836210447734</v>
      </c>
      <c r="G18" s="18">
        <v>-0.19451637895522564</v>
      </c>
      <c r="H18" s="18">
        <v>-3.1054836210447734</v>
      </c>
      <c r="I18" s="18">
        <v>-0.19451637895522564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Hand</vt:lpstr>
      <vt:lpstr>DataAnalysis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Phone Thiri Yadana</cp:lastModifiedBy>
  <dcterms:created xsi:type="dcterms:W3CDTF">2018-07-03T22:05:11Z</dcterms:created>
  <dcterms:modified xsi:type="dcterms:W3CDTF">2020-07-15T06:20:58Z</dcterms:modified>
</cp:coreProperties>
</file>