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Institucionales\Convocatoria\2019\Convocatoria 2019\"/>
    </mc:Choice>
  </mc:AlternateContent>
  <bookViews>
    <workbookView xWindow="0" yWindow="0" windowWidth="25200" windowHeight="11895" activeTab="7"/>
  </bookViews>
  <sheets>
    <sheet name="Instructivo" sheetId="1" r:id="rId1"/>
    <sheet name="Resumen general" sheetId="13" r:id="rId2"/>
    <sheet name="1. Información General" sheetId="6" r:id="rId3"/>
    <sheet name="2. Personal" sheetId="7" r:id="rId4"/>
    <sheet name="3. Servicios Técnicos" sheetId="8" r:id="rId5"/>
    <sheet name="4. Gastos de Viaje" sheetId="9" r:id="rId6"/>
    <sheet name="5. Otros Gastos" sheetId="10" r:id="rId7"/>
    <sheet name="6. Inversión" sheetId="11" r:id="rId8"/>
    <sheet name="Listas" sheetId="4" state="hidden" r:id="rId9"/>
    <sheet name="Control productos" sheetId="5" state="hidden" r:id="rId10"/>
  </sheets>
  <externalReferences>
    <externalReference r:id="rId11"/>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 i="13" l="1"/>
  <c r="D20" i="13"/>
  <c r="D19" i="13"/>
  <c r="B14" i="13"/>
  <c r="A14" i="13"/>
  <c r="D13" i="13"/>
  <c r="B13" i="13"/>
  <c r="A13" i="13"/>
  <c r="B12" i="13"/>
  <c r="A12" i="13"/>
  <c r="B11" i="13"/>
  <c r="A11" i="13"/>
  <c r="B10" i="13"/>
  <c r="A9" i="13"/>
  <c r="B2" i="13"/>
  <c r="D21" i="13" l="1"/>
  <c r="H10" i="8"/>
  <c r="L3" i="11"/>
  <c r="K3" i="11"/>
  <c r="D14" i="13" s="1"/>
  <c r="H100" i="11"/>
  <c r="H99" i="11"/>
  <c r="H98" i="11"/>
  <c r="H97" i="11"/>
  <c r="H96" i="11"/>
  <c r="H95" i="11"/>
  <c r="H94" i="11"/>
  <c r="H93" i="11"/>
  <c r="H92" i="11"/>
  <c r="H91" i="11"/>
  <c r="H90" i="11"/>
  <c r="H89" i="11"/>
  <c r="H88" i="11"/>
  <c r="H87" i="11"/>
  <c r="H86" i="11"/>
  <c r="H85" i="11"/>
  <c r="H84" i="11"/>
  <c r="H83" i="11"/>
  <c r="H82" i="11"/>
  <c r="H81" i="11"/>
  <c r="H80" i="11"/>
  <c r="H79" i="11"/>
  <c r="H78" i="11"/>
  <c r="H77" i="11"/>
  <c r="H76" i="11"/>
  <c r="H75" i="11"/>
  <c r="H74" i="11"/>
  <c r="H73" i="11"/>
  <c r="H72" i="11"/>
  <c r="H71" i="11"/>
  <c r="H70" i="11"/>
  <c r="H69" i="11"/>
  <c r="H68" i="11"/>
  <c r="H67" i="11"/>
  <c r="H66" i="11"/>
  <c r="H65" i="11"/>
  <c r="H64" i="11"/>
  <c r="H63" i="11"/>
  <c r="H62" i="11"/>
  <c r="H61" i="11"/>
  <c r="H60" i="11"/>
  <c r="H59" i="11"/>
  <c r="H58" i="11"/>
  <c r="H57" i="11"/>
  <c r="H56" i="11"/>
  <c r="H55" i="11"/>
  <c r="H54" i="11"/>
  <c r="H53" i="11"/>
  <c r="H52" i="11"/>
  <c r="H51" i="11"/>
  <c r="H50" i="11"/>
  <c r="H49" i="11"/>
  <c r="H48" i="11"/>
  <c r="H47" i="11"/>
  <c r="H46" i="11"/>
  <c r="H45" i="11"/>
  <c r="H44" i="11"/>
  <c r="H43" i="11"/>
  <c r="H42" i="11"/>
  <c r="H41" i="11"/>
  <c r="H40" i="11"/>
  <c r="H39" i="11"/>
  <c r="H38" i="11"/>
  <c r="H37" i="11"/>
  <c r="H36" i="11"/>
  <c r="H35" i="11"/>
  <c r="H34" i="11"/>
  <c r="H33" i="11"/>
  <c r="H32" i="11"/>
  <c r="H31" i="11"/>
  <c r="H30" i="11"/>
  <c r="H29" i="11"/>
  <c r="H28" i="11"/>
  <c r="H27" i="11"/>
  <c r="H26" i="11"/>
  <c r="H25" i="11"/>
  <c r="H24" i="11"/>
  <c r="H23" i="11"/>
  <c r="H22" i="11"/>
  <c r="H21" i="11"/>
  <c r="H20" i="11"/>
  <c r="H19" i="11"/>
  <c r="H18" i="11"/>
  <c r="H17" i="11"/>
  <c r="H16" i="11"/>
  <c r="H15" i="11"/>
  <c r="H14" i="11"/>
  <c r="H13" i="11"/>
  <c r="H12" i="11"/>
  <c r="H11" i="11"/>
  <c r="H10" i="11"/>
  <c r="H9" i="11"/>
  <c r="H8" i="11"/>
  <c r="H7" i="11"/>
  <c r="H6" i="11"/>
  <c r="H5" i="11"/>
  <c r="H4" i="11"/>
  <c r="H3" i="11"/>
  <c r="K4" i="10"/>
  <c r="J4" i="10"/>
  <c r="G80" i="10"/>
  <c r="G79" i="10"/>
  <c r="G78" i="10"/>
  <c r="G77" i="10"/>
  <c r="G76" i="10"/>
  <c r="G75" i="10"/>
  <c r="G74" i="10"/>
  <c r="G73" i="10"/>
  <c r="G72" i="10"/>
  <c r="G71" i="10"/>
  <c r="G70" i="10"/>
  <c r="G69" i="10"/>
  <c r="G68" i="10"/>
  <c r="G67" i="10"/>
  <c r="G66" i="10"/>
  <c r="G65" i="10"/>
  <c r="G64" i="10"/>
  <c r="G63" i="10"/>
  <c r="G62" i="10"/>
  <c r="G61" i="10"/>
  <c r="G60" i="10"/>
  <c r="G59" i="10"/>
  <c r="G58" i="10"/>
  <c r="G57" i="10"/>
  <c r="G56" i="10"/>
  <c r="G55" i="10"/>
  <c r="G54" i="10"/>
  <c r="G53" i="10"/>
  <c r="G52" i="10"/>
  <c r="G51" i="10"/>
  <c r="G50" i="10"/>
  <c r="G49" i="10"/>
  <c r="G48" i="10"/>
  <c r="G47" i="10"/>
  <c r="G46" i="10"/>
  <c r="G45" i="10"/>
  <c r="G44" i="10"/>
  <c r="G43" i="10"/>
  <c r="G42" i="10"/>
  <c r="G41" i="10"/>
  <c r="G40" i="10"/>
  <c r="G39" i="10"/>
  <c r="G38" i="10"/>
  <c r="G37" i="10"/>
  <c r="G36" i="10"/>
  <c r="G35" i="10"/>
  <c r="G34" i="10"/>
  <c r="G33" i="10"/>
  <c r="G32" i="10"/>
  <c r="G31" i="10"/>
  <c r="G30" i="10"/>
  <c r="G29" i="10"/>
  <c r="G28" i="10"/>
  <c r="G27" i="10"/>
  <c r="G26" i="10"/>
  <c r="G25" i="10"/>
  <c r="G24" i="10"/>
  <c r="G23" i="10"/>
  <c r="G22" i="10"/>
  <c r="G21" i="10"/>
  <c r="G20" i="10"/>
  <c r="G19" i="10"/>
  <c r="G18" i="10"/>
  <c r="G17" i="10"/>
  <c r="G16" i="10"/>
  <c r="G15" i="10"/>
  <c r="G14" i="10"/>
  <c r="G13" i="10"/>
  <c r="G12" i="10"/>
  <c r="G11" i="10"/>
  <c r="G10" i="10"/>
  <c r="G9" i="10"/>
  <c r="G8" i="10"/>
  <c r="G7" i="10"/>
  <c r="G6" i="10"/>
  <c r="G5" i="10"/>
  <c r="G4" i="10"/>
  <c r="W3" i="9"/>
  <c r="T3" i="9"/>
  <c r="S3" i="9"/>
  <c r="R3" i="9"/>
  <c r="Q3" i="9"/>
  <c r="M101" i="9"/>
  <c r="L101" i="9"/>
  <c r="M100" i="9"/>
  <c r="L100" i="9"/>
  <c r="M99" i="9"/>
  <c r="L99" i="9"/>
  <c r="M98" i="9"/>
  <c r="L98" i="9"/>
  <c r="M97" i="9"/>
  <c r="L97" i="9"/>
  <c r="M96" i="9"/>
  <c r="L96" i="9"/>
  <c r="M95" i="9"/>
  <c r="L95" i="9"/>
  <c r="M94" i="9"/>
  <c r="L94" i="9"/>
  <c r="M93" i="9"/>
  <c r="L93" i="9"/>
  <c r="M92" i="9"/>
  <c r="L92" i="9"/>
  <c r="M91" i="9"/>
  <c r="L91" i="9"/>
  <c r="M90" i="9"/>
  <c r="L90" i="9"/>
  <c r="M89" i="9"/>
  <c r="L89" i="9"/>
  <c r="M88" i="9"/>
  <c r="L88" i="9"/>
  <c r="M87" i="9"/>
  <c r="L87" i="9"/>
  <c r="M86" i="9"/>
  <c r="L86" i="9"/>
  <c r="M85" i="9"/>
  <c r="L85" i="9"/>
  <c r="M84" i="9"/>
  <c r="L84" i="9"/>
  <c r="M83" i="9"/>
  <c r="L83" i="9"/>
  <c r="M82" i="9"/>
  <c r="L82" i="9"/>
  <c r="M81" i="9"/>
  <c r="L81" i="9"/>
  <c r="M80" i="9"/>
  <c r="L80" i="9"/>
  <c r="M79" i="9"/>
  <c r="L79" i="9"/>
  <c r="M78" i="9"/>
  <c r="L78" i="9"/>
  <c r="M77" i="9"/>
  <c r="L77" i="9"/>
  <c r="M76" i="9"/>
  <c r="L76" i="9"/>
  <c r="M75" i="9"/>
  <c r="L75" i="9"/>
  <c r="M74" i="9"/>
  <c r="L74" i="9"/>
  <c r="M73" i="9"/>
  <c r="L73" i="9"/>
  <c r="M72" i="9"/>
  <c r="L72" i="9"/>
  <c r="M71" i="9"/>
  <c r="L71" i="9"/>
  <c r="M70" i="9"/>
  <c r="L70" i="9"/>
  <c r="M69" i="9"/>
  <c r="L69" i="9"/>
  <c r="M68" i="9"/>
  <c r="L68" i="9"/>
  <c r="M67" i="9"/>
  <c r="L67" i="9"/>
  <c r="M66" i="9"/>
  <c r="L66" i="9"/>
  <c r="M65" i="9"/>
  <c r="L65" i="9"/>
  <c r="M64" i="9"/>
  <c r="L64" i="9"/>
  <c r="M63" i="9"/>
  <c r="L63" i="9"/>
  <c r="M62" i="9"/>
  <c r="L62" i="9"/>
  <c r="M61" i="9"/>
  <c r="L61" i="9"/>
  <c r="M60" i="9"/>
  <c r="L60" i="9"/>
  <c r="M59" i="9"/>
  <c r="L59" i="9"/>
  <c r="M58" i="9"/>
  <c r="L58" i="9"/>
  <c r="M57" i="9"/>
  <c r="L57" i="9"/>
  <c r="M56" i="9"/>
  <c r="L56" i="9"/>
  <c r="M55" i="9"/>
  <c r="L55" i="9"/>
  <c r="M54" i="9"/>
  <c r="L54" i="9"/>
  <c r="M53" i="9"/>
  <c r="L53" i="9"/>
  <c r="M52" i="9"/>
  <c r="L52" i="9"/>
  <c r="M51" i="9"/>
  <c r="L51" i="9"/>
  <c r="M50" i="9"/>
  <c r="L50" i="9"/>
  <c r="M49" i="9"/>
  <c r="L49" i="9"/>
  <c r="M48" i="9"/>
  <c r="L48" i="9"/>
  <c r="M47" i="9"/>
  <c r="L47" i="9"/>
  <c r="M46" i="9"/>
  <c r="L46" i="9"/>
  <c r="M45" i="9"/>
  <c r="L45" i="9"/>
  <c r="M44" i="9"/>
  <c r="L44" i="9"/>
  <c r="M43" i="9"/>
  <c r="L43" i="9"/>
  <c r="M42" i="9"/>
  <c r="L42" i="9"/>
  <c r="M41" i="9"/>
  <c r="L41" i="9"/>
  <c r="M40" i="9"/>
  <c r="L40" i="9"/>
  <c r="M39" i="9"/>
  <c r="L39" i="9"/>
  <c r="M38" i="9"/>
  <c r="L38" i="9"/>
  <c r="M37" i="9"/>
  <c r="L37" i="9"/>
  <c r="M36" i="9"/>
  <c r="L36" i="9"/>
  <c r="M35" i="9"/>
  <c r="L35" i="9"/>
  <c r="M34" i="9"/>
  <c r="L34" i="9"/>
  <c r="M33" i="9"/>
  <c r="L33" i="9"/>
  <c r="M32" i="9"/>
  <c r="L32" i="9"/>
  <c r="M31" i="9"/>
  <c r="L31" i="9"/>
  <c r="M30" i="9"/>
  <c r="L30" i="9"/>
  <c r="M29" i="9"/>
  <c r="L29" i="9"/>
  <c r="M28" i="9"/>
  <c r="L28" i="9"/>
  <c r="M27" i="9"/>
  <c r="L27" i="9"/>
  <c r="M26" i="9"/>
  <c r="L26" i="9"/>
  <c r="M25" i="9"/>
  <c r="L25" i="9"/>
  <c r="M24" i="9"/>
  <c r="L24" i="9"/>
  <c r="M23" i="9"/>
  <c r="L23" i="9"/>
  <c r="M22" i="9"/>
  <c r="L22" i="9"/>
  <c r="M21" i="9"/>
  <c r="L21" i="9"/>
  <c r="M20" i="9"/>
  <c r="L20" i="9"/>
  <c r="M19" i="9"/>
  <c r="L19" i="9"/>
  <c r="M18" i="9"/>
  <c r="L18" i="9"/>
  <c r="M17" i="9"/>
  <c r="L17" i="9"/>
  <c r="L16" i="9"/>
  <c r="M16" i="9"/>
  <c r="M15" i="9"/>
  <c r="L15" i="9"/>
  <c r="M14" i="9"/>
  <c r="L14" i="9"/>
  <c r="M13" i="9"/>
  <c r="L13" i="9"/>
  <c r="M12" i="9"/>
  <c r="L12" i="9"/>
  <c r="M11" i="9"/>
  <c r="L11" i="9"/>
  <c r="M10" i="9"/>
  <c r="L10" i="9"/>
  <c r="M9" i="9"/>
  <c r="L9" i="9"/>
  <c r="M8" i="9"/>
  <c r="L8" i="9"/>
  <c r="M7" i="9"/>
  <c r="L7" i="9"/>
  <c r="M6" i="9"/>
  <c r="L6" i="9"/>
  <c r="M5" i="9"/>
  <c r="L5" i="9"/>
  <c r="M4" i="9"/>
  <c r="L4" i="9"/>
  <c r="M3" i="9"/>
  <c r="L3" i="9"/>
  <c r="L4" i="8"/>
  <c r="K4"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R4" i="7"/>
  <c r="Q4" i="7"/>
  <c r="I30" i="7"/>
  <c r="J30" i="7"/>
  <c r="I31" i="7"/>
  <c r="J31" i="7"/>
  <c r="I32" i="7"/>
  <c r="J32" i="7"/>
  <c r="I33" i="7"/>
  <c r="J33" i="7"/>
  <c r="I34" i="7"/>
  <c r="J34" i="7"/>
  <c r="I35" i="7"/>
  <c r="J35" i="7"/>
  <c r="I36" i="7"/>
  <c r="J36" i="7"/>
  <c r="I37" i="7"/>
  <c r="J37" i="7"/>
  <c r="I38" i="7"/>
  <c r="J38" i="7"/>
  <c r="I39" i="7"/>
  <c r="J39" i="7"/>
  <c r="I40" i="7"/>
  <c r="J40" i="7"/>
  <c r="I41" i="7"/>
  <c r="J41" i="7"/>
  <c r="I42" i="7"/>
  <c r="J42" i="7"/>
  <c r="I43" i="7"/>
  <c r="J43" i="7"/>
  <c r="I44" i="7"/>
  <c r="J44" i="7"/>
  <c r="I45" i="7"/>
  <c r="J45" i="7"/>
  <c r="I46" i="7"/>
  <c r="J46" i="7"/>
  <c r="I47" i="7"/>
  <c r="J47" i="7"/>
  <c r="I48" i="7"/>
  <c r="J48" i="7"/>
  <c r="I49" i="7"/>
  <c r="J49" i="7"/>
  <c r="I50" i="7"/>
  <c r="J50" i="7"/>
  <c r="I51" i="7"/>
  <c r="J51" i="7"/>
  <c r="I52" i="7"/>
  <c r="J52" i="7"/>
  <c r="I53" i="7"/>
  <c r="J53" i="7"/>
  <c r="I54" i="7"/>
  <c r="J54" i="7"/>
  <c r="I55" i="7"/>
  <c r="J55" i="7"/>
  <c r="I56" i="7"/>
  <c r="J56" i="7"/>
  <c r="I57" i="7"/>
  <c r="J57" i="7"/>
  <c r="I58" i="7"/>
  <c r="J58" i="7"/>
  <c r="I59" i="7"/>
  <c r="J59" i="7"/>
  <c r="I60" i="7"/>
  <c r="J60" i="7"/>
  <c r="I61" i="7"/>
  <c r="J61" i="7"/>
  <c r="I62" i="7"/>
  <c r="J62" i="7"/>
  <c r="I63" i="7"/>
  <c r="J63" i="7"/>
  <c r="I64" i="7"/>
  <c r="J64" i="7"/>
  <c r="I65" i="7"/>
  <c r="J65" i="7"/>
  <c r="I66" i="7"/>
  <c r="J66" i="7"/>
  <c r="I67" i="7"/>
  <c r="J67" i="7"/>
  <c r="I68" i="7"/>
  <c r="J68" i="7"/>
  <c r="I69" i="7"/>
  <c r="J69" i="7"/>
  <c r="I70" i="7"/>
  <c r="J70" i="7"/>
  <c r="I71" i="7"/>
  <c r="J71" i="7"/>
  <c r="I72" i="7"/>
  <c r="J72" i="7"/>
  <c r="I73" i="7"/>
  <c r="J73" i="7"/>
  <c r="I74" i="7"/>
  <c r="J74" i="7"/>
  <c r="I75" i="7"/>
  <c r="J75" i="7"/>
  <c r="I76" i="7"/>
  <c r="J76" i="7"/>
  <c r="I77" i="7"/>
  <c r="J77" i="7"/>
  <c r="I78" i="7"/>
  <c r="J78" i="7"/>
  <c r="I79" i="7"/>
  <c r="J79" i="7"/>
  <c r="I80" i="7"/>
  <c r="J80" i="7"/>
  <c r="I81" i="7"/>
  <c r="J81" i="7"/>
  <c r="I82" i="7"/>
  <c r="J82" i="7"/>
  <c r="I83" i="7"/>
  <c r="J83" i="7"/>
  <c r="I84" i="7"/>
  <c r="J84" i="7"/>
  <c r="I85" i="7"/>
  <c r="J85" i="7"/>
  <c r="I86" i="7"/>
  <c r="J86" i="7"/>
  <c r="I87" i="7"/>
  <c r="J87" i="7"/>
  <c r="I88" i="7"/>
  <c r="J88" i="7"/>
  <c r="I89" i="7"/>
  <c r="J89" i="7"/>
  <c r="I90" i="7"/>
  <c r="J90" i="7"/>
  <c r="I91" i="7"/>
  <c r="J91" i="7"/>
  <c r="I92" i="7"/>
  <c r="J92" i="7"/>
  <c r="I93" i="7"/>
  <c r="J93" i="7"/>
  <c r="I94" i="7"/>
  <c r="J94" i="7"/>
  <c r="I95" i="7"/>
  <c r="J95" i="7"/>
  <c r="I96" i="7"/>
  <c r="J96" i="7"/>
  <c r="I97" i="7"/>
  <c r="J97" i="7"/>
  <c r="I98" i="7"/>
  <c r="J98" i="7"/>
  <c r="I99" i="7"/>
  <c r="J99" i="7"/>
  <c r="I100" i="7"/>
  <c r="J100" i="7"/>
  <c r="I101" i="7"/>
  <c r="J101" i="7"/>
  <c r="I102" i="7"/>
  <c r="J102" i="7"/>
  <c r="I103" i="7"/>
  <c r="J103" i="7"/>
  <c r="I104" i="7"/>
  <c r="J104" i="7"/>
  <c r="I105" i="7"/>
  <c r="J105" i="7"/>
  <c r="I106" i="7"/>
  <c r="J106" i="7"/>
  <c r="I107" i="7"/>
  <c r="J107" i="7"/>
  <c r="I108" i="7"/>
  <c r="J108" i="7"/>
  <c r="I109" i="7"/>
  <c r="J109" i="7"/>
  <c r="I110" i="7"/>
  <c r="J110" i="7"/>
  <c r="I111" i="7"/>
  <c r="J111" i="7"/>
  <c r="I112" i="7"/>
  <c r="J112" i="7"/>
  <c r="I113" i="7"/>
  <c r="J113" i="7"/>
  <c r="I114" i="7"/>
  <c r="J114" i="7"/>
  <c r="I115" i="7"/>
  <c r="J115" i="7"/>
  <c r="I116" i="7"/>
  <c r="J116" i="7"/>
  <c r="I117" i="7"/>
  <c r="J117" i="7"/>
  <c r="I118" i="7"/>
  <c r="J118" i="7"/>
  <c r="I119" i="7"/>
  <c r="J119" i="7"/>
  <c r="I120" i="7"/>
  <c r="J120" i="7"/>
  <c r="I121" i="7"/>
  <c r="J121" i="7"/>
  <c r="I122" i="7"/>
  <c r="J122" i="7"/>
  <c r="I123" i="7"/>
  <c r="J123" i="7"/>
  <c r="I124" i="7"/>
  <c r="J124" i="7"/>
  <c r="I125" i="7"/>
  <c r="J125" i="7"/>
  <c r="I126" i="7"/>
  <c r="J126" i="7"/>
  <c r="I127" i="7"/>
  <c r="J127" i="7"/>
  <c r="I128" i="7"/>
  <c r="J128" i="7"/>
  <c r="I129" i="7"/>
  <c r="J129" i="7"/>
  <c r="I130" i="7"/>
  <c r="J130" i="7"/>
  <c r="I131" i="7"/>
  <c r="J131" i="7"/>
  <c r="I132" i="7"/>
  <c r="J132" i="7"/>
  <c r="I133" i="7"/>
  <c r="J133" i="7"/>
  <c r="I134" i="7"/>
  <c r="J134" i="7"/>
  <c r="I135" i="7"/>
  <c r="J135" i="7"/>
  <c r="I136" i="7"/>
  <c r="J136" i="7"/>
  <c r="I137" i="7"/>
  <c r="J137" i="7"/>
  <c r="I138" i="7"/>
  <c r="J138" i="7"/>
  <c r="I139" i="7"/>
  <c r="J139" i="7"/>
  <c r="I140" i="7"/>
  <c r="J140" i="7"/>
  <c r="I141" i="7"/>
  <c r="J141" i="7"/>
  <c r="I142" i="7"/>
  <c r="J142" i="7"/>
  <c r="I143" i="7"/>
  <c r="J143" i="7"/>
  <c r="I144" i="7"/>
  <c r="J144" i="7"/>
  <c r="I145" i="7"/>
  <c r="J145" i="7"/>
  <c r="I146" i="7"/>
  <c r="J146" i="7"/>
  <c r="H20" i="8"/>
  <c r="H19" i="8"/>
  <c r="H18" i="8"/>
  <c r="H17" i="8"/>
  <c r="H16" i="8"/>
  <c r="H15" i="8"/>
  <c r="H14" i="8"/>
  <c r="H13" i="8"/>
  <c r="H12" i="8"/>
  <c r="H11" i="8"/>
  <c r="H9" i="8"/>
  <c r="H25" i="8"/>
  <c r="H24" i="8"/>
  <c r="H23" i="8"/>
  <c r="H22" i="8"/>
  <c r="H21" i="8"/>
  <c r="H8" i="8"/>
  <c r="H7" i="8"/>
  <c r="H6" i="8"/>
  <c r="H5" i="8"/>
  <c r="H4" i="8"/>
  <c r="J29" i="7"/>
  <c r="I29" i="7"/>
  <c r="J28" i="7"/>
  <c r="I28" i="7"/>
  <c r="J27" i="7"/>
  <c r="I27" i="7"/>
  <c r="J26" i="7"/>
  <c r="I26" i="7"/>
  <c r="J25" i="7"/>
  <c r="I25" i="7"/>
  <c r="J24" i="7"/>
  <c r="I24" i="7"/>
  <c r="J23" i="7"/>
  <c r="I23" i="7"/>
  <c r="J22" i="7"/>
  <c r="I22" i="7"/>
  <c r="J21" i="7"/>
  <c r="I21" i="7"/>
  <c r="J20" i="7"/>
  <c r="I20" i="7"/>
  <c r="J19" i="7"/>
  <c r="I19" i="7"/>
  <c r="J18" i="7"/>
  <c r="I18" i="7"/>
  <c r="J17" i="7"/>
  <c r="I17" i="7"/>
  <c r="J16" i="7"/>
  <c r="I16" i="7"/>
  <c r="J15" i="7"/>
  <c r="I15" i="7"/>
  <c r="J14" i="7"/>
  <c r="I14" i="7"/>
  <c r="J13" i="7"/>
  <c r="I13" i="7"/>
  <c r="J12" i="7"/>
  <c r="I12" i="7"/>
  <c r="J11" i="7"/>
  <c r="I11" i="7"/>
  <c r="J10" i="7"/>
  <c r="I10" i="7"/>
  <c r="J9" i="7"/>
  <c r="I9" i="7"/>
  <c r="J8" i="7"/>
  <c r="I8" i="7"/>
  <c r="J7" i="7"/>
  <c r="I7" i="7"/>
  <c r="J6" i="7"/>
  <c r="I6" i="7"/>
  <c r="J5" i="7"/>
  <c r="I5" i="7"/>
  <c r="I4" i="7"/>
  <c r="J4" i="7"/>
  <c r="P4" i="7" s="1"/>
  <c r="C20" i="13" s="1"/>
  <c r="B20" i="13" s="1"/>
  <c r="K4" i="11" l="1"/>
  <c r="K5" i="8"/>
  <c r="D11" i="13"/>
  <c r="O4" i="7"/>
  <c r="O5" i="7" s="1"/>
  <c r="J5" i="10"/>
  <c r="U3" i="9"/>
  <c r="V3" i="9"/>
  <c r="D12" i="13" l="1"/>
  <c r="C19" i="13"/>
  <c r="C21" i="13" s="1"/>
  <c r="D10" i="13"/>
  <c r="Q4" i="9"/>
  <c r="E10" i="13" l="1"/>
  <c r="B19" i="13"/>
  <c r="B21" i="13" s="1"/>
  <c r="C22" i="13" s="1"/>
  <c r="B5" i="13"/>
  <c r="E14" i="13"/>
  <c r="E12" i="13"/>
  <c r="E13" i="13"/>
  <c r="E11" i="13"/>
  <c r="N139" i="5"/>
  <c r="N138" i="5"/>
  <c r="N137" i="5"/>
  <c r="L137" i="5"/>
  <c r="N136" i="5"/>
  <c r="L136" i="5"/>
  <c r="N135" i="5"/>
  <c r="L135" i="5"/>
  <c r="N134" i="5"/>
  <c r="L134" i="5"/>
  <c r="N133" i="5"/>
  <c r="L133" i="5"/>
  <c r="N132" i="5"/>
  <c r="L132" i="5"/>
  <c r="N131" i="5"/>
  <c r="L131" i="5"/>
  <c r="N130" i="5"/>
  <c r="L130" i="5"/>
  <c r="N129" i="5"/>
  <c r="L129" i="5"/>
  <c r="N128" i="5"/>
  <c r="L128" i="5"/>
  <c r="N127" i="5"/>
  <c r="L127" i="5"/>
  <c r="N126" i="5"/>
  <c r="L126" i="5"/>
  <c r="N125" i="5"/>
  <c r="L125" i="5"/>
  <c r="N124" i="5"/>
  <c r="L124" i="5"/>
  <c r="N123" i="5"/>
  <c r="L123" i="5"/>
  <c r="N122" i="5"/>
  <c r="L122" i="5"/>
  <c r="N121" i="5"/>
  <c r="L121" i="5"/>
  <c r="N120" i="5"/>
  <c r="L120" i="5"/>
  <c r="N119" i="5"/>
  <c r="L119" i="5"/>
  <c r="N118" i="5"/>
  <c r="L118" i="5"/>
  <c r="N117" i="5"/>
  <c r="L117" i="5"/>
  <c r="N116" i="5"/>
  <c r="L116" i="5"/>
  <c r="N115" i="5"/>
  <c r="L115" i="5"/>
  <c r="N114" i="5"/>
  <c r="L114" i="5"/>
  <c r="N113" i="5"/>
  <c r="L113" i="5"/>
  <c r="N112" i="5"/>
  <c r="L112" i="5"/>
  <c r="N111" i="5"/>
  <c r="L111" i="5"/>
  <c r="N110" i="5"/>
  <c r="L110" i="5"/>
  <c r="N109" i="5"/>
  <c r="L109" i="5"/>
  <c r="N108" i="5"/>
  <c r="L108" i="5"/>
  <c r="N107" i="5"/>
  <c r="L107" i="5"/>
  <c r="N106" i="5"/>
  <c r="L106" i="5"/>
  <c r="N105" i="5"/>
  <c r="L105" i="5"/>
  <c r="N104" i="5"/>
  <c r="L104" i="5"/>
  <c r="N103" i="5"/>
  <c r="L103" i="5"/>
  <c r="N102" i="5"/>
  <c r="L102" i="5"/>
  <c r="N101" i="5"/>
  <c r="L101" i="5"/>
  <c r="N100" i="5"/>
  <c r="L100" i="5"/>
  <c r="N99" i="5"/>
  <c r="L99" i="5"/>
  <c r="N98" i="5"/>
  <c r="L98" i="5"/>
  <c r="N97" i="5"/>
  <c r="L97" i="5"/>
  <c r="N96" i="5"/>
  <c r="L96" i="5"/>
  <c r="N95" i="5"/>
  <c r="L95" i="5"/>
  <c r="N94" i="5"/>
  <c r="L94" i="5"/>
  <c r="N93" i="5"/>
  <c r="L93" i="5"/>
  <c r="N92" i="5"/>
  <c r="L92" i="5"/>
  <c r="N91" i="5"/>
  <c r="L91" i="5"/>
  <c r="N90" i="5"/>
  <c r="L90" i="5"/>
  <c r="N89" i="5"/>
  <c r="L89" i="5"/>
  <c r="N88" i="5"/>
  <c r="L88" i="5"/>
  <c r="N87" i="5"/>
  <c r="L87" i="5"/>
  <c r="N86" i="5"/>
  <c r="L86" i="5"/>
  <c r="N85" i="5"/>
  <c r="L85" i="5"/>
  <c r="N84" i="5"/>
  <c r="L84" i="5"/>
  <c r="N83" i="5"/>
  <c r="L83" i="5"/>
  <c r="N82" i="5"/>
  <c r="L82" i="5"/>
  <c r="N81" i="5"/>
  <c r="L81" i="5"/>
  <c r="N80" i="5"/>
  <c r="L80" i="5"/>
  <c r="N79" i="5"/>
  <c r="L79" i="5"/>
  <c r="N78" i="5"/>
  <c r="L78" i="5"/>
  <c r="N77" i="5"/>
  <c r="L77" i="5"/>
  <c r="N76" i="5"/>
  <c r="L76" i="5"/>
  <c r="N75" i="5"/>
  <c r="L75" i="5"/>
  <c r="N74" i="5"/>
  <c r="L74" i="5"/>
  <c r="N73" i="5"/>
  <c r="L73" i="5"/>
  <c r="N72" i="5"/>
  <c r="L72" i="5"/>
  <c r="N71" i="5"/>
  <c r="L71" i="5"/>
  <c r="N70" i="5"/>
  <c r="L70" i="5"/>
  <c r="N69" i="5"/>
  <c r="L69" i="5"/>
  <c r="N68" i="5"/>
  <c r="L68" i="5"/>
  <c r="N67" i="5"/>
  <c r="L67" i="5"/>
  <c r="N66" i="5"/>
  <c r="L66" i="5"/>
  <c r="N65" i="5"/>
  <c r="L65" i="5"/>
  <c r="N64" i="5"/>
  <c r="L64" i="5"/>
  <c r="N63" i="5"/>
  <c r="L63" i="5"/>
  <c r="N62" i="5"/>
  <c r="L62" i="5"/>
  <c r="N61" i="5"/>
  <c r="L61" i="5"/>
  <c r="N60" i="5"/>
  <c r="L60" i="5"/>
  <c r="N59" i="5"/>
  <c r="L59" i="5"/>
  <c r="N58" i="5"/>
  <c r="L58" i="5"/>
  <c r="N57" i="5"/>
  <c r="L57" i="5"/>
  <c r="N56" i="5"/>
  <c r="L56" i="5"/>
  <c r="N55" i="5"/>
  <c r="L55" i="5"/>
  <c r="N54" i="5"/>
  <c r="L54" i="5"/>
  <c r="N53" i="5"/>
  <c r="L53" i="5"/>
  <c r="N52" i="5"/>
  <c r="L52" i="5"/>
  <c r="N51" i="5"/>
  <c r="L51" i="5"/>
  <c r="N50" i="5"/>
  <c r="L50" i="5"/>
  <c r="N49" i="5"/>
  <c r="L49" i="5"/>
  <c r="N48" i="5"/>
  <c r="L48" i="5"/>
  <c r="N47" i="5"/>
  <c r="L47" i="5"/>
  <c r="N46" i="5"/>
  <c r="L46" i="5"/>
  <c r="N45" i="5"/>
  <c r="L45" i="5"/>
  <c r="N44" i="5"/>
  <c r="L44" i="5"/>
  <c r="N43" i="5"/>
  <c r="L43" i="5"/>
  <c r="N42" i="5"/>
  <c r="L42" i="5"/>
  <c r="N41" i="5"/>
  <c r="L41" i="5"/>
  <c r="N40" i="5"/>
  <c r="L40" i="5"/>
  <c r="N39" i="5"/>
  <c r="L39" i="5"/>
  <c r="N38" i="5"/>
  <c r="L38" i="5"/>
  <c r="N37" i="5"/>
  <c r="L37" i="5"/>
  <c r="N36" i="5"/>
  <c r="L36" i="5"/>
  <c r="N35" i="5"/>
  <c r="L35" i="5"/>
  <c r="N34" i="5"/>
  <c r="L34" i="5"/>
  <c r="N33" i="5"/>
  <c r="L33" i="5"/>
  <c r="N32" i="5"/>
  <c r="L32" i="5"/>
  <c r="N31" i="5"/>
  <c r="L31" i="5"/>
  <c r="N30" i="5"/>
  <c r="L30" i="5"/>
  <c r="N29" i="5"/>
  <c r="L29" i="5"/>
  <c r="N28" i="5"/>
  <c r="L28" i="5"/>
  <c r="N27" i="5"/>
  <c r="L27" i="5"/>
  <c r="N26" i="5"/>
  <c r="L26" i="5"/>
  <c r="N25" i="5"/>
  <c r="L25" i="5"/>
  <c r="N24" i="5"/>
  <c r="L24" i="5"/>
  <c r="N23" i="5"/>
  <c r="L23" i="5"/>
  <c r="N22" i="5"/>
  <c r="L22" i="5"/>
  <c r="N21" i="5"/>
  <c r="L21" i="5"/>
  <c r="N20" i="5"/>
  <c r="L20" i="5"/>
  <c r="N19" i="5"/>
  <c r="L19" i="5"/>
  <c r="N18" i="5"/>
  <c r="L18" i="5"/>
  <c r="N17" i="5"/>
  <c r="L17" i="5"/>
  <c r="N16" i="5"/>
  <c r="L16" i="5"/>
  <c r="N15" i="5"/>
  <c r="L15" i="5"/>
  <c r="N14" i="5"/>
  <c r="L14" i="5"/>
  <c r="N13" i="5"/>
  <c r="L13" i="5"/>
  <c r="N12" i="5"/>
  <c r="L12" i="5"/>
  <c r="N11" i="5"/>
  <c r="L11" i="5"/>
  <c r="N10" i="5"/>
  <c r="L10" i="5"/>
  <c r="N9" i="5"/>
  <c r="L9" i="5"/>
  <c r="N8" i="5"/>
  <c r="L8" i="5"/>
  <c r="N7" i="5"/>
  <c r="L7" i="5"/>
  <c r="N6" i="5"/>
  <c r="L6" i="5"/>
  <c r="N5" i="5"/>
  <c r="L5" i="5"/>
  <c r="N4" i="5"/>
  <c r="L4" i="5"/>
  <c r="N3" i="5"/>
  <c r="L3" i="5"/>
  <c r="N2" i="5"/>
  <c r="L2" i="5"/>
  <c r="E19" i="13" l="1"/>
  <c r="B6" i="13"/>
  <c r="D22" i="13"/>
  <c r="E20" i="13"/>
</calcChain>
</file>

<file path=xl/comments1.xml><?xml version="1.0" encoding="utf-8"?>
<comments xmlns="http://schemas.openxmlformats.org/spreadsheetml/2006/main">
  <authors>
    <author>Manuel Salgado Alba</author>
  </authors>
  <commentList>
    <comment ref="J1" authorId="0" shapeId="0">
      <text>
        <r>
          <rPr>
            <sz val="9"/>
            <color indexed="81"/>
            <rFont val="Tahoma"/>
            <family val="2"/>
          </rPr>
          <t xml:space="preserve">Es la ponderación dada para cada producto en cada una de las tablas del Anexo 1
</t>
        </r>
      </text>
    </comment>
    <comment ref="K2" authorId="0" shapeId="0">
      <text>
        <r>
          <rPr>
            <sz val="9"/>
            <color indexed="81"/>
            <rFont val="Tahoma"/>
            <family val="2"/>
          </rPr>
          <t>Artículos de investigacion con calidad A1</t>
        </r>
      </text>
    </comment>
    <comment ref="K8" authorId="0" shapeId="0">
      <text>
        <r>
          <rPr>
            <sz val="9"/>
            <color indexed="81"/>
            <rFont val="Tahoma"/>
            <family val="2"/>
          </rPr>
          <t xml:space="preserve">Artículos de investigacion con calidad D
</t>
        </r>
      </text>
    </comment>
    <comment ref="K16" authorId="0" shapeId="0">
      <text>
        <r>
          <rPr>
            <sz val="9"/>
            <color indexed="81"/>
            <rFont val="Tahoma"/>
            <family val="2"/>
          </rPr>
          <t xml:space="preserve">Libros resultado de Investigación con calidad A1
</t>
        </r>
      </text>
    </comment>
    <comment ref="K20" authorId="0" shapeId="0">
      <text>
        <r>
          <rPr>
            <sz val="9"/>
            <color indexed="81"/>
            <rFont val="Tahoma"/>
            <family val="2"/>
          </rPr>
          <t xml:space="preserve">Capítulos en libro resultado de Investigación con calidad A1
</t>
        </r>
      </text>
    </comment>
    <comment ref="K24" authorId="0" shapeId="0">
      <text>
        <r>
          <rPr>
            <sz val="9"/>
            <color indexed="81"/>
            <rFont val="Tahoma"/>
            <family val="2"/>
          </rPr>
          <t xml:space="preserve">Patente de invención o Modelo de utilidad con calidad A1
</t>
        </r>
      </text>
    </comment>
    <comment ref="K25" authorId="0" shapeId="0">
      <text>
        <r>
          <rPr>
            <sz val="9"/>
            <color indexed="81"/>
            <rFont val="Tahoma"/>
            <family val="2"/>
          </rPr>
          <t xml:space="preserve">Patente de invención o Modelo de utilidad con calidad A1
</t>
        </r>
      </text>
    </comment>
    <comment ref="K44" authorId="0" shapeId="0">
      <text>
        <r>
          <rPr>
            <sz val="9"/>
            <color indexed="81"/>
            <rFont val="Tahoma"/>
            <family val="2"/>
          </rPr>
          <t xml:space="preserve">Variedad vegetal con calidad A1
</t>
        </r>
      </text>
    </comment>
    <comment ref="K52" authorId="0" shapeId="0">
      <text>
        <r>
          <rPr>
            <sz val="9"/>
            <color indexed="81"/>
            <rFont val="Tahoma"/>
            <family val="2"/>
          </rPr>
          <t xml:space="preserve">Nueva raza animal con calidad A
</t>
        </r>
      </text>
    </comment>
    <comment ref="K54" authorId="0" shapeId="0">
      <text>
        <r>
          <rPr>
            <sz val="9"/>
            <color indexed="81"/>
            <rFont val="Tahoma"/>
            <family val="2"/>
          </rPr>
          <t xml:space="preserve">Producto de creación en Artes, Arquitedtura y Diseño  con calidad A1
</t>
        </r>
      </text>
    </comment>
    <comment ref="K60" authorId="0" shapeId="0">
      <text>
        <r>
          <rPr>
            <sz val="9"/>
            <color indexed="81"/>
            <rFont val="Tahoma"/>
            <family val="2"/>
          </rPr>
          <t xml:space="preserve">Diseño industrial con calidad A
</t>
        </r>
      </text>
    </comment>
    <comment ref="K62" authorId="0" shapeId="0">
      <text>
        <r>
          <rPr>
            <sz val="9"/>
            <color indexed="81"/>
            <rFont val="Tahoma"/>
            <family val="2"/>
          </rPr>
          <t>Esquema de trazado de circuito integrado con calidad A</t>
        </r>
      </text>
    </comment>
    <comment ref="K63" authorId="0" shapeId="0">
      <text>
        <r>
          <rPr>
            <sz val="9"/>
            <color indexed="81"/>
            <rFont val="Tahoma"/>
            <family val="2"/>
          </rPr>
          <t xml:space="preserve">Sofware con calidad A
</t>
        </r>
      </text>
    </comment>
    <comment ref="K64" authorId="0" shapeId="0">
      <text>
        <r>
          <rPr>
            <sz val="9"/>
            <color indexed="81"/>
            <rFont val="Tahoma"/>
            <family val="2"/>
          </rPr>
          <t>Planta piloto con calidad A</t>
        </r>
      </text>
    </comment>
    <comment ref="K66" authorId="0" shapeId="0">
      <text>
        <r>
          <rPr>
            <sz val="9"/>
            <color indexed="81"/>
            <rFont val="Tahoma"/>
            <family val="2"/>
          </rPr>
          <t xml:space="preserve">Signos distintivos con calidad
</t>
        </r>
      </text>
    </comment>
    <comment ref="K71" authorId="0" shapeId="0">
      <text>
        <r>
          <rPr>
            <sz val="9"/>
            <color indexed="81"/>
            <rFont val="Tahoma"/>
            <family val="2"/>
          </rPr>
          <t xml:space="preserve">Secreto empresarial
</t>
        </r>
      </text>
    </comment>
    <comment ref="K72" authorId="0" shapeId="0">
      <text>
        <r>
          <rPr>
            <sz val="9"/>
            <color indexed="81"/>
            <rFont val="Tahoma"/>
            <family val="2"/>
          </rPr>
          <t xml:space="preserve">Empresa de base tecnologca (Spin-off y Star-up) con calidad A
</t>
        </r>
      </text>
    </comment>
    <comment ref="K74" authorId="0" shapeId="0">
      <text>
        <r>
          <rPr>
            <sz val="9"/>
            <color indexed="81"/>
            <rFont val="Tahoma"/>
            <family val="2"/>
          </rPr>
          <t xml:space="preserve">Industria creativas y culturtales con calidad A
</t>
        </r>
      </text>
    </comment>
    <comment ref="K76" authorId="0" shapeId="0">
      <text>
        <r>
          <rPr>
            <sz val="9"/>
            <color indexed="81"/>
            <rFont val="Tahoma"/>
            <family val="2"/>
          </rPr>
          <t xml:space="preserve">Innovación generada en la gestión empresarial con calidad A1
</t>
        </r>
      </text>
    </comment>
    <comment ref="K80" authorId="0" shapeId="0">
      <text>
        <r>
          <rPr>
            <sz val="9"/>
            <color indexed="81"/>
            <rFont val="Tahoma"/>
            <family val="2"/>
          </rPr>
          <t xml:space="preserve">Innovación en procedimiento y servicio
</t>
        </r>
      </text>
    </comment>
    <comment ref="I81" authorId="0" shapeId="0">
      <text>
        <r>
          <rPr>
            <sz val="9"/>
            <color indexed="81"/>
            <rFont val="Tahoma"/>
            <family val="2"/>
          </rPr>
          <t>Antes era TOP ahora es A</t>
        </r>
      </text>
    </comment>
    <comment ref="K81" authorId="0" shapeId="0">
      <text>
        <r>
          <rPr>
            <sz val="9"/>
            <color indexed="81"/>
            <rFont val="Tahoma"/>
            <family val="2"/>
          </rPr>
          <t xml:space="preserve">Normatividad del espectro radioelectrico
</t>
        </r>
      </text>
    </comment>
    <comment ref="K82" authorId="0" shapeId="0">
      <text>
        <r>
          <rPr>
            <sz val="9"/>
            <color indexed="81"/>
            <rFont val="Tahoma"/>
            <family val="2"/>
          </rPr>
          <t xml:space="preserve">Regulación, norma o reglamento con calidad A
</t>
        </r>
      </text>
    </comment>
    <comment ref="K89" authorId="0" shapeId="0">
      <text>
        <r>
          <rPr>
            <sz val="9"/>
            <color indexed="81"/>
            <rFont val="Tahoma"/>
            <family val="2"/>
          </rPr>
          <t>No esta en la tabla</t>
        </r>
      </text>
    </comment>
    <comment ref="K93" authorId="0" shapeId="0">
      <text>
        <r>
          <rPr>
            <sz val="9"/>
            <color indexed="81"/>
            <rFont val="Tahoma"/>
            <family val="2"/>
          </rPr>
          <t xml:space="preserve">Informe final de investigación
</t>
        </r>
      </text>
    </comment>
    <comment ref="K94" authorId="0" shapeId="0">
      <text>
        <r>
          <rPr>
            <sz val="9"/>
            <color indexed="81"/>
            <rFont val="Tahoma"/>
            <family val="2"/>
          </rPr>
          <t xml:space="preserve">Acuerdo de licencia para la explotación de obras protegidas por derecho de autor
</t>
        </r>
      </text>
    </comment>
    <comment ref="K95" authorId="0" shapeId="0">
      <text>
        <r>
          <rPr>
            <sz val="9"/>
            <color indexed="81"/>
            <rFont val="Tahoma"/>
            <family val="2"/>
          </rPr>
          <t xml:space="preserve">Proyecto de participación ciudadana
</t>
        </r>
      </text>
    </comment>
    <comment ref="K97" authorId="0" shapeId="0">
      <text>
        <r>
          <rPr>
            <sz val="9"/>
            <color indexed="81"/>
            <rFont val="Tahoma"/>
            <family val="2"/>
          </rPr>
          <t xml:space="preserve">Estrategias pedagógicas para el fomento de la CTI
</t>
        </r>
      </text>
    </comment>
    <comment ref="I98" authorId="0" shapeId="0">
      <text>
        <r>
          <rPr>
            <sz val="9"/>
            <color indexed="81"/>
            <rFont val="Tahoma"/>
            <family val="2"/>
          </rPr>
          <t xml:space="preserve">No esta contabilizado dentro del indicador de clase de Apropiación Social del Coniocimiento
</t>
        </r>
      </text>
    </comment>
    <comment ref="K98" authorId="0" shapeId="0">
      <text>
        <r>
          <rPr>
            <sz val="9"/>
            <color indexed="81"/>
            <rFont val="Tahoma"/>
            <family val="2"/>
          </rPr>
          <t xml:space="preserve">Estrategia de comunicación de conocimiento
</t>
        </r>
      </text>
    </comment>
    <comment ref="K99" authorId="0" shapeId="0">
      <text>
        <r>
          <rPr>
            <sz val="9"/>
            <color indexed="81"/>
            <rFont val="Tahoma"/>
            <family val="2"/>
          </rPr>
          <t xml:space="preserve">Generación de contenido
</t>
        </r>
      </text>
    </comment>
    <comment ref="K100" authorId="0" shapeId="0">
      <text>
        <r>
          <rPr>
            <sz val="9"/>
            <color indexed="81"/>
            <rFont val="Tahoma"/>
            <family val="2"/>
          </rPr>
          <t xml:space="preserve">Evento cinetífico con calidad A
</t>
        </r>
      </text>
    </comment>
    <comment ref="K101" authorId="0" shapeId="0">
      <text>
        <r>
          <rPr>
            <sz val="9"/>
            <color indexed="81"/>
            <rFont val="Tahoma"/>
            <family val="2"/>
          </rPr>
          <t xml:space="preserve">Evento cinetífico con calidad A
</t>
        </r>
      </text>
    </comment>
    <comment ref="K102" authorId="0" shapeId="0">
      <text>
        <r>
          <rPr>
            <sz val="9"/>
            <color indexed="81"/>
            <rFont val="Tahoma"/>
            <family val="2"/>
          </rPr>
          <t xml:space="preserve">Evento cinetífico con calidad A
</t>
        </r>
      </text>
    </comment>
    <comment ref="K104" authorId="0" shapeId="0">
      <text>
        <r>
          <rPr>
            <sz val="9"/>
            <color indexed="81"/>
            <rFont val="Tahoma"/>
            <family val="2"/>
          </rPr>
          <t xml:space="preserve">Red de conocimiento especializado con calidad A
</t>
        </r>
      </text>
    </comment>
    <comment ref="J106" authorId="0" shapeId="0">
      <text>
        <r>
          <rPr>
            <sz val="9"/>
            <color indexed="81"/>
            <rFont val="Tahoma"/>
            <family val="2"/>
          </rPr>
          <t xml:space="preserve">Esta mal en la formula de indicadores donde es 6 
</t>
        </r>
      </text>
    </comment>
    <comment ref="K106" authorId="0" shapeId="0">
      <text>
        <r>
          <rPr>
            <sz val="9"/>
            <color indexed="81"/>
            <rFont val="Tahoma"/>
            <family val="2"/>
          </rPr>
          <t xml:space="preserve">Taller de creación
</t>
        </r>
      </text>
    </comment>
    <comment ref="J107" authorId="0" shapeId="0">
      <text>
        <r>
          <rPr>
            <sz val="9"/>
            <color indexed="81"/>
            <rFont val="Tahoma"/>
            <family val="2"/>
          </rPr>
          <t>Esta mal en la formula de indicadores donde es 4</t>
        </r>
        <r>
          <rPr>
            <sz val="9"/>
            <color indexed="81"/>
            <rFont val="Tahoma"/>
            <family val="2"/>
          </rPr>
          <t xml:space="preserve">
</t>
        </r>
      </text>
    </comment>
    <comment ref="K107" authorId="0" shapeId="0">
      <text>
        <r>
          <rPr>
            <sz val="9"/>
            <color indexed="81"/>
            <rFont val="Tahoma"/>
            <family val="2"/>
          </rPr>
          <t xml:space="preserve">Taller de creación
</t>
        </r>
      </text>
    </comment>
    <comment ref="J108" authorId="0" shapeId="0">
      <text>
        <r>
          <rPr>
            <sz val="9"/>
            <color indexed="81"/>
            <rFont val="Tahoma"/>
            <family val="2"/>
          </rPr>
          <t xml:space="preserve">Esta mal en la formula de indicadores donde es 2
</t>
        </r>
      </text>
    </comment>
    <comment ref="K108" authorId="0" shapeId="0">
      <text>
        <r>
          <rPr>
            <sz val="9"/>
            <color indexed="81"/>
            <rFont val="Tahoma"/>
            <family val="2"/>
          </rPr>
          <t xml:space="preserve">Taller de creación
</t>
        </r>
      </text>
    </comment>
    <comment ref="K109" authorId="0" shapeId="0">
      <text>
        <r>
          <rPr>
            <sz val="9"/>
            <color indexed="81"/>
            <rFont val="Tahoma"/>
            <family val="2"/>
          </rPr>
          <t xml:space="preserve">Eventos culturales y artísticos con calidad A
</t>
        </r>
      </text>
    </comment>
    <comment ref="K111" authorId="0" shapeId="0">
      <text>
        <r>
          <rPr>
            <sz val="9"/>
            <color indexed="81"/>
            <rFont val="Tahoma"/>
            <family val="2"/>
          </rPr>
          <t>Documentos de trabajo</t>
        </r>
        <r>
          <rPr>
            <b/>
            <sz val="9"/>
            <color indexed="81"/>
            <rFont val="Tahoma"/>
            <family val="2"/>
          </rPr>
          <t xml:space="preserve"> </t>
        </r>
        <r>
          <rPr>
            <sz val="9"/>
            <color indexed="81"/>
            <rFont val="Tahoma"/>
            <family val="2"/>
          </rPr>
          <t xml:space="preserve">
</t>
        </r>
      </text>
    </comment>
    <comment ref="K113" authorId="0" shapeId="0">
      <text>
        <r>
          <rPr>
            <sz val="9"/>
            <color indexed="81"/>
            <rFont val="Tahoma"/>
            <family val="2"/>
          </rPr>
          <t xml:space="preserve">Boletin divulgativo de resultado de investigación
</t>
        </r>
      </text>
    </comment>
    <comment ref="K114" authorId="0" shapeId="0">
      <text>
        <r>
          <rPr>
            <sz val="9"/>
            <color indexed="81"/>
            <rFont val="Tahoma"/>
            <family val="2"/>
          </rPr>
          <t xml:space="preserve">Edición
</t>
        </r>
      </text>
    </comment>
    <comment ref="K115" authorId="0" shapeId="0">
      <text>
        <r>
          <rPr>
            <sz val="9"/>
            <color indexed="81"/>
            <rFont val="Tahoma"/>
            <family val="2"/>
          </rPr>
          <t xml:space="preserve">Informe de investigación
</t>
        </r>
      </text>
    </comment>
    <comment ref="J116" authorId="0" shapeId="0">
      <text>
        <r>
          <rPr>
            <sz val="9"/>
            <color indexed="81"/>
            <rFont val="Tahoma"/>
            <family val="2"/>
          </rPr>
          <t>Consultorias científicas tecnológicas. Traída de Desarrollo Tecnológico e Innovación PR antes 10 y PG antes 15</t>
        </r>
      </text>
    </comment>
    <comment ref="K116" authorId="0" shapeId="0">
      <text>
        <r>
          <rPr>
            <sz val="9"/>
            <color indexed="81"/>
            <rFont val="Tahoma"/>
            <family val="2"/>
          </rPr>
          <t xml:space="preserve">Consultorias científicas tecnológicas. Traída de Desarrollo Tecnológico e Innovación PR antes 10 y PG antes 15
</t>
        </r>
      </text>
    </comment>
    <comment ref="J117" authorId="0" shapeId="0">
      <text>
        <r>
          <rPr>
            <sz val="9"/>
            <color indexed="81"/>
            <rFont val="Tahoma"/>
            <family val="2"/>
          </rPr>
          <t xml:space="preserve">Consultorias  de procesos en investigación creación en artes, arquitedtura y diseño. Traída de Desarrollo Tecnológico e Innovación PR antes 10 y PG antes 15
</t>
        </r>
      </text>
    </comment>
    <comment ref="K117" authorId="0" shapeId="0">
      <text>
        <r>
          <rPr>
            <sz val="9"/>
            <color indexed="81"/>
            <rFont val="Tahoma"/>
            <family val="2"/>
          </rPr>
          <t xml:space="preserve">Consultorias  de procesos en investigación creación en artes, arquitedtura y diseño. Traída de Desarrollo Tecnológico e Innovación PR antes 10 y PG antes 15
</t>
        </r>
      </text>
    </comment>
    <comment ref="K118" authorId="0" shapeId="0">
      <text>
        <r>
          <rPr>
            <sz val="9"/>
            <color indexed="81"/>
            <rFont val="Tahoma"/>
            <family val="2"/>
          </rPr>
          <t xml:space="preserve">Tesis de doctorado con calidad A
</t>
        </r>
      </text>
    </comment>
    <comment ref="K120" authorId="0" shapeId="0">
      <text>
        <r>
          <rPr>
            <sz val="9"/>
            <color indexed="81"/>
            <rFont val="Tahoma"/>
            <family val="2"/>
          </rPr>
          <t xml:space="preserve">Tesis de maestria con calidad A
</t>
        </r>
      </text>
    </comment>
    <comment ref="K122" authorId="0" shapeId="0">
      <text>
        <r>
          <rPr>
            <sz val="9"/>
            <color indexed="81"/>
            <rFont val="Tahoma"/>
            <family val="2"/>
          </rPr>
          <t xml:space="preserve">Trabajos de grado de pregrado con calidad A
</t>
        </r>
      </text>
    </comment>
    <comment ref="K124" authorId="0" shapeId="0">
      <text>
        <r>
          <rPr>
            <sz val="9"/>
            <color indexed="81"/>
            <rFont val="Tahoma"/>
            <family val="2"/>
          </rPr>
          <t xml:space="preserve">Proyectos de investigación y desarrollo
</t>
        </r>
      </text>
    </comment>
    <comment ref="K127" authorId="0" shapeId="0">
      <text>
        <r>
          <rPr>
            <sz val="9"/>
            <color indexed="81"/>
            <rFont val="Tahoma"/>
            <family val="2"/>
          </rPr>
          <t xml:space="preserve">Proyecto de investigación creación
</t>
        </r>
      </text>
    </comment>
    <comment ref="K130" authorId="0" shapeId="0">
      <text>
        <r>
          <rPr>
            <sz val="9"/>
            <color indexed="81"/>
            <rFont val="Tahoma"/>
            <family val="2"/>
          </rPr>
          <t xml:space="preserve">Proyecto de ID+I con formación
</t>
        </r>
      </text>
    </comment>
    <comment ref="K132" authorId="0" shapeId="0">
      <text>
        <r>
          <rPr>
            <sz val="9"/>
            <color indexed="81"/>
            <rFont val="Tahoma"/>
            <family val="2"/>
          </rPr>
          <t xml:space="preserve">Proyecto de extensión y responsabilidad social en CTI
</t>
        </r>
      </text>
    </comment>
    <comment ref="K133" authorId="0" shapeId="0">
      <text>
        <r>
          <rPr>
            <sz val="9"/>
            <color indexed="81"/>
            <rFont val="Tahoma"/>
            <family val="2"/>
          </rPr>
          <t xml:space="preserve">Apoyo de programas con calidad A
</t>
        </r>
      </text>
    </comment>
    <comment ref="K135" authorId="0" shapeId="0">
      <text>
        <r>
          <rPr>
            <sz val="9"/>
            <color indexed="81"/>
            <rFont val="Tahoma"/>
            <family val="2"/>
          </rPr>
          <t xml:space="preserve">Apoyo creación de cursos con calidad C
</t>
        </r>
      </text>
    </comment>
    <comment ref="K137" authorId="0" shapeId="0">
      <text>
        <r>
          <rPr>
            <sz val="9"/>
            <color indexed="81"/>
            <rFont val="Tahoma"/>
            <family val="2"/>
          </rPr>
          <t xml:space="preserve">Asesoría al programa de Ondas
</t>
        </r>
      </text>
    </comment>
  </commentList>
</comments>
</file>

<file path=xl/sharedStrings.xml><?xml version="1.0" encoding="utf-8"?>
<sst xmlns="http://schemas.openxmlformats.org/spreadsheetml/2006/main" count="1045" uniqueCount="613">
  <si>
    <t>Para diligenciar el presupuesto del proyecto de investigación tener en cuenta:</t>
  </si>
  <si>
    <t>Información General</t>
  </si>
  <si>
    <t>Semillero:</t>
  </si>
  <si>
    <t>Presencial</t>
  </si>
  <si>
    <t>Distancia</t>
  </si>
  <si>
    <t>Virtual</t>
  </si>
  <si>
    <t>Gestión</t>
  </si>
  <si>
    <t>Total</t>
  </si>
  <si>
    <t>Nombre del proyecto:</t>
  </si>
  <si>
    <t>Ref</t>
  </si>
  <si>
    <t>Grupos de Investigación</t>
  </si>
  <si>
    <t>Mes</t>
  </si>
  <si>
    <t>Ponderación</t>
  </si>
  <si>
    <t>Avance</t>
  </si>
  <si>
    <t>No</t>
  </si>
  <si>
    <t>Producto</t>
  </si>
  <si>
    <t>Tipología de producto</t>
  </si>
  <si>
    <t>Escuelas</t>
  </si>
  <si>
    <t>Programa</t>
  </si>
  <si>
    <t>Regional</t>
  </si>
  <si>
    <t>Motivo suspensión del proyecto</t>
  </si>
  <si>
    <t>Suspensión</t>
  </si>
  <si>
    <t>Sede</t>
  </si>
  <si>
    <t>GIDECER</t>
  </si>
  <si>
    <t>Enero</t>
  </si>
  <si>
    <t>No Aplica</t>
  </si>
  <si>
    <t>Artículos de investigación A1, A2, B, C</t>
  </si>
  <si>
    <t>Generación de Nuevo Conocimiento</t>
  </si>
  <si>
    <t>Ciencias Administrativas</t>
  </si>
  <si>
    <t>Administración de Empresas</t>
  </si>
  <si>
    <t>Presencial y Distancia</t>
  </si>
  <si>
    <t>Antioquia</t>
  </si>
  <si>
    <t>Terminación contrato</t>
  </si>
  <si>
    <t>Si</t>
  </si>
  <si>
    <t>Sede A</t>
  </si>
  <si>
    <t>IDECUN</t>
  </si>
  <si>
    <t>Febrero</t>
  </si>
  <si>
    <t>Baja</t>
  </si>
  <si>
    <t>Artículos de investigación D</t>
  </si>
  <si>
    <t>Administración de Empresas Agroindustriales</t>
  </si>
  <si>
    <t>Distancia y Virtual</t>
  </si>
  <si>
    <t>Bogotá</t>
  </si>
  <si>
    <t>Finalización periodo</t>
  </si>
  <si>
    <t>Sede B</t>
  </si>
  <si>
    <t>Responsabilidad Social</t>
  </si>
  <si>
    <t>Marzo</t>
  </si>
  <si>
    <t>Normal</t>
  </si>
  <si>
    <t>Notas científicas publicadas en revistas  indexadas</t>
  </si>
  <si>
    <t>Administración de Servicios de Salud</t>
  </si>
  <si>
    <t>Caquetá</t>
  </si>
  <si>
    <t>Sin presupuesto</t>
  </si>
  <si>
    <t>Sede C</t>
  </si>
  <si>
    <t>Innovación Pedagógica</t>
  </si>
  <si>
    <t>Abril</t>
  </si>
  <si>
    <t>Alta</t>
  </si>
  <si>
    <t>Libros resultado de Investigación</t>
  </si>
  <si>
    <t>Administración Publica</t>
  </si>
  <si>
    <t>Casanare</t>
  </si>
  <si>
    <t>Rentiro del docente</t>
  </si>
  <si>
    <t>Sede D</t>
  </si>
  <si>
    <t>AXON</t>
  </si>
  <si>
    <t>Mayo</t>
  </si>
  <si>
    <t>Muy Alta</t>
  </si>
  <si>
    <t>Capítulo en libros resultado de Investigación A1, A, B</t>
  </si>
  <si>
    <t>Administración de la Seguridad Social</t>
  </si>
  <si>
    <t>Córdoba</t>
  </si>
  <si>
    <t>Otra prioridad</t>
  </si>
  <si>
    <t>Sede E</t>
  </si>
  <si>
    <t>CODIM</t>
  </si>
  <si>
    <t>Junio</t>
  </si>
  <si>
    <t>Productos tecnológicos patentados o en proceso de concesión de la patente (o modelo de utilidad)</t>
  </si>
  <si>
    <t>Administración Turística y Hotelera</t>
  </si>
  <si>
    <t>Costa Caribe</t>
  </si>
  <si>
    <t>Retiro del proyecto</t>
  </si>
  <si>
    <t>Sede F</t>
  </si>
  <si>
    <t>Julio</t>
  </si>
  <si>
    <t>Variedades vegetales, nuevas razas animales y poblaciones mejoradas de razas pecuarias</t>
  </si>
  <si>
    <t>Negocios Internacionales</t>
  </si>
  <si>
    <t>Cundinamarca</t>
  </si>
  <si>
    <t>No suspendido</t>
  </si>
  <si>
    <t>Sede G</t>
  </si>
  <si>
    <t>Agosto</t>
  </si>
  <si>
    <t>Obras o productos de Investigación-Creación en Artes, Arquitectura y Diseño</t>
  </si>
  <si>
    <t>Contaduría Publica</t>
  </si>
  <si>
    <t>Presencial y Virtual</t>
  </si>
  <si>
    <t>Huila</t>
  </si>
  <si>
    <t>Sede H</t>
  </si>
  <si>
    <t>Septiembre</t>
  </si>
  <si>
    <t>Productos técnológico certificados o validados</t>
  </si>
  <si>
    <t xml:space="preserve">Desarrollo Tecnológico e Innovación </t>
  </si>
  <si>
    <t>Magdalena</t>
  </si>
  <si>
    <t>Sede I</t>
  </si>
  <si>
    <t>Octubre</t>
  </si>
  <si>
    <t>Productos empresariales</t>
  </si>
  <si>
    <t>Tecnología en Gestión</t>
  </si>
  <si>
    <t>Meta</t>
  </si>
  <si>
    <t xml:space="preserve">Proyecto </t>
  </si>
  <si>
    <t>Sede J</t>
  </si>
  <si>
    <t>Noviembre</t>
  </si>
  <si>
    <t>Regulaciones, normas, reglamentos o legislaciones</t>
  </si>
  <si>
    <t>Comunicación y Bellas Artes</t>
  </si>
  <si>
    <t>Dirección y Producción de Medios Audiovisuales</t>
  </si>
  <si>
    <t>Nariño</t>
  </si>
  <si>
    <t>Firmado</t>
  </si>
  <si>
    <t>Sede L</t>
  </si>
  <si>
    <t>Modalidad</t>
  </si>
  <si>
    <t>Diciembre</t>
  </si>
  <si>
    <t>Conceptos técnicos e informes técnicos</t>
  </si>
  <si>
    <t>Diseño Grafico</t>
  </si>
  <si>
    <t>Norte de Santander</t>
  </si>
  <si>
    <t>Avalado</t>
  </si>
  <si>
    <t>Sede N</t>
  </si>
  <si>
    <t>Registros de Acuerdos de licencia para la explotación de obras protegidas por derecho de autor</t>
  </si>
  <si>
    <t>Diseño de Modas</t>
  </si>
  <si>
    <t>Quindio</t>
  </si>
  <si>
    <t>Sin proyecto</t>
  </si>
  <si>
    <t>Sede O</t>
  </si>
  <si>
    <t>Participación ciudadana en CTeI y creación</t>
  </si>
  <si>
    <t>Apropiación Social de Conocimiento</t>
  </si>
  <si>
    <t>Comunicación Social</t>
  </si>
  <si>
    <t>Risaralda</t>
  </si>
  <si>
    <t>Inactivo</t>
  </si>
  <si>
    <t>Sede P</t>
  </si>
  <si>
    <t>Estrategias pedagógicas para el fomento de la CTeI</t>
  </si>
  <si>
    <t>Diseño de Moda y Patronaje</t>
  </si>
  <si>
    <t>No están en la web</t>
  </si>
  <si>
    <t>Sucre</t>
  </si>
  <si>
    <t>En formulación</t>
  </si>
  <si>
    <t>Comunicación social del conocimiento</t>
  </si>
  <si>
    <t>Diseño y producción de modas</t>
  </si>
  <si>
    <t>Tolima</t>
  </si>
  <si>
    <t>Circulación de conocimiento especializado</t>
  </si>
  <si>
    <t>Comunicación Social y Periodismo</t>
  </si>
  <si>
    <t xml:space="preserve">Valle Del Cauca </t>
  </si>
  <si>
    <t>Dirección de Tesis de Doctorado</t>
  </si>
  <si>
    <t>Formación de Recurso Humano para la Ctel</t>
  </si>
  <si>
    <t>Gestión Social y Salud Comunitaria</t>
  </si>
  <si>
    <t>ALMA MATTER</t>
  </si>
  <si>
    <t>Semillero</t>
  </si>
  <si>
    <t>Dirección de Trabajo de grado de Maestría</t>
  </si>
  <si>
    <t>Ingeniería</t>
  </si>
  <si>
    <t>Ingeniería de Sistemas</t>
  </si>
  <si>
    <t>CIADET</t>
  </si>
  <si>
    <t>Activo</t>
  </si>
  <si>
    <t>Dirección de Trabajo de grado de Pregrado</t>
  </si>
  <si>
    <t>Ingeniería Electrónica</t>
  </si>
  <si>
    <t>CORFEDES</t>
  </si>
  <si>
    <t>Categoría de Grupo Actual</t>
  </si>
  <si>
    <t>Proyecto de investigación y desarrollo</t>
  </si>
  <si>
    <t>Categoría A</t>
  </si>
  <si>
    <t>Proyecto de investigación creación</t>
  </si>
  <si>
    <t>Categoría B</t>
  </si>
  <si>
    <t>Proyecto de investigación, Desarrollo e Innovación (ID+I)</t>
  </si>
  <si>
    <t>Nivel de formación</t>
  </si>
  <si>
    <t>Categoría C</t>
  </si>
  <si>
    <t>Proyecto de extensión y responsabilidad social en CTI</t>
  </si>
  <si>
    <t>Técnico</t>
  </si>
  <si>
    <t>Categoría D</t>
  </si>
  <si>
    <t>Apoyo a creación de programas o cursos de formación de investigadores</t>
  </si>
  <si>
    <t>Tecnologo</t>
  </si>
  <si>
    <t>Acompañamientos y asesorías de línea temática del Programa Ondas</t>
  </si>
  <si>
    <t>Pregrado</t>
  </si>
  <si>
    <t>Término</t>
  </si>
  <si>
    <t>Especialista</t>
  </si>
  <si>
    <t>Fijo</t>
  </si>
  <si>
    <t>Nada</t>
  </si>
  <si>
    <t>Maestria</t>
  </si>
  <si>
    <t>Indefinido</t>
  </si>
  <si>
    <t>Doctorado</t>
  </si>
  <si>
    <t>Posdoctor</t>
  </si>
  <si>
    <t>Dedicación</t>
  </si>
  <si>
    <t>Tiempo Completo</t>
  </si>
  <si>
    <t>Medio Tiempo</t>
  </si>
  <si>
    <t>Hora Catedra</t>
  </si>
  <si>
    <t>TIPOLOGÍA DE PRODUCTO</t>
  </si>
  <si>
    <t>SUBPRODUCTO</t>
  </si>
  <si>
    <t>NOMBRE DEL PRODUCTO</t>
  </si>
  <si>
    <t xml:space="preserve"> CATEGORÍA</t>
  </si>
  <si>
    <t>No.</t>
  </si>
  <si>
    <t>REQUERIMIENTOS DE CALIDAD</t>
  </si>
  <si>
    <t>PESO GLOBAL SUBTIPO</t>
  </si>
  <si>
    <t>TIPO O CLASE</t>
  </si>
  <si>
    <t>PESO RELATIVO</t>
  </si>
  <si>
    <t>PESO GLOBAL ALTA CALIDAD</t>
  </si>
  <si>
    <r>
      <rPr>
        <b/>
        <sz val="9"/>
        <color theme="1"/>
        <rFont val="Calibri"/>
        <family val="2"/>
        <scheme val="minor"/>
      </rPr>
      <t>Artículos de investigación A1, A2, B y C.</t>
    </r>
    <r>
      <rPr>
        <sz val="9"/>
        <color theme="1"/>
        <rFont val="Calibri"/>
        <family val="2"/>
        <scheme val="minor"/>
      </rPr>
      <t xml:space="preserve"> Artículos  en  revistas  indexadas  en  los  índices  y bases mencionados en la Tabla I del ANEXO 1</t>
    </r>
  </si>
  <si>
    <t>ART_A1</t>
  </si>
  <si>
    <r>
      <t xml:space="preserve">Artículos de investigación en Revista que se encuentra en el cuartil uno  (25% superior del JCR </t>
    </r>
    <r>
      <rPr>
        <vertAlign val="superscript"/>
        <sz val="9"/>
        <color rgb="FFC00000"/>
        <rFont val="Calibri"/>
        <family val="2"/>
        <scheme val="minor"/>
      </rPr>
      <t>92</t>
    </r>
    <r>
      <rPr>
        <sz val="9"/>
        <color rgb="FFC00000"/>
        <rFont val="Calibri"/>
        <family val="2"/>
        <scheme val="minor"/>
      </rPr>
      <t xml:space="preserve"> [SCI </t>
    </r>
    <r>
      <rPr>
        <vertAlign val="superscript"/>
        <sz val="9"/>
        <color rgb="FFC00000"/>
        <rFont val="Calibri"/>
        <family val="2"/>
        <scheme val="minor"/>
      </rPr>
      <t>93</t>
    </r>
    <r>
      <rPr>
        <sz val="9"/>
        <color rgb="FFC00000"/>
        <rFont val="Calibri"/>
        <family val="2"/>
        <scheme val="minor"/>
      </rPr>
      <t xml:space="preserve"> y SSI </t>
    </r>
    <r>
      <rPr>
        <vertAlign val="superscript"/>
        <sz val="9"/>
        <color rgb="FFC00000"/>
        <rFont val="Calibri"/>
        <family val="2"/>
        <scheme val="minor"/>
      </rPr>
      <t>94</t>
    </r>
    <r>
      <rPr>
        <sz val="9"/>
        <color rgb="FFC00000"/>
        <rFont val="Calibri"/>
        <family val="2"/>
        <scheme val="minor"/>
      </rPr>
      <t xml:space="preserve">] o SJR </t>
    </r>
    <r>
      <rPr>
        <vertAlign val="superscript"/>
        <sz val="9"/>
        <color rgb="FFC00000"/>
        <rFont val="Calibri"/>
        <family val="2"/>
        <scheme val="minor"/>
      </rPr>
      <t>95</t>
    </r>
    <r>
      <rPr>
        <sz val="9"/>
        <color rgb="FFC00000"/>
        <rFont val="Calibri"/>
        <family val="2"/>
        <scheme val="minor"/>
      </rPr>
      <t>).</t>
    </r>
  </si>
  <si>
    <t>TOP</t>
  </si>
  <si>
    <t>ART_A2</t>
  </si>
  <si>
    <r>
      <t xml:space="preserve">Artículos de investigación en Revista que se encuentra en el cuartil dos (entre el 74,9 % y el 50% inferior del JCR </t>
    </r>
    <r>
      <rPr>
        <vertAlign val="superscript"/>
        <sz val="9"/>
        <color rgb="FFC00000"/>
        <rFont val="Calibri"/>
        <family val="2"/>
        <scheme val="minor"/>
      </rPr>
      <t>92</t>
    </r>
    <r>
      <rPr>
        <sz val="9"/>
        <color rgb="FFC00000"/>
        <rFont val="Calibri"/>
        <family val="2"/>
        <scheme val="minor"/>
      </rPr>
      <t xml:space="preserve"> [SCI </t>
    </r>
    <r>
      <rPr>
        <vertAlign val="superscript"/>
        <sz val="9"/>
        <color rgb="FFC00000"/>
        <rFont val="Calibri"/>
        <family val="2"/>
        <scheme val="minor"/>
      </rPr>
      <t>93</t>
    </r>
    <r>
      <rPr>
        <sz val="9"/>
        <color rgb="FFC00000"/>
        <rFont val="Calibri"/>
        <family val="2"/>
        <scheme val="minor"/>
      </rPr>
      <t xml:space="preserve"> y SSI</t>
    </r>
    <r>
      <rPr>
        <vertAlign val="superscript"/>
        <sz val="9"/>
        <color rgb="FFC00000"/>
        <rFont val="Calibri"/>
        <family val="2"/>
        <scheme val="minor"/>
      </rPr>
      <t xml:space="preserve"> 94</t>
    </r>
    <r>
      <rPr>
        <sz val="9"/>
        <color rgb="FFC00000"/>
        <rFont val="Calibri"/>
        <family val="2"/>
        <scheme val="minor"/>
      </rPr>
      <t xml:space="preserve">] o SJR </t>
    </r>
    <r>
      <rPr>
        <vertAlign val="superscript"/>
        <sz val="9"/>
        <color rgb="FFC00000"/>
        <rFont val="Calibri"/>
        <family val="2"/>
        <scheme val="minor"/>
      </rPr>
      <t>95</t>
    </r>
    <r>
      <rPr>
        <sz val="9"/>
        <color rgb="FFC00000"/>
        <rFont val="Calibri"/>
        <family val="2"/>
        <scheme val="minor"/>
      </rPr>
      <t>)</t>
    </r>
  </si>
  <si>
    <t>ART_B</t>
  </si>
  <si>
    <r>
      <t xml:space="preserve">Artículos de investigación en Revista que se encuentra en el cuartil tres (entre el 49,9 % y el 25% inferior del JCR </t>
    </r>
    <r>
      <rPr>
        <vertAlign val="superscript"/>
        <sz val="9"/>
        <color rgb="FFC00000"/>
        <rFont val="Calibri"/>
        <family val="2"/>
        <scheme val="minor"/>
      </rPr>
      <t>92</t>
    </r>
    <r>
      <rPr>
        <sz val="9"/>
        <color rgb="FFC00000"/>
        <rFont val="Calibri"/>
        <family val="2"/>
        <scheme val="minor"/>
      </rPr>
      <t xml:space="preserve"> [SCI </t>
    </r>
    <r>
      <rPr>
        <vertAlign val="superscript"/>
        <sz val="9"/>
        <color rgb="FFC00000"/>
        <rFont val="Calibri"/>
        <family val="2"/>
        <scheme val="minor"/>
      </rPr>
      <t>93</t>
    </r>
    <r>
      <rPr>
        <sz val="9"/>
        <color rgb="FFC00000"/>
        <rFont val="Calibri"/>
        <family val="2"/>
        <scheme val="minor"/>
      </rPr>
      <t xml:space="preserve"> y SSI </t>
    </r>
    <r>
      <rPr>
        <vertAlign val="superscript"/>
        <sz val="9"/>
        <color rgb="FFC00000"/>
        <rFont val="Calibri"/>
        <family val="2"/>
        <scheme val="minor"/>
      </rPr>
      <t>94</t>
    </r>
    <r>
      <rPr>
        <sz val="9"/>
        <color rgb="FFC00000"/>
        <rFont val="Calibri"/>
        <family val="2"/>
        <scheme val="minor"/>
      </rPr>
      <t xml:space="preserve">] o SJR </t>
    </r>
    <r>
      <rPr>
        <vertAlign val="superscript"/>
        <sz val="9"/>
        <color rgb="FFC00000"/>
        <rFont val="Calibri"/>
        <family val="2"/>
        <scheme val="minor"/>
      </rPr>
      <t>95</t>
    </r>
    <r>
      <rPr>
        <sz val="9"/>
        <color rgb="FFC00000"/>
        <rFont val="Calibri"/>
        <family val="2"/>
        <scheme val="minor"/>
      </rPr>
      <t>)</t>
    </r>
  </si>
  <si>
    <t>A</t>
  </si>
  <si>
    <t>Artículos de investigación en Revista indexada en Publindex en categoría B ubicada en cuartil 1 de H5 de su gran área de conocimiento (a partir del año 2016 en adelante)</t>
  </si>
  <si>
    <t>ART_C</t>
  </si>
  <si>
    <r>
      <t xml:space="preserve">Artículos de investigación en Revista  que  se  encuentra  en  el cuartil cuatro (en el 24,9% inferior del  JCR </t>
    </r>
    <r>
      <rPr>
        <vertAlign val="superscript"/>
        <sz val="9"/>
        <color rgb="FFC00000"/>
        <rFont val="Calibri"/>
        <family val="2"/>
        <scheme val="minor"/>
      </rPr>
      <t>92</t>
    </r>
    <r>
      <rPr>
        <sz val="9"/>
        <color rgb="FFC00000"/>
        <rFont val="Calibri"/>
        <family val="2"/>
        <scheme val="minor"/>
      </rPr>
      <t xml:space="preserve"> [SCI </t>
    </r>
    <r>
      <rPr>
        <vertAlign val="superscript"/>
        <sz val="9"/>
        <color rgb="FFC00000"/>
        <rFont val="Calibri"/>
        <family val="2"/>
        <scheme val="minor"/>
      </rPr>
      <t>93</t>
    </r>
    <r>
      <rPr>
        <sz val="9"/>
        <color rgb="FFC00000"/>
        <rFont val="Calibri"/>
        <family val="2"/>
        <scheme val="minor"/>
      </rPr>
      <t xml:space="preserve"> y SSI </t>
    </r>
    <r>
      <rPr>
        <vertAlign val="superscript"/>
        <sz val="9"/>
        <color rgb="FFC00000"/>
        <rFont val="Calibri"/>
        <family val="2"/>
        <scheme val="minor"/>
      </rPr>
      <t>94</t>
    </r>
    <r>
      <rPr>
        <sz val="9"/>
        <color rgb="FFC00000"/>
        <rFont val="Calibri"/>
        <family val="2"/>
        <scheme val="minor"/>
      </rPr>
      <t xml:space="preserve">] o SJR </t>
    </r>
    <r>
      <rPr>
        <vertAlign val="superscript"/>
        <sz val="9"/>
        <color rgb="FFC00000"/>
        <rFont val="Calibri"/>
        <family val="2"/>
        <scheme val="minor"/>
      </rPr>
      <t>95</t>
    </r>
    <r>
      <rPr>
        <sz val="9"/>
        <color rgb="FFC00000"/>
        <rFont val="Calibri"/>
        <family val="2"/>
        <scheme val="minor"/>
      </rPr>
      <t>) o aparecer indexada en los índices, Index Medicus, Psyc INFO, Arts &amp; Humanities Citation Index (A&amp;HCI)</t>
    </r>
  </si>
  <si>
    <t>Artículos de investigación en Revista indexada en Publindex Categoría C ubicada en cuartil 2 de H5 de   su gran área de conocimiento (a partir del año 2016 en adelante)</t>
  </si>
  <si>
    <r>
      <rPr>
        <b/>
        <sz val="9"/>
        <color theme="1"/>
        <rFont val="Calibri"/>
        <family val="2"/>
        <scheme val="minor"/>
      </rPr>
      <t>Artículos de investigación D.</t>
    </r>
    <r>
      <rPr>
        <sz val="9"/>
        <color theme="1"/>
        <rFont val="Calibri"/>
        <family val="2"/>
        <scheme val="minor"/>
      </rPr>
      <t xml:space="preserve"> Artículos  en  revistas  indexadas  en  los  índices  y bases mencionados en la Tabla II del ANEXO 1.</t>
    </r>
  </si>
  <si>
    <t>ART_D</t>
  </si>
  <si>
    <r>
      <t xml:space="preserve">Artículos publicados en revistas que se  encuentren en dos o más bases bibliográficas  con  comité  científico de selección definidas en </t>
    </r>
    <r>
      <rPr>
        <sz val="9"/>
        <color rgb="FFFF0000"/>
        <rFont val="Calibri"/>
        <family val="2"/>
        <scheme val="minor"/>
      </rPr>
      <t>el numeral 2.1.3.1.1 de</t>
    </r>
    <r>
      <rPr>
        <sz val="9"/>
        <color theme="1"/>
        <rFont val="Calibri"/>
        <family val="2"/>
        <scheme val="minor"/>
      </rPr>
      <t xml:space="preserve"> este Documento</t>
    </r>
  </si>
  <si>
    <t>B</t>
  </si>
  <si>
    <r>
      <rPr>
        <b/>
        <sz val="9"/>
        <color theme="1"/>
        <rFont val="Calibri"/>
        <family val="2"/>
        <scheme val="minor"/>
      </rPr>
      <t>Notas científicas</t>
    </r>
    <r>
      <rPr>
        <sz val="9"/>
        <color theme="1"/>
        <rFont val="Calibri"/>
        <family val="2"/>
        <scheme val="minor"/>
      </rPr>
      <t xml:space="preserve"> publicadas en las revistas  indexadas en los índices y bases especificados en la Tabla III del ANEXO 1. </t>
    </r>
  </si>
  <si>
    <t>N_A1</t>
  </si>
  <si>
    <r>
      <t>Nota científica impresa o electrónica en Revista que se encuentra el cuartil uno (25% superior del JCR</t>
    </r>
    <r>
      <rPr>
        <vertAlign val="superscript"/>
        <sz val="9"/>
        <color rgb="FFC00000"/>
        <rFont val="Calibri"/>
        <family val="2"/>
        <scheme val="minor"/>
      </rPr>
      <t>96</t>
    </r>
    <r>
      <rPr>
        <sz val="9"/>
        <color rgb="FFC00000"/>
        <rFont val="Calibri"/>
        <family val="2"/>
        <scheme val="minor"/>
      </rPr>
      <t xml:space="preserve"> [SCI</t>
    </r>
    <r>
      <rPr>
        <vertAlign val="superscript"/>
        <sz val="9"/>
        <color rgb="FFC00000"/>
        <rFont val="Calibri"/>
        <family val="2"/>
        <scheme val="minor"/>
      </rPr>
      <t>97</t>
    </r>
    <r>
      <rPr>
        <sz val="9"/>
        <color rgb="FFC00000"/>
        <rFont val="Calibri"/>
        <family val="2"/>
        <scheme val="minor"/>
      </rPr>
      <t xml:space="preserve"> y SSI</t>
    </r>
    <r>
      <rPr>
        <vertAlign val="superscript"/>
        <sz val="9"/>
        <color rgb="FFC00000"/>
        <rFont val="Calibri"/>
        <family val="2"/>
        <scheme val="minor"/>
      </rPr>
      <t>98</t>
    </r>
    <r>
      <rPr>
        <sz val="9"/>
        <color rgb="FFC00000"/>
        <rFont val="Calibri"/>
        <family val="2"/>
        <scheme val="minor"/>
      </rPr>
      <t>] o SJR</t>
    </r>
    <r>
      <rPr>
        <vertAlign val="superscript"/>
        <sz val="9"/>
        <color rgb="FFC00000"/>
        <rFont val="Calibri"/>
        <family val="2"/>
        <scheme val="minor"/>
      </rPr>
      <t>99</t>
    </r>
    <r>
      <rPr>
        <sz val="9"/>
        <color rgb="FFC00000"/>
        <rFont val="Calibri"/>
        <family val="2"/>
        <scheme val="minor"/>
      </rPr>
      <t>).</t>
    </r>
  </si>
  <si>
    <t>N_A2</t>
  </si>
  <si>
    <r>
      <t>Nota científica impresa o electrónica en Revista que se encuentra el cuartil dos (entre el 74,9% y el 50% inferior del JCR</t>
    </r>
    <r>
      <rPr>
        <vertAlign val="superscript"/>
        <sz val="9"/>
        <color rgb="FFC00000"/>
        <rFont val="Calibri"/>
        <family val="2"/>
        <scheme val="minor"/>
      </rPr>
      <t>96</t>
    </r>
    <r>
      <rPr>
        <sz val="9"/>
        <color rgb="FFC00000"/>
        <rFont val="Calibri"/>
        <family val="2"/>
        <scheme val="minor"/>
      </rPr>
      <t xml:space="preserve"> [SCI</t>
    </r>
    <r>
      <rPr>
        <vertAlign val="superscript"/>
        <sz val="9"/>
        <color rgb="FFC00000"/>
        <rFont val="Calibri"/>
        <family val="2"/>
        <scheme val="minor"/>
      </rPr>
      <t>97</t>
    </r>
    <r>
      <rPr>
        <sz val="9"/>
        <color rgb="FFC00000"/>
        <rFont val="Calibri"/>
        <family val="2"/>
        <scheme val="minor"/>
      </rPr>
      <t xml:space="preserve"> y SSI</t>
    </r>
    <r>
      <rPr>
        <vertAlign val="superscript"/>
        <sz val="9"/>
        <color rgb="FFC00000"/>
        <rFont val="Calibri"/>
        <family val="2"/>
        <scheme val="minor"/>
      </rPr>
      <t>98</t>
    </r>
    <r>
      <rPr>
        <sz val="9"/>
        <color rgb="FFC00000"/>
        <rFont val="Calibri"/>
        <family val="2"/>
        <scheme val="minor"/>
      </rPr>
      <t>] o SJR</t>
    </r>
    <r>
      <rPr>
        <vertAlign val="superscript"/>
        <sz val="9"/>
        <color rgb="FFC00000"/>
        <rFont val="Calibri"/>
        <family val="2"/>
        <scheme val="minor"/>
      </rPr>
      <t>99</t>
    </r>
    <r>
      <rPr>
        <sz val="9"/>
        <color rgb="FFC00000"/>
        <rFont val="Calibri"/>
        <family val="2"/>
        <scheme val="minor"/>
      </rPr>
      <t>).</t>
    </r>
  </si>
  <si>
    <t>N_B</t>
  </si>
  <si>
    <t>Nota científica impresa o electrónica en Revista que se encuentra en el cuartil tres (entre el 49,9 % y el 25% inferior del JCR [SCI y SSI] o SJR)</t>
  </si>
  <si>
    <t>Nota científica impresa o electrónica en Revista indexada en Publindex en categoría B ubicada en cuartil 1 de H5 de su gran área de conocimiento. (a partir del año 2016 en adelante)</t>
  </si>
  <si>
    <t>N_C</t>
  </si>
  <si>
    <t>Nota científica impresa o electrónica en Revista que se encuentra en el cuartil cuatro (en el 24,9%  inferior del JCR [SCI  y  SSI]  o  SJR  o aparecer indexada en los índices, Index Medicus, Psyc INFO, Arts &amp; Humanities Citation Index (A&amp;HCI)</t>
  </si>
  <si>
    <t>Nota científica impresa o electrónica en Revista indexada en Publindex Categoría C ubicada en cuartil 1 de H5 de su gran área de conocimiento (a partir del año 2016 en adelante)</t>
  </si>
  <si>
    <t>N_D</t>
  </si>
  <si>
    <t>Nota científica impresa o electrónica en Artículos publicados en revistas que se  encuentren en dos o más bases bibliográficas  con comité científico de selección definidas en el numeral 2.1.3.1.1 de este Documento</t>
  </si>
  <si>
    <r>
      <rPr>
        <b/>
        <sz val="9"/>
        <color theme="1"/>
        <rFont val="Calibri"/>
        <family val="2"/>
        <scheme val="minor"/>
      </rPr>
      <t>Libros resultado de investigación</t>
    </r>
    <r>
      <rPr>
        <sz val="9"/>
        <color theme="1"/>
        <rFont val="Calibri"/>
        <family val="2"/>
        <scheme val="minor"/>
      </rPr>
      <t xml:space="preserve"> que   cumplen   por   lo   menos   con   los requerimientos  mínimos  de  calidad  especificados en la Tabla IV del ANEXO 1.</t>
    </r>
  </si>
  <si>
    <t xml:space="preserve">LIB_A1          </t>
  </si>
  <si>
    <t>Libro resultado de investigación B y que además ha sido citado en revistas categoría A1, A2, B o C o en Libros categoría B.</t>
  </si>
  <si>
    <t>LIB_A</t>
  </si>
  <si>
    <t>Libro resultado de investigación B y que además ha sido citado en revistas categoría D</t>
  </si>
  <si>
    <t>LIB_B</t>
  </si>
  <si>
    <t>Libro que hace parte del Book Citation Index (Web of Science™ - Clarivate Analytics) o de los libros indexados por Scopus.</t>
  </si>
  <si>
    <t>Libro que ha cumplido con la totalidad de requisitos establecidos en la guía de revisión libros resultado de investigación y capítulos en libros resultado de investigación (ANEXO 5 de este Documento) y que han sido verificados por la institución que avale al Grupo de Investigación y al currículo que haya diligenciado los datos del libro en la Plataforma ScienTI.</t>
  </si>
  <si>
    <r>
      <t xml:space="preserve">Capítulos en libro resultado de investigación </t>
    </r>
    <r>
      <rPr>
        <sz val="9"/>
        <color theme="1"/>
        <rFont val="Calibri"/>
        <family val="2"/>
        <scheme val="minor"/>
      </rPr>
      <t>que cumplen con los requerimientos mínimos de calidad especificados en la Tabla V del ANEXO 1.</t>
    </r>
  </si>
  <si>
    <t>CAP_LIB_A1</t>
  </si>
  <si>
    <t>Capítulo de un Libro resultado de investigación B y que además ha sido citado en revistas categoría A1, A2, B o C o en Libros categoría B</t>
  </si>
  <si>
    <t>CAP_LIB_A</t>
  </si>
  <si>
    <t>Capítulo de un libro resultado de investigación B y que además ha sido citado en revistas categoría D</t>
  </si>
  <si>
    <t>CAP_LIB_B</t>
  </si>
  <si>
    <r>
      <t xml:space="preserve">Capítulo de un libro resultado de investigación que hace parte del Book Citation Index® </t>
    </r>
    <r>
      <rPr>
        <sz val="9"/>
        <color rgb="FFFF0000"/>
        <rFont val="Calibri"/>
        <family val="2"/>
        <scheme val="minor"/>
      </rPr>
      <t>(Web  of  Science™  - Clarivate  Analytics)  o  en  los  libros  indexados  por Scopus</t>
    </r>
  </si>
  <si>
    <r>
      <t xml:space="preserve">Capítulo de un libro que ha cumplido con la totalidad de requisitos establecidos en la guía de </t>
    </r>
    <r>
      <rPr>
        <sz val="9"/>
        <color rgb="FFFF0000"/>
        <rFont val="Calibri"/>
        <family val="2"/>
        <scheme val="minor"/>
      </rPr>
      <t>revisión</t>
    </r>
    <r>
      <rPr>
        <sz val="9"/>
        <color rgb="FF000000"/>
        <rFont val="Calibri"/>
        <family val="2"/>
        <scheme val="minor"/>
      </rPr>
      <t xml:space="preserve"> libros resultado de investigación y capítulos en libros resultado de investigación (ANEXO 5 de este Documento) y que han sido verificados por la institución que avale al Grupo de Investigación y al currículo que haya diligenciado los datos del libro en la Plataforma ScienTI-Colombia. </t>
    </r>
  </si>
  <si>
    <r>
      <rPr>
        <b/>
        <sz val="9"/>
        <color theme="1"/>
        <rFont val="Calibri"/>
        <family val="2"/>
        <scheme val="minor"/>
      </rPr>
      <t xml:space="preserve">Productos tecnológicos patentados o en proceso de concesión de la patente. </t>
    </r>
    <r>
      <rPr>
        <sz val="9"/>
        <color theme="1"/>
        <rFont val="Calibri"/>
        <family val="2"/>
        <scheme val="minor"/>
      </rPr>
      <t>Patente obtenida o solicitada por vía PCT o tradicional y Modelo de utilidad. Los requerimientos son mencionados en la Tabla VI del ANEXO 1.</t>
    </r>
  </si>
  <si>
    <t>PA1</t>
  </si>
  <si>
    <t>Patente de invención obtenida vía PCT, con producto o contrato</t>
  </si>
  <si>
    <t>MA1</t>
  </si>
  <si>
    <t>Modelo de utilidad obtenida vía PCT, con producto o contrato</t>
  </si>
  <si>
    <t>PA2</t>
  </si>
  <si>
    <t>Patente de invención obtenida vía tradicional, con producto o contrato</t>
  </si>
  <si>
    <t>MA2</t>
  </si>
  <si>
    <t>Modelo de utilidad obtenido vía tradicional, con producto o contrato</t>
  </si>
  <si>
    <t>PA3</t>
  </si>
  <si>
    <t>Patente de invención obtenida vía PCT, sin producto y sin contrato</t>
  </si>
  <si>
    <t>MA3</t>
  </si>
  <si>
    <t>Modelo de utilidad obtenido vía PCT, sin producto y sin contrato</t>
  </si>
  <si>
    <t>PA4</t>
  </si>
  <si>
    <t>Patente de invención obtenida vía tradicional, sin producto y sin contrato</t>
  </si>
  <si>
    <t>MA4</t>
  </si>
  <si>
    <t>Modelo de utilidad obtenido vía tradicional, sin producto y sin contrato</t>
  </si>
  <si>
    <t>PB1</t>
  </si>
  <si>
    <t>Patente de invención solicitada vía PCT, con concepto favorable en búsqueda internacional, en examen preliminar internacional y en el examen de fondo, con contrato de explotación</t>
  </si>
  <si>
    <t>MB1</t>
  </si>
  <si>
    <t>Modelo de utilidad solicitada vía PCT, con concepto favorable en búsqueda internacional, en examen preliminar internacional y en el examen de fondo, con contrato de explotación</t>
  </si>
  <si>
    <t>PB2</t>
  </si>
  <si>
    <t>Patente de invención solicitada vía PCT, con concepto favorable en la búsqueda internacional, examen preliminar internacional y sin concepto del examen de fondo, con contrato de explotación o con concepto favorable en examen de fondo y sin contrato de explotación</t>
  </si>
  <si>
    <t>MB2</t>
  </si>
  <si>
    <t>Modelo de utilidad solicitada vía PCT, con concepto favorable en la búsqueda internacional, examen preliminar internacional y sin concepto del examen de fondo, con contrato de explotación o con concepto favorable en examen de fondo y sin contrato de explotación.</t>
  </si>
  <si>
    <t>PB3</t>
  </si>
  <si>
    <t>Patente de invención solicitada vía tradicional, con concepto favorable en examen de fondo y con contrato de explotación</t>
  </si>
  <si>
    <t>MB3</t>
  </si>
  <si>
    <t>Modelo de utilidad solicitado vía tradicional, con concepto favorable en examen de fondo y con contrato de explotación</t>
  </si>
  <si>
    <t>PB4</t>
  </si>
  <si>
    <t>Patente de invención solicitada vía del PCT, con concepto favorable en la búsqueda internacional y en el examen preliminar internacional; sin contrato de explotación</t>
  </si>
  <si>
    <t>MB4</t>
  </si>
  <si>
    <t>Modelo de utilidad solicitado vía del PCT, con concepto favorable en la búsqueda internacional y en el examen preliminar internacional; sin contrato de explotación</t>
  </si>
  <si>
    <t>PB5</t>
  </si>
  <si>
    <t>Patente de invención solicitada vía tradicional con concepto favorable del examen de fondo y sin contrato de explotación</t>
  </si>
  <si>
    <t>MB5</t>
  </si>
  <si>
    <t>Modelo de utilidad solicitado vía tradicional con concepto favorable del examen de fondo y sin contrato de explotación</t>
  </si>
  <si>
    <t>PC</t>
  </si>
  <si>
    <t>Patente de invención solicitada, con contrato de explotación con compañía o empresa innovadora en sentido estricto (DANE) del sector</t>
  </si>
  <si>
    <t>MC</t>
  </si>
  <si>
    <t>Modelo de utilidad solicitado, con contrato de explotación con compañía o empresa innovadora en sentido estricto (DANE) del sector</t>
  </si>
  <si>
    <r>
      <rPr>
        <b/>
        <sz val="9"/>
        <color theme="1"/>
        <rFont val="Calibri"/>
        <family val="2"/>
        <scheme val="minor"/>
      </rPr>
      <t xml:space="preserve">Variedades vegetales, nuevas razas animales y poblaciones mejoradas de razas pecuarias. </t>
    </r>
    <r>
      <rPr>
        <sz val="9"/>
        <color theme="1"/>
        <rFont val="Calibri"/>
        <family val="2"/>
        <scheme val="minor"/>
      </rPr>
      <t>Los requerimientos son mencionados en la Tabla VII del ANEXO 1.</t>
    </r>
  </si>
  <si>
    <t>VV_A1</t>
  </si>
  <si>
    <r>
      <t xml:space="preserve">Variedad vegetal de ciclo largo obtenida, inscrita en el registro nacional de cultivadores y con ventas registradas ante el ICA. </t>
    </r>
    <r>
      <rPr>
        <b/>
        <sz val="9"/>
        <color rgb="FF000000"/>
        <rFont val="Calibri"/>
        <family val="2"/>
        <scheme val="minor"/>
      </rPr>
      <t>Certificado obtentor de variedad vegetal</t>
    </r>
    <r>
      <rPr>
        <sz val="9"/>
        <color rgb="FF000000"/>
        <rFont val="Calibri"/>
        <family val="2"/>
        <scheme val="minor"/>
      </rPr>
      <t xml:space="preserve">. Acto administrativo del ICA, el diploma que entrega el ICA. </t>
    </r>
    <r>
      <rPr>
        <b/>
        <sz val="9"/>
        <color rgb="FF000000"/>
        <rFont val="Calibri"/>
        <family val="2"/>
        <scheme val="minor"/>
      </rPr>
      <t>Registro nacional</t>
    </r>
    <r>
      <rPr>
        <sz val="9"/>
        <color rgb="FF000000"/>
        <rFont val="Calibri"/>
        <family val="2"/>
        <scheme val="minor"/>
      </rPr>
      <t xml:space="preserve">. Inscripción en el registro nacional de cultivadores.  </t>
    </r>
    <r>
      <rPr>
        <b/>
        <sz val="9"/>
        <color rgb="FF000000"/>
        <rFont val="Calibri"/>
        <family val="2"/>
        <scheme val="minor"/>
      </rPr>
      <t>Ventas</t>
    </r>
    <r>
      <rPr>
        <sz val="9"/>
        <color rgb="FF000000"/>
        <rFont val="Calibri"/>
        <family val="2"/>
        <scheme val="minor"/>
      </rPr>
      <t>. Informe de ventas expedido por el ICA.</t>
    </r>
  </si>
  <si>
    <t>VV_A2</t>
  </si>
  <si>
    <r>
      <t xml:space="preserve">Variedad vegetal de ciclo largo obtenida e inscrita en el registro nacional de cultivadores. </t>
    </r>
    <r>
      <rPr>
        <b/>
        <sz val="9"/>
        <color rgb="FF000000"/>
        <rFont val="Calibri"/>
        <family val="2"/>
        <scheme val="minor"/>
      </rPr>
      <t>Certificado obtentor de variedad vegetal</t>
    </r>
    <r>
      <rPr>
        <sz val="9"/>
        <color rgb="FF000000"/>
        <rFont val="Calibri"/>
        <family val="2"/>
        <scheme val="minor"/>
      </rPr>
      <t xml:space="preserve">. Acto administrativo del ICA, el diploma que entrega el ICA. </t>
    </r>
    <r>
      <rPr>
        <b/>
        <sz val="9"/>
        <color rgb="FF000000"/>
        <rFont val="Calibri"/>
        <family val="2"/>
        <scheme val="minor"/>
      </rPr>
      <t>Registro nacional</t>
    </r>
    <r>
      <rPr>
        <sz val="9"/>
        <color rgb="FF000000"/>
        <rFont val="Calibri"/>
        <family val="2"/>
        <scheme val="minor"/>
      </rPr>
      <t>. Inscripción en el registro nacional de cultivadores.</t>
    </r>
  </si>
  <si>
    <t>VV_A3</t>
  </si>
  <si>
    <r>
      <t xml:space="preserve">Variedad vegetal de ciclo largo obtenida. </t>
    </r>
    <r>
      <rPr>
        <b/>
        <sz val="9"/>
        <color rgb="FF000000"/>
        <rFont val="Calibri"/>
        <family val="2"/>
        <scheme val="minor"/>
      </rPr>
      <t>Certificado obtentor de variedad vegetal</t>
    </r>
    <r>
      <rPr>
        <sz val="9"/>
        <color rgb="FF000000"/>
        <rFont val="Calibri"/>
        <family val="2"/>
        <scheme val="minor"/>
      </rPr>
      <t>. Acto administrativo del ICA, el diploma que entrega el ICA.</t>
    </r>
  </si>
  <si>
    <t>VV_A4</t>
  </si>
  <si>
    <r>
      <t xml:space="preserve">Variedad vegetal de ciclo largo en proceso de solicitud de certificado de obtentor. </t>
    </r>
    <r>
      <rPr>
        <b/>
        <sz val="9"/>
        <color rgb="FF000000"/>
        <rFont val="Calibri"/>
        <family val="2"/>
        <scheme val="minor"/>
      </rPr>
      <t>Certificado obtentor de variedad vegetal</t>
    </r>
    <r>
      <rPr>
        <sz val="9"/>
        <color rgb="FF000000"/>
        <rFont val="Calibri"/>
        <family val="2"/>
        <scheme val="minor"/>
      </rPr>
      <t xml:space="preserve">. Acto administrativo del ICA, el diploma que entrega el ICA. </t>
    </r>
    <r>
      <rPr>
        <b/>
        <sz val="9"/>
        <color rgb="FF000000"/>
        <rFont val="Calibri"/>
        <family val="2"/>
        <scheme val="minor"/>
      </rPr>
      <t>Proceso de solicitud</t>
    </r>
    <r>
      <rPr>
        <sz val="9"/>
        <color rgb="FF000000"/>
        <rFont val="Calibri"/>
        <family val="2"/>
        <scheme val="minor"/>
      </rPr>
      <t>. Publicación en la gaceta del ICA, Constancia expedida por el ICA que indique en qué etapa del proceso se encuentra la solicitud.</t>
    </r>
  </si>
  <si>
    <t>VV_B1</t>
  </si>
  <si>
    <r>
      <t xml:space="preserve">Variedad vegetal de ciclo corto obtenida, inscrita en el registro nacional de cultivadores y con ventas registradas ante el ICA. </t>
    </r>
    <r>
      <rPr>
        <b/>
        <sz val="9"/>
        <color rgb="FF000000"/>
        <rFont val="Calibri"/>
        <family val="2"/>
        <scheme val="minor"/>
      </rPr>
      <t>Registro nacional</t>
    </r>
    <r>
      <rPr>
        <sz val="9"/>
        <color rgb="FF000000"/>
        <rFont val="Calibri"/>
        <family val="2"/>
        <scheme val="minor"/>
      </rPr>
      <t xml:space="preserve">. Inscripción en el registro nacional de cultivadores. </t>
    </r>
    <r>
      <rPr>
        <b/>
        <sz val="9"/>
        <color rgb="FF000000"/>
        <rFont val="Calibri"/>
        <family val="2"/>
        <scheme val="minor"/>
      </rPr>
      <t>Ventas</t>
    </r>
    <r>
      <rPr>
        <sz val="9"/>
        <color rgb="FF000000"/>
        <rFont val="Calibri"/>
        <family val="2"/>
        <scheme val="minor"/>
      </rPr>
      <t>. Informe de ventas expedido por el ICA.</t>
    </r>
  </si>
  <si>
    <t>VV_B2</t>
  </si>
  <si>
    <r>
      <t xml:space="preserve">Variedad vegetal de ciclo corto obtenida e inscrita en el registro nacional de cultivadores. </t>
    </r>
    <r>
      <rPr>
        <b/>
        <sz val="9"/>
        <color rgb="FF000000"/>
        <rFont val="Calibri"/>
        <family val="2"/>
        <scheme val="minor"/>
      </rPr>
      <t>Registro nacional</t>
    </r>
    <r>
      <rPr>
        <sz val="9"/>
        <color rgb="FF000000"/>
        <rFont val="Calibri"/>
        <family val="2"/>
        <scheme val="minor"/>
      </rPr>
      <t>. Inscripción en el registro nacional de cultivadores.</t>
    </r>
  </si>
  <si>
    <t>VV_B3</t>
  </si>
  <si>
    <t>Variedad vegetal de ciclo corto obtenida</t>
  </si>
  <si>
    <t>VV_B4</t>
  </si>
  <si>
    <t>Variedad vegetal de ciclo corto en proceso de solicitud de certificado de obtentor.</t>
  </si>
  <si>
    <t>VA_A</t>
  </si>
  <si>
    <t>Nueva raza animal con certificado de calidad de bioseguridad expedido por el ICA</t>
  </si>
  <si>
    <t>VA_B</t>
  </si>
  <si>
    <t>Poblaciones mejoradas de razas pecuarias</t>
  </si>
  <si>
    <r>
      <rPr>
        <b/>
        <sz val="9"/>
        <color theme="1"/>
        <rFont val="Calibri"/>
        <family val="2"/>
        <scheme val="minor"/>
      </rPr>
      <t xml:space="preserve">Obras o productos de Investigación-Creación en Artes, Arquitectura y Diseño. </t>
    </r>
    <r>
      <rPr>
        <sz val="9"/>
        <color theme="1"/>
        <rFont val="Calibri"/>
        <family val="2"/>
        <scheme val="minor"/>
      </rPr>
      <t>Productos  que  cumplen  con  los  requerimientos mínimos de calidad especificados en la Tabla VIII del ANEXO 1</t>
    </r>
  </si>
  <si>
    <t>Obras o productos de investigación creación en Artes, Arquitectura y Diseño</t>
  </si>
  <si>
    <t>AAD A1</t>
  </si>
  <si>
    <t>Obras o productos de investigación creación en Artes, Arquitectura y Diseño. La obra o producto ha obtenido premio o distinción en eventos o espacios del ámbito internacional, con mecanismo visible de selección o curaduría y trayectoria superior a 10 años</t>
  </si>
  <si>
    <t>AAD A</t>
  </si>
  <si>
    <r>
      <t xml:space="preserve">Obras o productos de investigación creación en Artes, Arquitectura y Diseño. La obra o producto ha obtenido premio o distinción en eventos o espacios del ámbito nacional, con mecanismo visible de selección o curaduría y trayectoria superior a </t>
    </r>
    <r>
      <rPr>
        <b/>
        <sz val="9"/>
        <color rgb="FFFF0000"/>
        <rFont val="Calibri"/>
        <family val="2"/>
        <scheme val="minor"/>
      </rPr>
      <t>8 años</t>
    </r>
    <r>
      <rPr>
        <sz val="9"/>
        <color rgb="FF000000"/>
        <rFont val="Calibri"/>
        <family val="2"/>
        <scheme val="minor"/>
      </rPr>
      <t xml:space="preserve">.                                                                                    </t>
    </r>
  </si>
  <si>
    <t>Obras o productos de investigación creación en Artes, Arquitectura y Diseño. La obra o producto ha sido seleccionada para su presentación en espacios o eventos del ámbito internacional con mecanismo visible de selección o curaduría y trayectoria superior a 8 años.</t>
  </si>
  <si>
    <t>AAD B</t>
  </si>
  <si>
    <r>
      <t xml:space="preserve">Obras o productos de investigación creación en Artes, Arquitectura y Diseño. La obra o producto ha obtenido premio o distinción en eventos o espacios del ámbito local con mecanismo visible de selección o curaduría y trayectoria superior a </t>
    </r>
    <r>
      <rPr>
        <sz val="9"/>
        <color rgb="FFFF0000"/>
        <rFont val="Calibri"/>
        <family val="2"/>
        <scheme val="minor"/>
      </rPr>
      <t>6</t>
    </r>
    <r>
      <rPr>
        <b/>
        <sz val="9"/>
        <color rgb="FFFF0000"/>
        <rFont val="Calibri"/>
        <family val="2"/>
        <scheme val="minor"/>
      </rPr>
      <t xml:space="preserve"> años</t>
    </r>
    <r>
      <rPr>
        <sz val="9"/>
        <color rgb="FF000000"/>
        <rFont val="Calibri"/>
        <family val="2"/>
        <scheme val="minor"/>
      </rPr>
      <t xml:space="preserve">.                                                                                    </t>
    </r>
  </si>
  <si>
    <t>Obras o productos de investigación creación en Artes, Arquitectura y Diseño. La obra o producto ha sido seleccionada para su presentación en espacios o eventos del ámbito nacional con mecanismo visible de selección o curaduría y trayectoria superior a 6 años.</t>
  </si>
  <si>
    <t>AAD C</t>
  </si>
  <si>
    <t>Obras o productos de investigación creación en Artes, Arquitectura y Diseño. La obra o producto ha sido seleccionada para su presentación pública en eventos o espacios con mecanismo visible de selección o curaduría (se incluyen exposiciones en Arquitectura), con impacto local.</t>
  </si>
  <si>
    <t>Desarrollo Tecnológico e Innovación</t>
  </si>
  <si>
    <r>
      <rPr>
        <b/>
        <sz val="9"/>
        <color theme="1"/>
        <rFont val="Calibri"/>
        <family val="2"/>
        <scheme val="minor"/>
      </rPr>
      <t xml:space="preserve">Productos tecnológicos certificados o validados. </t>
    </r>
    <r>
      <rPr>
        <sz val="9"/>
        <color theme="1"/>
        <rFont val="Calibri"/>
        <family val="2"/>
        <scheme val="minor"/>
      </rPr>
      <t xml:space="preserve">Diseño industrial, esquema de circuito integrado, software, planta piloto, prototipo industrial, signos distintivos, producto nutraceutico, colección científica y nuevo registro científico.  Los requerimientos son mencionados en la Tabla IX del ANEXO 1. </t>
    </r>
  </si>
  <si>
    <t>Diseño Industrial</t>
  </si>
  <si>
    <t>DI_A</t>
  </si>
  <si>
    <t xml:space="preserve">Diseño Industrial con contrato de fabricación, explotación o de comercialización. </t>
  </si>
  <si>
    <t>DI_B</t>
  </si>
  <si>
    <t xml:space="preserve">Diseño Industrial sin contrato de fabricación, explotación o de comercialización. </t>
  </si>
  <si>
    <t>Esquema de circuito integrado</t>
  </si>
  <si>
    <t>ECI_A</t>
  </si>
  <si>
    <t xml:space="preserve">Esquema de trazado de circuito integrado con contrato de fabricación, explotación o de comercialización. </t>
  </si>
  <si>
    <t>Software</t>
  </si>
  <si>
    <t>SF_A</t>
  </si>
  <si>
    <r>
      <t xml:space="preserve">Software con certificación de la entidad productora del software en el que se haga claridad sobre el nivel de innovación </t>
    </r>
    <r>
      <rPr>
        <sz val="9"/>
        <color rgb="FFFF0000"/>
        <rFont val="Calibri"/>
        <family val="2"/>
        <scheme val="minor"/>
      </rPr>
      <t>(Eliminaron SF_B)</t>
    </r>
  </si>
  <si>
    <t>Planta piloto</t>
  </si>
  <si>
    <t>PP_A</t>
  </si>
  <si>
    <t>Prototipo industrial</t>
  </si>
  <si>
    <t>PI_A</t>
  </si>
  <si>
    <t>Signos distintivos</t>
  </si>
  <si>
    <t>SD</t>
  </si>
  <si>
    <t>Signos distintivos con certificado de registro de la Superintendencia de Industria y Comercio o quién haga sus veces.  Descripción de las condiciones de uso</t>
  </si>
  <si>
    <t>Productos nutraceúticos</t>
  </si>
  <si>
    <t>PN</t>
  </si>
  <si>
    <t>Colección científica</t>
  </si>
  <si>
    <t>CC</t>
  </si>
  <si>
    <t>Nuevo registro científico</t>
  </si>
  <si>
    <t>NRC_A</t>
  </si>
  <si>
    <t>Nuevo registro científico publicado en un artículo científico A1, A2, B, C o D</t>
  </si>
  <si>
    <t>NRC_B</t>
  </si>
  <si>
    <t>Nuevo registro científico publicado en un artículo</t>
  </si>
  <si>
    <r>
      <rPr>
        <b/>
        <sz val="9"/>
        <color theme="1"/>
        <rFont val="Calibri"/>
        <family val="2"/>
        <scheme val="minor"/>
      </rPr>
      <t xml:space="preserve">Productos Empresariales. </t>
    </r>
    <r>
      <rPr>
        <sz val="9"/>
        <color theme="1"/>
        <rFont val="Calibri"/>
        <family val="2"/>
        <scheme val="minor"/>
      </rPr>
      <t>Secreto  empresarial,  empresas  de  base tecnológica (spin-off y start-up), empresas  creativas y culturales, innovaciones generadas en la gestión empresarial, innovaciones en procesos, procedimientos y servicios. Los requerimientos son mencionados en la Tabla X del ANEXO 1.</t>
    </r>
  </si>
  <si>
    <t>Secreto empresarial</t>
  </si>
  <si>
    <t>SE</t>
  </si>
  <si>
    <t>Empresa de base tecnológica (Spin-off y Start-up)</t>
  </si>
  <si>
    <t>EBT_A</t>
  </si>
  <si>
    <t>Empresa de base tecnológica (Spin-off)</t>
  </si>
  <si>
    <t>EBT_B</t>
  </si>
  <si>
    <t>Empresa de base tecnológica (Start-up)</t>
  </si>
  <si>
    <t>Empresas creativas y culturales</t>
  </si>
  <si>
    <t>ICC_A</t>
  </si>
  <si>
    <t>Empresas creativas y culturales con productos o servicios en el mercado.</t>
  </si>
  <si>
    <t>ICC_B</t>
  </si>
  <si>
    <t>Empresas creativas y culturales sin productos o servicios en el mercado.</t>
  </si>
  <si>
    <t>Innovación generada en la gestión empresarial</t>
  </si>
  <si>
    <t>IG_A1</t>
  </si>
  <si>
    <t>Innovación generada en la gestión empresarial en el ámbito organizacional en grandes empresas</t>
  </si>
  <si>
    <t>IG_A2</t>
  </si>
  <si>
    <t>Innovación generada en la gestión empresarial en el ámbito organizacional en medianas y pequeñas empresas</t>
  </si>
  <si>
    <t>IG_B1</t>
  </si>
  <si>
    <t>Innovación generada en la gestión empresarial en el ámbito de la comercialización en grandes empresas</t>
  </si>
  <si>
    <t>IG_B2</t>
  </si>
  <si>
    <t>Innovación generada en la gestión empresarial en el ámbito de la comercialización en medianas y pequeñas empresas</t>
  </si>
  <si>
    <t>Innovación en procedimiento y servicio</t>
  </si>
  <si>
    <t>IPP</t>
  </si>
  <si>
    <r>
      <rPr>
        <b/>
        <sz val="9"/>
        <color theme="1"/>
        <rFont val="Calibri"/>
        <family val="2"/>
        <scheme val="minor"/>
      </rPr>
      <t xml:space="preserve">Regulaciones, normas, reglamentos o legislaciones, </t>
    </r>
    <r>
      <rPr>
        <sz val="9"/>
        <color theme="1"/>
        <rFont val="Calibri"/>
        <family val="2"/>
        <scheme val="minor"/>
      </rPr>
      <t>guías (práctica clínica y manejo clínico forence), protocolos (vigilancia epidemiológica y atención a pacientes), actos legislativos y proyectos de ley. Los requerimientos son mencionados en la Tabla XI del ANEXO 1.</t>
    </r>
  </si>
  <si>
    <t>RNR</t>
  </si>
  <si>
    <t>Regulación, norma, reglamento o legislación. Para el caso de la normatividad del espectro radioeléctrico certificación emitida por la Agencia Nacional del Espectro.</t>
  </si>
  <si>
    <t>RNL_A</t>
  </si>
  <si>
    <t>Regulación, norma, reglamento o legislación con implementación a nivel internacional</t>
  </si>
  <si>
    <t>RNL_B</t>
  </si>
  <si>
    <t>Regulación, norma, reglamento o legislación con implementación a nivel nacional</t>
  </si>
  <si>
    <t>RNT</t>
  </si>
  <si>
    <t>Regulación, norma, reglamento o legislación. Norma Técnica</t>
  </si>
  <si>
    <t>RNPC</t>
  </si>
  <si>
    <t>Guía de Práctica Clínica (GPC)</t>
  </si>
  <si>
    <t>GMCF</t>
  </si>
  <si>
    <t>Guía de Manejo Clínico Forence</t>
  </si>
  <si>
    <t>MADV</t>
  </si>
  <si>
    <t>Manuales y Modelos de Atención Diferencial a Victimas</t>
  </si>
  <si>
    <t>PAU</t>
  </si>
  <si>
    <t>Protocolos de Atención a Usuarios/Victimas (Pacientes)</t>
  </si>
  <si>
    <t>PVE</t>
  </si>
  <si>
    <t>Protocolos de Vigilancia Epidemiológica</t>
  </si>
  <si>
    <t>AL</t>
  </si>
  <si>
    <t>Acuerdo de Ley</t>
  </si>
  <si>
    <t>RNPL</t>
  </si>
  <si>
    <t>Proyecto de Ley</t>
  </si>
  <si>
    <r>
      <rPr>
        <b/>
        <sz val="9"/>
        <color theme="1"/>
        <rFont val="Calibri"/>
        <family val="2"/>
        <scheme val="minor"/>
      </rPr>
      <t xml:space="preserve">Conceptos técnicos e informes técnicos.
</t>
    </r>
    <r>
      <rPr>
        <sz val="9"/>
        <color theme="1"/>
        <rFont val="Calibri"/>
        <family val="2"/>
        <scheme val="minor"/>
      </rPr>
      <t>Los requerimientos son mencionados en la Tabla XII del ANEXO 1.</t>
    </r>
  </si>
  <si>
    <t>Conceptos Técnicos e informes técnicos</t>
  </si>
  <si>
    <t>CT</t>
  </si>
  <si>
    <t>Conceptos  Técnicos</t>
  </si>
  <si>
    <t>INF</t>
  </si>
  <si>
    <t>Informes técnicos que cumplan con los indicadores de existencia</t>
  </si>
  <si>
    <r>
      <rPr>
        <b/>
        <sz val="9"/>
        <color theme="1"/>
        <rFont val="Calibri"/>
        <family val="2"/>
        <scheme val="minor"/>
      </rPr>
      <t xml:space="preserve">Registros de Acuerdos de licencia para la explotación de obras protegidas por derecho de autor.
</t>
    </r>
    <r>
      <rPr>
        <sz val="9"/>
        <color theme="1"/>
        <rFont val="Calibri"/>
        <family val="2"/>
        <scheme val="minor"/>
      </rPr>
      <t>Acuerdos de licencia para la explotación de obras protegidas  por  derecho  de  autor.  Los requerimientos son mencionados en la Tabla XIII del ANEXO 1.</t>
    </r>
  </si>
  <si>
    <t>Registros de Acuerdos de licencia para la explotación de obras de AAD protegidas por derecho de autor</t>
  </si>
  <si>
    <t>MR</t>
  </si>
  <si>
    <r>
      <rPr>
        <b/>
        <sz val="9"/>
        <color rgb="FF000000"/>
        <rFont val="Calibri"/>
        <family val="2"/>
        <scheme val="minor"/>
      </rPr>
      <t xml:space="preserve">Participación ciudadana en CTeI y creación. </t>
    </r>
    <r>
      <rPr>
        <sz val="9"/>
        <color rgb="FF000000"/>
        <rFont val="Calibri"/>
        <family val="2"/>
        <scheme val="minor"/>
      </rPr>
      <t>Participación ciudadana o comunidad(es) en proyectos de investigación. Espacio/evento de participación ciudadana o de comunidad(es) en relación  con  la  CTeI.  Los  requerimientos  son
mencionados en la Tabla XIV del ANEXO 1.</t>
    </r>
  </si>
  <si>
    <t>Participación ciudadana en proyectos de CTI</t>
  </si>
  <si>
    <t>PPC</t>
  </si>
  <si>
    <t>Participación ciudadana en proyectos de CTI. Constancia de la participación o aval de dicha comunidad para su inclusión en el proyecto de CTI</t>
  </si>
  <si>
    <t>APSC</t>
  </si>
  <si>
    <t>Espacios de participación ciudadana en CTI</t>
  </si>
  <si>
    <t>EPC</t>
  </si>
  <si>
    <t>Espacios de participación ciudadana en CTI. Constancia de la participación o aval de dicha comunidad para su inclusión en el espacio/encuentro de CTI.</t>
  </si>
  <si>
    <r>
      <rPr>
        <b/>
        <sz val="9"/>
        <color rgb="FF000000"/>
        <rFont val="Calibri"/>
        <family val="2"/>
        <scheme val="minor"/>
      </rPr>
      <t xml:space="preserve">Estrategias pedagógicas para el fomento de la CTeI. </t>
    </r>
    <r>
      <rPr>
        <sz val="9"/>
        <color rgb="FF000000"/>
        <rFont val="Calibri"/>
        <family val="2"/>
        <scheme val="minor"/>
      </rPr>
      <t>Programa/Estrategia pedagógica de fomento a la CTI. Incluye la formación de redes de fomento de la apropiación social del conocimiento. Los requerimientos son mencionados en la Tabla XV del ANEXO 1.</t>
    </r>
  </si>
  <si>
    <t>Estrategias pedagógicas para el fomento a la CTI</t>
  </si>
  <si>
    <t>EPA</t>
  </si>
  <si>
    <t>Estrategias pedagógicas para el fomento a la CTI (creación, organización, liderazgo, apoyo, vinculación o asistencia).</t>
  </si>
  <si>
    <r>
      <rPr>
        <b/>
        <sz val="9"/>
        <color rgb="FF000000"/>
        <rFont val="Calibri"/>
        <family val="2"/>
        <scheme val="minor"/>
      </rPr>
      <t>Comunicación social del conocimiento.</t>
    </r>
    <r>
      <rPr>
        <sz val="9"/>
        <color rgb="FF000000"/>
        <rFont val="Calibri"/>
        <family val="2"/>
        <scheme val="minor"/>
      </rPr>
      <t xml:space="preserve"> Estrategias de comunicación del conocimiento, generación de contenidos impresos, multimedia, virtuales y de audio. Los requerimientos son mencionados en la Tabla XVI del ANEXO 1.</t>
    </r>
  </si>
  <si>
    <t>Estrategias de comunicación del conocimiento</t>
  </si>
  <si>
    <t>PCC</t>
  </si>
  <si>
    <t>Generación de contenidos</t>
  </si>
  <si>
    <t>GC</t>
  </si>
  <si>
    <r>
      <rPr>
        <b/>
        <sz val="9"/>
        <color theme="1"/>
        <rFont val="Calibri"/>
        <family val="2"/>
        <scheme val="minor"/>
      </rPr>
      <t>Generación de Contenidos. Contenidos Impresos</t>
    </r>
    <r>
      <rPr>
        <sz val="9"/>
        <color theme="1"/>
        <rFont val="Calibri"/>
        <family val="2"/>
        <scheme val="minor"/>
      </rPr>
      <t xml:space="preserve">. Libro de divulgación, artículo publicado en revista de divulgación impresa o digital (periódico, revista, cartilla o manual). </t>
    </r>
    <r>
      <rPr>
        <b/>
        <sz val="9"/>
        <color theme="1"/>
        <rFont val="Calibri"/>
        <family val="2"/>
        <scheme val="minor"/>
      </rPr>
      <t>Contenidos Multimedia</t>
    </r>
    <r>
      <rPr>
        <sz val="9"/>
        <color theme="1"/>
        <rFont val="Calibri"/>
        <family val="2"/>
        <scheme val="minor"/>
      </rPr>
      <t xml:space="preserve"> (Espacio/programa de televisión, video, audiovisuales, piezas  de audio con resultado de investigació). </t>
    </r>
    <r>
      <rPr>
        <b/>
        <sz val="9"/>
        <color theme="1"/>
        <rFont val="Calibri"/>
        <family val="2"/>
        <scheme val="minor"/>
      </rPr>
      <t>Contenidos Virtuales</t>
    </r>
    <r>
      <rPr>
        <sz val="9"/>
        <color theme="1"/>
        <rFont val="Calibri"/>
        <family val="2"/>
        <scheme val="minor"/>
      </rPr>
      <t xml:space="preserve">. Páginas web, portales, micrositios, aplicativos y blogs.  
</t>
    </r>
    <r>
      <rPr>
        <b/>
        <sz val="9"/>
        <color theme="1"/>
        <rFont val="Calibri"/>
        <family val="2"/>
        <scheme val="minor"/>
      </rPr>
      <t/>
    </r>
  </si>
  <si>
    <r>
      <rPr>
        <b/>
        <sz val="9"/>
        <color rgb="FF000000"/>
        <rFont val="Calibri"/>
        <family val="2"/>
        <scheme val="minor"/>
      </rPr>
      <t xml:space="preserve">Circulación de conocimiento especializado. </t>
    </r>
    <r>
      <rPr>
        <sz val="9"/>
        <color rgb="FF000000"/>
        <rFont val="Calibri"/>
        <family val="2"/>
        <scheme val="minor"/>
      </rPr>
      <t>Eventos científicos, participación en redes de conocimiento, talleres de creación, eventos culturales y artísticos, documentos de trabajo (working  papers),  nueva secuencia genética, boletines  divulgativos  de resultado de investigación, ediciones de revista científica o de libros resultado de investigación, informes  finales  de investigación, consultorias (cientifico-tecnológicas y arte, arquitectura y diseño).  Los requerimientos son mencionados en la Tabla XVII del ANEXO 1.</t>
    </r>
  </si>
  <si>
    <t>Evento científico</t>
  </si>
  <si>
    <t>EC_A</t>
  </si>
  <si>
    <t>Evento científico. Presentación de ponencia en evento científico o tecnológico.</t>
  </si>
  <si>
    <t>Evento científico. Participación con un “poster” en evento científico o tecnológico.</t>
  </si>
  <si>
    <t>Evento científico. Capítulo en memorias de congreso editadas como libro o revista.</t>
  </si>
  <si>
    <t>EC_B</t>
  </si>
  <si>
    <t>Evento científico. Organización de evento científico o tecnológico.</t>
  </si>
  <si>
    <t>Red de conocimiento especializado</t>
  </si>
  <si>
    <t>RC_A</t>
  </si>
  <si>
    <t>Red de conocimiento especializado. El grupo creó y lidera la red</t>
  </si>
  <si>
    <t>RC_B</t>
  </si>
  <si>
    <t>Red de conocimiento especializado. El grupo aportó a las actividades de la red como participante.</t>
  </si>
  <si>
    <t>Talleres de Creación</t>
  </si>
  <si>
    <t>TC_A</t>
  </si>
  <si>
    <t>Talleres de Creación. Evento internacional con mecanismos visibles de selección y verificación de resultados finales. Con certificado o diploma Registro de Obra o creación finalizada</t>
  </si>
  <si>
    <t>TC_B</t>
  </si>
  <si>
    <t>Talleres de Creación. Evento nacional con mecanismos visibles de selección y verificación de resultados finales. Con certificado o diploma Registro de Obra o creación finalizada</t>
  </si>
  <si>
    <t>TC_C</t>
  </si>
  <si>
    <t>Talleres de Creación. Evento local con mecanismos visibles de selección. Con certificado o diploma; Registro de Obra o creación finalizada</t>
  </si>
  <si>
    <t>Eventos culturales y artísticos</t>
  </si>
  <si>
    <t>ECA_A</t>
  </si>
  <si>
    <t>Eventos culturales y artísticos. Participante</t>
  </si>
  <si>
    <t>ECA_B</t>
  </si>
  <si>
    <t>Eventos culturales y artísticos. Organizador</t>
  </si>
  <si>
    <t>Documento de trabajo (Working paper)</t>
  </si>
  <si>
    <t>WP</t>
  </si>
  <si>
    <t>Nueva Secuencia Genética</t>
  </si>
  <si>
    <t>NSG</t>
  </si>
  <si>
    <t>Boletín divulgativo de resultado de investigación</t>
  </si>
  <si>
    <t>BOL</t>
  </si>
  <si>
    <t>Edición de revista científica o de Libro Resultado de Investigación</t>
  </si>
  <si>
    <t>ERL</t>
  </si>
  <si>
    <t>Informe Final de Investigación</t>
  </si>
  <si>
    <t>IFI</t>
  </si>
  <si>
    <t>Edición de revista científica o de Libro Resultado de Investigación. Informe Final de Investigación</t>
  </si>
  <si>
    <t>Consultorías 
científicas-
tecnologías y de
investigación-
creación en arte, 
arquitectura y diseño</t>
  </si>
  <si>
    <t>CON_CT</t>
  </si>
  <si>
    <t>Consultorías científicas y tecnologías que cumpla con los indicadores de existencia.</t>
  </si>
  <si>
    <t>CON_AAD</t>
  </si>
  <si>
    <t>Consultorías en procesos de investigación-creación en arte, arquitectura y diseño que cumpla con los indicadores de existencia.</t>
  </si>
  <si>
    <r>
      <t xml:space="preserve">Dirección de Tesis de Doctorado. </t>
    </r>
    <r>
      <rPr>
        <sz val="9"/>
        <color theme="1"/>
        <rFont val="Calibri"/>
        <family val="2"/>
        <scheme val="minor"/>
      </rPr>
      <t>Dirección/tutoría y codirección/cotutoría de  Tesis de Doctorado, se diferencian las tesis con reconocimiento de las aprobadas. Los requerimientos son mencionados en la Tabla XVIII del ANEXO 1.</t>
    </r>
  </si>
  <si>
    <r>
      <rPr>
        <sz val="9"/>
        <color rgb="FFFF0000"/>
        <rFont val="Calibri"/>
        <family val="2"/>
        <scheme val="minor"/>
      </rPr>
      <t>Dirección</t>
    </r>
    <r>
      <rPr>
        <sz val="9"/>
        <color rgb="FF000000"/>
        <rFont val="Calibri"/>
        <family val="2"/>
        <scheme val="minor"/>
      </rPr>
      <t xml:space="preserve"> de Tesis de Doctorado</t>
    </r>
  </si>
  <si>
    <t>TD_A</t>
  </si>
  <si>
    <r>
      <rPr>
        <sz val="9"/>
        <color rgb="FFFF0000"/>
        <rFont val="Calibri"/>
        <family val="2"/>
        <scheme val="minor"/>
      </rPr>
      <t>Director/codirector/tutor</t>
    </r>
    <r>
      <rPr>
        <sz val="9"/>
        <color rgb="FF000000"/>
        <rFont val="Calibri"/>
        <family val="2"/>
        <scheme val="minor"/>
      </rPr>
      <t xml:space="preserve"> de Tesis de doctorado con distinción (Laureada, Meritoria)</t>
    </r>
  </si>
  <si>
    <t>FRHA</t>
  </si>
  <si>
    <t>TD_B</t>
  </si>
  <si>
    <r>
      <rPr>
        <sz val="9"/>
        <color rgb="FFFF0000"/>
        <rFont val="Calibri"/>
        <family val="2"/>
        <scheme val="minor"/>
      </rPr>
      <t>Director/codirector/tutor</t>
    </r>
    <r>
      <rPr>
        <sz val="9"/>
        <color rgb="FF000000"/>
        <rFont val="Calibri"/>
        <family val="2"/>
        <scheme val="minor"/>
      </rPr>
      <t xml:space="preserve"> de Tesis de doctorado aprobada</t>
    </r>
  </si>
  <si>
    <r>
      <t>Dirección de Trabajo de grado de Maestría.</t>
    </r>
    <r>
      <rPr>
        <sz val="9"/>
        <color theme="1"/>
        <rFont val="Calibri"/>
        <family val="2"/>
        <scheme val="minor"/>
      </rPr>
      <t xml:space="preserve"> Dirección/tutoría y codirección/cotutoría de  Trabajo de grado de maestría, se diferencian los trabajos con reconocimiento de los aprobados. Los requerimientos son mencionados en la Tabla XVIII del ANEXO 1</t>
    </r>
  </si>
  <si>
    <r>
      <rPr>
        <sz val="9"/>
        <color rgb="FFFF0000"/>
        <rFont val="Calibri"/>
        <family val="2"/>
        <scheme val="minor"/>
      </rPr>
      <t>Dirección de</t>
    </r>
    <r>
      <rPr>
        <sz val="9"/>
        <color rgb="FF000000"/>
        <rFont val="Calibri"/>
        <family val="2"/>
        <scheme val="minor"/>
      </rPr>
      <t xml:space="preserve"> Trabajo de Grado de Maestría</t>
    </r>
  </si>
  <si>
    <t>TM_A</t>
  </si>
  <si>
    <r>
      <rPr>
        <sz val="9"/>
        <color rgb="FFFF0000"/>
        <rFont val="Calibri"/>
        <family val="2"/>
        <scheme val="minor"/>
      </rPr>
      <t>Director/codirector/tutor</t>
    </r>
    <r>
      <rPr>
        <sz val="9"/>
        <color rgb="FF000000"/>
        <rFont val="Calibri"/>
        <family val="2"/>
        <scheme val="minor"/>
      </rPr>
      <t xml:space="preserve"> de Trabajo de grado de maestría con distinción (Laureado, Meritorio) </t>
    </r>
  </si>
  <si>
    <t>FRHB</t>
  </si>
  <si>
    <t>TM_B</t>
  </si>
  <si>
    <r>
      <rPr>
        <sz val="9"/>
        <color rgb="FFFF0000"/>
        <rFont val="Calibri"/>
        <family val="2"/>
        <scheme val="minor"/>
      </rPr>
      <t>Director/codirector/tutor</t>
    </r>
    <r>
      <rPr>
        <sz val="9"/>
        <color rgb="FF000000"/>
        <rFont val="Calibri"/>
        <family val="2"/>
        <scheme val="minor"/>
      </rPr>
      <t xml:space="preserve"> de Trabajo de grado de maestría aprobado</t>
    </r>
  </si>
  <si>
    <r>
      <t>Dirección de Trabajo de grado de Pregrado.</t>
    </r>
    <r>
      <rPr>
        <sz val="9"/>
        <color theme="1"/>
        <rFont val="Calibri"/>
        <family val="2"/>
        <scheme val="minor"/>
      </rPr>
      <t xml:space="preserve"> Dirección/tutoría y codirección/cotutoría de Trabajo de grado de  pregrado,  se  diferencian  los  trabajos  con reconocimiento de los aprobados. Los requerimientos son mencionados en la Tabla XVIII del ANEXO 1</t>
    </r>
  </si>
  <si>
    <r>
      <rPr>
        <sz val="9"/>
        <color rgb="FFFF0000"/>
        <rFont val="Calibri"/>
        <family val="2"/>
        <scheme val="minor"/>
      </rPr>
      <t>Dirección de</t>
    </r>
    <r>
      <rPr>
        <sz val="9"/>
        <color rgb="FF000000"/>
        <rFont val="Calibri"/>
        <family val="2"/>
        <scheme val="minor"/>
      </rPr>
      <t xml:space="preserve"> Trabajo de grado Pregrado</t>
    </r>
  </si>
  <si>
    <t>TP_A</t>
  </si>
  <si>
    <r>
      <rPr>
        <sz val="9"/>
        <color rgb="FFFF0000"/>
        <rFont val="Calibri"/>
        <family val="2"/>
        <scheme val="minor"/>
      </rPr>
      <t>Director/codirector/tutor</t>
    </r>
    <r>
      <rPr>
        <sz val="9"/>
        <color rgb="FF000000"/>
        <rFont val="Calibri"/>
        <family val="2"/>
        <scheme val="minor"/>
      </rPr>
      <t xml:space="preserve"> de Trabajo de pregrado con distinción </t>
    </r>
  </si>
  <si>
    <t>TP_B</t>
  </si>
  <si>
    <r>
      <rPr>
        <sz val="9"/>
        <color rgb="FFFF0000"/>
        <rFont val="Calibri"/>
        <family val="2"/>
        <scheme val="minor"/>
      </rPr>
      <t>Director/codirector/tutor</t>
    </r>
    <r>
      <rPr>
        <sz val="9"/>
        <color rgb="FF000000"/>
        <rFont val="Calibri"/>
        <family val="2"/>
        <scheme val="minor"/>
      </rPr>
      <t xml:space="preserve"> de Trabajo de pregrado aprobado</t>
    </r>
  </si>
  <si>
    <r>
      <t>Proyectos de Investigación y Desarrollo.</t>
    </r>
    <r>
      <rPr>
        <sz val="9"/>
        <color theme="1"/>
        <rFont val="Calibri"/>
        <family val="2"/>
        <scheme val="minor"/>
      </rPr>
      <t xml:space="preserve"> Proyectos ejecutados por los Grupos de Investigación en calidad de Investigador Principal clasificados de acuerdo a las fuentes de financiación. Los requerimientos son mencionados en la Tabla XVIII del ANEXO 1</t>
    </r>
  </si>
  <si>
    <t>Proyecto de Investigación y Desarrollo</t>
  </si>
  <si>
    <t>PID_A</t>
  </si>
  <si>
    <t>Proyecto de Investigación y Desarrollo. Financiación externa internacional</t>
  </si>
  <si>
    <t>PID_B</t>
  </si>
  <si>
    <t>Proyecto de Investigación y Desarrollo. Financiación externa nacional</t>
  </si>
  <si>
    <t>PID_C</t>
  </si>
  <si>
    <t>Proyecto de Investigación y Desarrollo. Financiación interna (por parte de la institución que avala el grupo)</t>
  </si>
  <si>
    <r>
      <t>Proyectos de Investigación - Creación.</t>
    </r>
    <r>
      <rPr>
        <sz val="9"/>
        <color theme="1"/>
        <rFont val="Calibri"/>
        <family val="2"/>
        <scheme val="minor"/>
      </rPr>
      <t xml:space="preserve"> Proyectos ejecutados por los Grupos de Investigación en calidad de Investigador Principal clasificados de acuerdo a las fuentes de financiación. Los requerimientos son mencionados en la Tabla XVIII del ANEXO 1</t>
    </r>
  </si>
  <si>
    <t>Proyecto de Investigación-Creación</t>
  </si>
  <si>
    <t>PIC_A</t>
  </si>
  <si>
    <t>Proyecto de Investigación-Creación. Financiación externa internacional</t>
  </si>
  <si>
    <t>PIC_B</t>
  </si>
  <si>
    <t>Proyecto de Investigación-Creación. Financiación externa nacional</t>
  </si>
  <si>
    <t>PIC_C</t>
  </si>
  <si>
    <t>Proyecto de Investigación-Creación. Financiación interna (por parte de la institución que avala el grupo)</t>
  </si>
  <si>
    <r>
      <t>Proyectos de Investigación, Desrrollo e Innovación  (ID+I).</t>
    </r>
    <r>
      <rPr>
        <sz val="9"/>
        <color theme="1"/>
        <rFont val="Calibri"/>
        <family val="2"/>
        <scheme val="minor"/>
      </rPr>
      <t xml:space="preserve"> Proyectos ejecutados por Investigadores en empresas y los proyectos con jóvenes investigadores en empresas. Los requerimientos son mencionados en la Tabla XVIII del ANEXO 1</t>
    </r>
  </si>
  <si>
    <t>Proyecto ID+I con formación</t>
  </si>
  <si>
    <t>PF_A</t>
  </si>
  <si>
    <t>Proyecto ID+I con formación ejecutado con investigadores en empresas</t>
  </si>
  <si>
    <t>PF_B</t>
  </si>
  <si>
    <t>Proyecto ID+I con formación ejecutado con jóvenes investigadores en empresas</t>
  </si>
  <si>
    <r>
      <t xml:space="preserve">Proyecto de extensión y responsabilidad social en CTI. </t>
    </r>
    <r>
      <rPr>
        <sz val="9"/>
        <color theme="1"/>
        <rFont val="Calibri"/>
        <family val="2"/>
        <scheme val="minor"/>
      </rPr>
      <t>Proyectos de extensión, en los que se especifique el tipo de participación del grupo de investigación en el proyecto (proyecto de extensión en CTeI o proyecto de responsabilidad social-extensión solidaria con componente en CTeI. Los requerimientos son mencionados en la Tabla XVIII del ANEXO 1</t>
    </r>
  </si>
  <si>
    <t>PE</t>
  </si>
  <si>
    <r>
      <t>Apoyo a creación de programas o cursos de formación de investigadores.</t>
    </r>
    <r>
      <rPr>
        <sz val="9"/>
        <color theme="1"/>
        <rFont val="Calibri"/>
        <family val="2"/>
        <scheme val="minor"/>
      </rPr>
      <t xml:space="preserve"> Apoyo a la creación  de programas o cursos de maestría o de doctorado. Los requerimientos son mencionados en la Tabla XVIII del ANEXO 1.</t>
    </r>
  </si>
  <si>
    <t>Apoyo a programa o curso de formación de investigadores</t>
  </si>
  <si>
    <t>AP_A</t>
  </si>
  <si>
    <t>Apoyo a creación de programa de doctorado</t>
  </si>
  <si>
    <t>AP_B</t>
  </si>
  <si>
    <t>Apoyo a creación de un programa de maestría</t>
  </si>
  <si>
    <t>AP_C</t>
  </si>
  <si>
    <t>Apoyo a creación de cursos de doctorado</t>
  </si>
  <si>
    <t>AP_D</t>
  </si>
  <si>
    <t>Apoyo a creación de cursos de maestría</t>
  </si>
  <si>
    <r>
      <t xml:space="preserve">Acompañamientos y asesorías de línea temática del Programa Ondas. </t>
    </r>
    <r>
      <rPr>
        <sz val="9"/>
        <color theme="1"/>
        <rFont val="Calibri"/>
        <family val="2"/>
        <scheme val="minor"/>
      </rPr>
      <t>Acompañamientos  y  asesorías  de  línea  temática del Programa Ondas. Los requerimientos son mencionados en la Tabla XVIII del ANEXO 1.</t>
    </r>
  </si>
  <si>
    <t>Acompañamiento y asesoría de línea temática del Programa Ondas</t>
  </si>
  <si>
    <t>APO</t>
  </si>
  <si>
    <t>Acompañamiento y asesoría de línea temática del Programa Ondas. Iniciativa reconocida en la comunidad de pares del Programa Ondas; iniciativa que haya participado en las Ferias de la ciencia en los niveles municipales, departamentales, regionales, nacionales e internacionales</t>
  </si>
  <si>
    <t>No aplica</t>
  </si>
  <si>
    <t>Responsable</t>
  </si>
  <si>
    <t>Escuela:</t>
  </si>
  <si>
    <t>Grupo:</t>
  </si>
  <si>
    <t>Regional:</t>
  </si>
  <si>
    <t>Programa / área:</t>
  </si>
  <si>
    <t>Categoria:</t>
  </si>
  <si>
    <t>Responsable:</t>
  </si>
  <si>
    <t>Otro</t>
  </si>
  <si>
    <t>Área de Formación Investigativa</t>
  </si>
  <si>
    <t>Área de Emprendimiento</t>
  </si>
  <si>
    <t>Área de ciencias básicas</t>
  </si>
  <si>
    <t>Area de Formación Socio-Humanística</t>
  </si>
  <si>
    <t>Nombre semillero:</t>
  </si>
  <si>
    <t>SERVICIOS PERSONALES / HONORARIOS</t>
  </si>
  <si>
    <t>NOMBRE / ROL</t>
  </si>
  <si>
    <t>TIPO</t>
  </si>
  <si>
    <t>DEDICACIÓN HRS/SEM</t>
  </si>
  <si>
    <t>NO. SEMANAS</t>
  </si>
  <si>
    <t>VALOR HORA</t>
  </si>
  <si>
    <t>HONORARIOS</t>
  </si>
  <si>
    <t>CUN</t>
  </si>
  <si>
    <t>OTRA ENTIDAD</t>
  </si>
  <si>
    <t>APORTES  EN DINERO</t>
  </si>
  <si>
    <t>APORTES EN ESPECIE</t>
  </si>
  <si>
    <t>TIPO CONTRATO</t>
  </si>
  <si>
    <t>ROL</t>
  </si>
  <si>
    <t>DESCARGA DE HORAS</t>
  </si>
  <si>
    <t xml:space="preserve">No </t>
  </si>
  <si>
    <t>Contrato</t>
  </si>
  <si>
    <t>Orden prestación de servicios OPS</t>
  </si>
  <si>
    <t>Contrapartida</t>
  </si>
  <si>
    <t>Auxiliar</t>
  </si>
  <si>
    <t>Rol</t>
  </si>
  <si>
    <t>Líder de Escuela</t>
  </si>
  <si>
    <t>Líder de Grupo</t>
  </si>
  <si>
    <t>Investigador</t>
  </si>
  <si>
    <t>Joven investigador</t>
  </si>
  <si>
    <t>Auxiliar de investigación</t>
  </si>
  <si>
    <t xml:space="preserve">Otros (especifique) </t>
  </si>
  <si>
    <t>Subtotal</t>
  </si>
  <si>
    <t>Descarga</t>
  </si>
  <si>
    <t>TIPO DE SERVICIO</t>
  </si>
  <si>
    <t>DESCRIPCIÓN SERVICIO</t>
  </si>
  <si>
    <t>CANTIDAD REQUERIDA</t>
  </si>
  <si>
    <t>VALOR APORTES</t>
  </si>
  <si>
    <t xml:space="preserve">VALOR TOTAL </t>
  </si>
  <si>
    <t>SERVICIOS TÉCNICOS</t>
  </si>
  <si>
    <r>
      <t>GASTOS DE VIAJE</t>
    </r>
    <r>
      <rPr>
        <sz val="9"/>
        <color rgb="FF000000"/>
        <rFont val="Calibri"/>
        <family val="2"/>
      </rPr>
      <t> </t>
    </r>
  </si>
  <si>
    <t>ACTIVIDAD</t>
  </si>
  <si>
    <t>ORIGEN/ DESTINO</t>
  </si>
  <si>
    <t>PASAJES AEREOS</t>
  </si>
  <si>
    <t>INSCRIPCIÓN</t>
  </si>
  <si>
    <t>ALOJAMIENTO/NOCHE</t>
  </si>
  <si>
    <t>MANUTENCIÓN/NOCHE</t>
  </si>
  <si>
    <t>NOCHES ESTADÍA</t>
  </si>
  <si>
    <t>NACIONAL</t>
  </si>
  <si>
    <t>INTERNACIONAL</t>
  </si>
  <si>
    <t xml:space="preserve">Total </t>
  </si>
  <si>
    <t xml:space="preserve">Productos resultado del proyecto de investigación: </t>
  </si>
  <si>
    <t>Tipología</t>
  </si>
  <si>
    <t>Subproducto</t>
  </si>
  <si>
    <t>Tipo productos</t>
  </si>
  <si>
    <r>
      <t xml:space="preserve">1. Hoja </t>
    </r>
    <r>
      <rPr>
        <i/>
        <sz val="11"/>
        <color theme="1"/>
        <rFont val="Calibri"/>
        <family val="2"/>
        <scheme val="minor"/>
      </rPr>
      <t xml:space="preserve">Información general. </t>
    </r>
    <r>
      <rPr>
        <sz val="11"/>
        <color theme="1"/>
        <rFont val="Calibri"/>
        <family val="2"/>
        <scheme val="minor"/>
      </rPr>
      <t>Esta pestaña hace referencia a la información general del proyecto de investigación y los productos resultado de la investigación.</t>
    </r>
  </si>
  <si>
    <t>OTROS GASTOS</t>
  </si>
  <si>
    <t>TIPO GASTO</t>
  </si>
  <si>
    <t>DESCRIPCIÓN REQUERIMIENTO</t>
  </si>
  <si>
    <t>VALOR TOTAL</t>
  </si>
  <si>
    <t>INVERSIONES</t>
  </si>
  <si>
    <t>TIPO DE INVERSIÓN</t>
  </si>
  <si>
    <t>CANTIDAD(ES) REQUERIDA(S)</t>
  </si>
  <si>
    <r>
      <t xml:space="preserve">El objetivo de esta sección es identificar la dimensión de la inversión inicial de su proyecto asociada a los tiempos de ejecución y los recursos con los que se cuenta para la puesta en marcha de su proyecto. El estudio y análisis financiero se realizarán en la etapa de elaboración del documento. Si desea, puede anexar la información financiera adicional que considere conveniente. </t>
    </r>
    <r>
      <rPr>
        <b/>
        <i/>
        <sz val="11"/>
        <color theme="1"/>
        <rFont val="Calibri"/>
        <family val="2"/>
        <scheme val="minor"/>
      </rPr>
      <t>SOLO DEBE DILIGENCIAR LAS HOJAS MARCADAS CON EL NUMERAL 1 AL 6</t>
    </r>
  </si>
  <si>
    <t>NOMBRE PROYECTO:</t>
  </si>
  <si>
    <t>CENTRO DE COSTO:</t>
  </si>
  <si>
    <t>FECHA PRESENTACIÓN:</t>
  </si>
  <si>
    <t>VALOR TOTAL PROYECTO:</t>
  </si>
  <si>
    <t>VALOR CUN</t>
  </si>
  <si>
    <t>%</t>
  </si>
  <si>
    <t>RESUMEN PRESUPUESTO TOTAL PROYECTO</t>
  </si>
  <si>
    <t>TIPO APORTE</t>
  </si>
  <si>
    <t>TOTAL</t>
  </si>
  <si>
    <t xml:space="preserve">VALOR CUN </t>
  </si>
  <si>
    <t>VALOR CONTRAPARTIDA</t>
  </si>
  <si>
    <t>TOTALES</t>
  </si>
  <si>
    <t>Fecha: (ddmmaaaa)</t>
  </si>
  <si>
    <t>Fecha entrega (ddmmaaaa)</t>
  </si>
  <si>
    <t>ddmmaaaa</t>
  </si>
  <si>
    <t>Personal</t>
  </si>
  <si>
    <t>VALOR CONFINANCIACIÓN</t>
  </si>
  <si>
    <t>Servicios técnicos</t>
  </si>
  <si>
    <t>Gastos de Viaje</t>
  </si>
  <si>
    <t>Otros gastos</t>
  </si>
  <si>
    <t>Inversión</t>
  </si>
  <si>
    <t>RESUMEN PRESUPUESTO POR RUBRO</t>
  </si>
  <si>
    <t>Avance 1 (ddmmaaaa)</t>
  </si>
  <si>
    <t>Avance 2 (ddmmaaaa)</t>
  </si>
  <si>
    <t>VALOR TOTAL CUN:</t>
  </si>
  <si>
    <t>Inicio (ddmmaaaa)</t>
  </si>
  <si>
    <t>Fin (ddmmaaaa)</t>
  </si>
  <si>
    <r>
      <t xml:space="preserve">INSTRUCTIVO FORMATO PRESUPUESTO. </t>
    </r>
    <r>
      <rPr>
        <b/>
        <i/>
        <sz val="11"/>
        <color theme="1"/>
        <rFont val="Calibri"/>
        <family val="2"/>
        <scheme val="minor"/>
      </rPr>
      <t>Es muy importante atender a los lineamientos establecidos en los términos de referencia de la convocatoria institucional. Especialmente, el acápite correspondiente a rubros financiables y no financiables.</t>
    </r>
  </si>
  <si>
    <r>
      <t xml:space="preserve">2. </t>
    </r>
    <r>
      <rPr>
        <i/>
        <sz val="11"/>
        <color theme="1"/>
        <rFont val="Calibri"/>
        <family val="2"/>
        <scheme val="minor"/>
      </rPr>
      <t>Hoja Personal</t>
    </r>
    <r>
      <rPr>
        <sz val="11"/>
        <color theme="1"/>
        <rFont val="Calibri"/>
        <family val="2"/>
        <scheme val="minor"/>
      </rPr>
      <t>. Utilice una fila por cada persona que vaya a participar en el desarrollo del proyecto, diligencie el nombre del investigador y en la columna “tipo de contrato” escoja de la lista desplegable la forma de contratación del investigador: descarga, orden de prestación de servicios OPS, si es auxiliar del proyecto o si es contrapartida de otra institución.
Diligencie la columna “Rol”, “horas por semana” y “número de semanas” de dedicación de cada persona.  Tenga en cuenta que el valor de la hora debe responder al escalafón docente o banda salarial de cada uno.
En el caso de los auxiliares el valor está determinado por la Dirección de Capital Social y en el caso de ser contrapartida el valor es dado por la otra institución.</t>
    </r>
  </si>
  <si>
    <r>
      <t xml:space="preserve">3. Hoja </t>
    </r>
    <r>
      <rPr>
        <i/>
        <sz val="11"/>
        <color theme="1"/>
        <rFont val="Calibri"/>
        <family val="2"/>
        <scheme val="minor"/>
      </rPr>
      <t>servicios técnicos</t>
    </r>
    <r>
      <rPr>
        <sz val="11"/>
        <color theme="1"/>
        <rFont val="Calibri"/>
        <family val="2"/>
        <scheme val="minor"/>
      </rPr>
      <t>. Diligencie el “tipo de servicio”, la “descripción del servicio” y “cantidad requerida”. En la columna “valor aporte” registre el valor total del servicio.</t>
    </r>
  </si>
  <si>
    <r>
      <t xml:space="preserve">4. Hoja </t>
    </r>
    <r>
      <rPr>
        <i/>
        <sz val="11"/>
        <color theme="1"/>
        <rFont val="Calibri"/>
        <family val="2"/>
        <scheme val="minor"/>
      </rPr>
      <t>Gastos de viaje</t>
    </r>
    <r>
      <rPr>
        <sz val="11"/>
        <color theme="1"/>
        <rFont val="Calibri"/>
        <family val="2"/>
        <scheme val="minor"/>
      </rPr>
      <t>. Utilice una fila por cada persona que vaya a realizar un viaje, en la columna “tipo” escoja de la lista desplegable si es viaje internacional o nacional. En las columnas “pasajes aéreos”, “inscripción”, “alojamiento” y “manutención” tenga en cuenta que el total no exceda el monto límite de la convocatoria. Diligencie las columnas “actividad” (presentación de ponencia, trabajo de campo, etc.), “origen/destino” y “noches de estadía” para que se calcule el valor total de los viajes.</t>
    </r>
  </si>
  <si>
    <r>
      <t xml:space="preserve">5. Hoja </t>
    </r>
    <r>
      <rPr>
        <i/>
        <sz val="11"/>
        <color theme="1"/>
        <rFont val="Calibri"/>
        <family val="2"/>
        <scheme val="minor"/>
      </rPr>
      <t>Otros Gastos</t>
    </r>
    <r>
      <rPr>
        <sz val="11"/>
        <color theme="1"/>
        <rFont val="Calibri"/>
        <family val="2"/>
        <scheme val="minor"/>
      </rPr>
      <t xml:space="preserve">.  Diligencie la “descripción del requerimiento” y el valor total del requerimiento. </t>
    </r>
  </si>
  <si>
    <r>
      <t xml:space="preserve">6. Hoja </t>
    </r>
    <r>
      <rPr>
        <i/>
        <sz val="11"/>
        <color theme="1"/>
        <rFont val="Calibri"/>
        <family val="2"/>
        <scheme val="minor"/>
      </rPr>
      <t>Inversiones</t>
    </r>
    <r>
      <rPr>
        <sz val="11"/>
        <color theme="1"/>
        <rFont val="Calibri"/>
        <family val="2"/>
        <scheme val="minor"/>
      </rPr>
      <t>. Diligenciar las columnas “tipo de inversión”, “descripción del requerimiento” y “cantidades requeridas”. En la columna “valor aportes” se diligencia el valor total de la inversión.  Se deben anexar las especificaciones técnicas, la justificación de la utilización del equipo en el proyecto y el uso posterior en la Corporación al finalizar el proyecto.</t>
    </r>
  </si>
  <si>
    <r>
      <t xml:space="preserve">Hoja </t>
    </r>
    <r>
      <rPr>
        <i/>
        <sz val="11"/>
        <color theme="1"/>
        <rFont val="Calibri"/>
        <family val="2"/>
        <scheme val="minor"/>
      </rPr>
      <t>Resumen General</t>
    </r>
    <r>
      <rPr>
        <sz val="11"/>
        <color theme="1"/>
        <rFont val="Calibri"/>
        <family val="2"/>
        <scheme val="minor"/>
      </rPr>
      <t xml:space="preserve">. En esta hoja se visualiza el resumen del presupuesto total que es generado automáticamente a partir de la información ya registrada. En el encabezado diligenciar la fecha de elaboración y el centro de costo de la lista desplegable.  </t>
    </r>
  </si>
  <si>
    <t xml:space="preserve">NOMBRE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</si>
</sst>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quot;$&quot;\ #,##0_);[Red]\(&quot;$&quot;\ #,##0\)"/>
    <numFmt numFmtId="7" formatCode="&quot;$&quot;\ #,##0.00_);\(&quot;$&quot;\ #,##0.00\)"/>
    <numFmt numFmtId="44" formatCode="_(&quot;$&quot;\ * #,##0.00_);_(&quot;$&quot;\ * \(#,##0.00\);_(&quot;$&quot;\ * &quot;-&quot;??_);_(@_)"/>
    <numFmt numFmtId="43" formatCode="_(* #,##0.00_);_(* \(#,##0.00\);_(* &quot;-&quot;??_);_(@_)"/>
    <numFmt numFmtId="164" formatCode="&quot;$&quot;\ #,##0.00"/>
    <numFmt numFmtId="165" formatCode="0.0%"/>
  </numFmts>
  <fonts count="42"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i/>
      <sz val="11"/>
      <color theme="1"/>
      <name val="Calibri"/>
      <family val="2"/>
      <scheme val="minor"/>
    </font>
    <font>
      <i/>
      <sz val="9"/>
      <color theme="1"/>
      <name val="Calibri"/>
      <family val="2"/>
      <scheme val="minor"/>
    </font>
    <font>
      <b/>
      <sz val="9"/>
      <color indexed="81"/>
      <name val="Tahoma"/>
      <family val="2"/>
    </font>
    <font>
      <sz val="8"/>
      <name val="Calibri"/>
      <family val="2"/>
      <scheme val="minor"/>
    </font>
    <font>
      <sz val="10"/>
      <color rgb="FF000000"/>
      <name val="Calibri"/>
      <family val="2"/>
      <scheme val="minor"/>
    </font>
    <font>
      <sz val="8"/>
      <color theme="1"/>
      <name val="Calibri"/>
      <family val="2"/>
      <scheme val="minor"/>
    </font>
    <font>
      <b/>
      <sz val="9"/>
      <color theme="1"/>
      <name val="Calibri"/>
      <family val="2"/>
      <scheme val="minor"/>
    </font>
    <font>
      <sz val="9"/>
      <color theme="1"/>
      <name val="Calibri"/>
      <family val="2"/>
      <scheme val="minor"/>
    </font>
    <font>
      <sz val="9"/>
      <color rgb="FF000000"/>
      <name val="Calibri"/>
      <family val="2"/>
      <scheme val="minor"/>
    </font>
    <font>
      <sz val="9"/>
      <color rgb="FFC00000"/>
      <name val="Calibri"/>
      <family val="2"/>
      <scheme val="minor"/>
    </font>
    <font>
      <vertAlign val="superscript"/>
      <sz val="9"/>
      <color rgb="FFC00000"/>
      <name val="Calibri"/>
      <family val="2"/>
      <scheme val="minor"/>
    </font>
    <font>
      <b/>
      <sz val="9"/>
      <color rgb="FF000000"/>
      <name val="Calibri"/>
      <family val="2"/>
      <scheme val="minor"/>
    </font>
    <font>
      <b/>
      <i/>
      <sz val="9"/>
      <color rgb="FFC00000"/>
      <name val="Calibri"/>
      <family val="2"/>
      <scheme val="minor"/>
    </font>
    <font>
      <b/>
      <sz val="9"/>
      <color rgb="FFFF0000"/>
      <name val="Calibri"/>
      <family val="2"/>
      <scheme val="minor"/>
    </font>
    <font>
      <b/>
      <sz val="9"/>
      <color rgb="FFC00000"/>
      <name val="Calibri"/>
      <family val="2"/>
      <scheme val="minor"/>
    </font>
    <font>
      <b/>
      <sz val="11"/>
      <color rgb="FF000000"/>
      <name val="Calibri"/>
      <family val="2"/>
      <scheme val="minor"/>
    </font>
    <font>
      <sz val="9"/>
      <color rgb="FF000000"/>
      <name val="Arial Narrow"/>
      <family val="2"/>
    </font>
    <font>
      <sz val="9"/>
      <color rgb="FFFF0000"/>
      <name val="Calibri"/>
      <family val="2"/>
      <scheme val="minor"/>
    </font>
    <font>
      <b/>
      <i/>
      <sz val="9"/>
      <color rgb="FFFF0000"/>
      <name val="Calibri"/>
      <family val="2"/>
      <scheme val="minor"/>
    </font>
    <font>
      <b/>
      <sz val="9"/>
      <color rgb="FF000000"/>
      <name val="Arial Narrow"/>
      <family val="2"/>
    </font>
    <font>
      <b/>
      <sz val="9"/>
      <name val="Calibri"/>
      <family val="2"/>
      <scheme val="minor"/>
    </font>
    <font>
      <sz val="9"/>
      <name val="Calibri"/>
      <family val="2"/>
      <scheme val="minor"/>
    </font>
    <font>
      <sz val="9"/>
      <color rgb="FF00B050"/>
      <name val="Calibri"/>
      <family val="2"/>
      <scheme val="minor"/>
    </font>
    <font>
      <b/>
      <sz val="9"/>
      <color rgb="FFFFFF00"/>
      <name val="Calibri"/>
      <family val="2"/>
      <scheme val="minor"/>
    </font>
    <font>
      <sz val="9"/>
      <color indexed="81"/>
      <name val="Tahoma"/>
      <family val="2"/>
    </font>
    <font>
      <sz val="11"/>
      <color theme="1"/>
      <name val="Calibri"/>
      <family val="2"/>
      <scheme val="minor"/>
    </font>
    <font>
      <b/>
      <sz val="12"/>
      <color theme="1"/>
      <name val="Calibri"/>
      <family val="2"/>
      <scheme val="minor"/>
    </font>
    <font>
      <b/>
      <sz val="14"/>
      <color theme="1"/>
      <name val="Calibri"/>
      <family val="2"/>
      <scheme val="minor"/>
    </font>
    <font>
      <b/>
      <sz val="9"/>
      <color rgb="FF000000"/>
      <name val="Calibri"/>
      <family val="2"/>
    </font>
    <font>
      <sz val="9"/>
      <color rgb="FF000000"/>
      <name val="Calibri"/>
      <family val="2"/>
    </font>
    <font>
      <b/>
      <i/>
      <sz val="11"/>
      <color theme="1"/>
      <name val="Calibri"/>
      <family val="2"/>
      <scheme val="minor"/>
    </font>
    <font>
      <sz val="10"/>
      <color rgb="FF000000"/>
      <name val="Calibri"/>
      <family val="2"/>
    </font>
    <font>
      <b/>
      <sz val="11"/>
      <color rgb="FF000000"/>
      <name val="Calibri"/>
      <family val="2"/>
    </font>
    <font>
      <b/>
      <sz val="10"/>
      <name val="Calibri"/>
      <family val="2"/>
    </font>
    <font>
      <b/>
      <sz val="10"/>
      <color rgb="FF000000"/>
      <name val="Calibri"/>
      <family val="2"/>
    </font>
    <font>
      <sz val="10"/>
      <color theme="1"/>
      <name val="Calibri"/>
      <family val="2"/>
    </font>
    <font>
      <sz val="10"/>
      <color theme="0" tint="-0.499984740745262"/>
      <name val="Calibri"/>
      <family val="2"/>
    </font>
    <font>
      <b/>
      <sz val="12"/>
      <color theme="0"/>
      <name val="Calibri"/>
      <family val="2"/>
    </font>
  </fonts>
  <fills count="33">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rgb="FFFF0000"/>
        <bgColor indexed="64"/>
      </patternFill>
    </fill>
    <fill>
      <patternFill patternType="solid">
        <fgColor theme="2" tint="-9.9978637043366805E-2"/>
        <bgColor indexed="64"/>
      </patternFill>
    </fill>
    <fill>
      <patternFill patternType="solid">
        <fgColor rgb="FF00B0F0"/>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0"/>
        <bgColor indexed="64"/>
      </patternFill>
    </fill>
    <fill>
      <patternFill patternType="solid">
        <fgColor rgb="FFDDD9C4"/>
        <bgColor rgb="FF000000"/>
      </patternFill>
    </fill>
    <fill>
      <patternFill patternType="solid">
        <fgColor rgb="FF92D050"/>
        <bgColor rgb="FF000000"/>
      </patternFill>
    </fill>
    <fill>
      <patternFill patternType="solid">
        <fgColor rgb="FFD8E4BC"/>
        <bgColor rgb="FF000000"/>
      </patternFill>
    </fill>
    <fill>
      <patternFill patternType="solid">
        <fgColor rgb="FFD9D9D9"/>
        <bgColor rgb="FF000000"/>
      </patternFill>
    </fill>
    <fill>
      <patternFill patternType="solid">
        <fgColor rgb="FFEEECE1"/>
        <bgColor rgb="FF000000"/>
      </patternFill>
    </fill>
    <fill>
      <patternFill patternType="solid">
        <fgColor rgb="FFFFFFFF"/>
        <bgColor rgb="FF000000"/>
      </patternFill>
    </fill>
    <fill>
      <patternFill patternType="solid">
        <fgColor rgb="FFF2F2F2"/>
        <bgColor rgb="FF000000"/>
      </patternFill>
    </fill>
    <fill>
      <patternFill patternType="solid">
        <fgColor theme="6" tint="0.39997558519241921"/>
        <bgColor rgb="FF000000"/>
      </patternFill>
    </fill>
    <fill>
      <patternFill patternType="solid">
        <fgColor theme="6" tint="-0.249977111117893"/>
        <bgColor rgb="FF000000"/>
      </patternFill>
    </fill>
    <fill>
      <patternFill patternType="solid">
        <fgColor theme="9" tint="-0.249977111117893"/>
        <bgColor rgb="FF000000"/>
      </patternFill>
    </fill>
    <fill>
      <patternFill patternType="solid">
        <fgColor theme="9" tint="-0.249977111117893"/>
        <bgColor indexed="64"/>
      </patternFill>
    </fill>
  </fills>
  <borders count="5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top/>
      <bottom/>
      <diagonal/>
    </border>
    <border>
      <left/>
      <right style="medium">
        <color indexed="64"/>
      </right>
      <top/>
      <bottom/>
      <diagonal/>
    </border>
    <border>
      <left/>
      <right style="thin">
        <color indexed="64"/>
      </right>
      <top style="medium">
        <color indexed="64"/>
      </top>
      <bottom style="thin">
        <color indexed="64"/>
      </bottom>
      <diagonal/>
    </border>
    <border>
      <left style="medium">
        <color rgb="FF808080"/>
      </left>
      <right style="thin">
        <color indexed="64"/>
      </right>
      <top style="medium">
        <color rgb="FF808080"/>
      </top>
      <bottom/>
      <diagonal/>
    </border>
    <border>
      <left style="thin">
        <color indexed="64"/>
      </left>
      <right/>
      <top style="medium">
        <color rgb="FF808080"/>
      </top>
      <bottom/>
      <diagonal/>
    </border>
    <border>
      <left/>
      <right style="thin">
        <color indexed="64"/>
      </right>
      <top style="medium">
        <color rgb="FF808080"/>
      </top>
      <bottom/>
      <diagonal/>
    </border>
    <border>
      <left style="thin">
        <color indexed="64"/>
      </left>
      <right style="thin">
        <color indexed="64"/>
      </right>
      <top style="medium">
        <color rgb="FF808080"/>
      </top>
      <bottom/>
      <diagonal/>
    </border>
    <border>
      <left style="thin">
        <color indexed="64"/>
      </left>
      <right style="medium">
        <color rgb="FF808080"/>
      </right>
      <top style="medium">
        <color rgb="FF808080"/>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thin">
        <color indexed="64"/>
      </bottom>
      <diagonal/>
    </border>
  </borders>
  <cellStyleXfs count="4">
    <xf numFmtId="0" fontId="0" fillId="0" borderId="0"/>
    <xf numFmtId="44" fontId="29" fillId="0" borderId="0" applyFont="0" applyFill="0" applyBorder="0" applyAlignment="0" applyProtection="0"/>
    <xf numFmtId="9" fontId="29" fillId="0" borderId="0" applyFont="0" applyFill="0" applyBorder="0" applyAlignment="0" applyProtection="0"/>
    <xf numFmtId="0" fontId="29" fillId="0" borderId="0"/>
  </cellStyleXfs>
  <cellXfs count="441">
    <xf numFmtId="0" fontId="0" fillId="0" borderId="0" xfId="0"/>
    <xf numFmtId="0" fontId="2" fillId="2" borderId="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xf>
    <xf numFmtId="0" fontId="3" fillId="0" borderId="0" xfId="0" applyFont="1" applyAlignment="1">
      <alignment horizontal="center" vertical="center"/>
    </xf>
    <xf numFmtId="0" fontId="3" fillId="0" borderId="6" xfId="0" applyFont="1" applyBorder="1" applyAlignment="1">
      <alignment horizontal="center" vertical="center"/>
    </xf>
    <xf numFmtId="0" fontId="3" fillId="0" borderId="6" xfId="0" applyFont="1" applyBorder="1" applyAlignment="1">
      <alignment vertical="center"/>
    </xf>
    <xf numFmtId="0" fontId="3" fillId="0" borderId="8" xfId="0" applyFont="1" applyBorder="1" applyAlignment="1">
      <alignment vertical="center"/>
    </xf>
    <xf numFmtId="9" fontId="3" fillId="0" borderId="8" xfId="0" applyNumberFormat="1" applyFont="1" applyBorder="1" applyAlignment="1">
      <alignment horizontal="center" vertical="center"/>
    </xf>
    <xf numFmtId="0" fontId="3" fillId="4" borderId="6" xfId="0" applyFont="1" applyFill="1" applyBorder="1" applyAlignment="1">
      <alignment horizontal="center" vertical="center"/>
    </xf>
    <xf numFmtId="0" fontId="7" fillId="4" borderId="6" xfId="0" applyFont="1" applyFill="1" applyBorder="1" applyAlignment="1" applyProtection="1">
      <alignment horizontal="left" vertical="center"/>
    </xf>
    <xf numFmtId="0" fontId="3" fillId="0" borderId="10" xfId="0" applyFont="1" applyFill="1" applyBorder="1" applyAlignment="1">
      <alignment horizontal="center" vertical="center"/>
    </xf>
    <xf numFmtId="0" fontId="3" fillId="3" borderId="6" xfId="0" applyFont="1" applyFill="1" applyBorder="1" applyAlignment="1">
      <alignment horizontal="left" vertical="center" wrapText="1"/>
    </xf>
    <xf numFmtId="0" fontId="3" fillId="0" borderId="6" xfId="0" applyFont="1" applyFill="1" applyBorder="1" applyAlignment="1">
      <alignment horizontal="center" vertical="center"/>
    </xf>
    <xf numFmtId="0" fontId="8" fillId="3" borderId="6" xfId="0" applyFont="1" applyFill="1" applyBorder="1" applyAlignment="1">
      <alignment vertical="center"/>
    </xf>
    <xf numFmtId="0" fontId="3" fillId="0" borderId="5" xfId="0" applyFont="1" applyBorder="1" applyAlignment="1">
      <alignment horizontal="center" vertical="center"/>
    </xf>
    <xf numFmtId="0" fontId="3" fillId="0" borderId="4" xfId="0" applyFont="1" applyBorder="1" applyAlignment="1"/>
    <xf numFmtId="0" fontId="3" fillId="0" borderId="6" xfId="0" applyFont="1" applyFill="1" applyBorder="1" applyAlignment="1"/>
    <xf numFmtId="0" fontId="3" fillId="0" borderId="7" xfId="0" applyFont="1" applyFill="1" applyBorder="1" applyAlignment="1">
      <alignment horizontal="center" vertical="center"/>
    </xf>
    <xf numFmtId="0" fontId="3" fillId="0" borderId="6" xfId="0" applyFont="1" applyBorder="1" applyAlignment="1">
      <alignment horizontal="center"/>
    </xf>
    <xf numFmtId="0" fontId="3" fillId="0" borderId="0" xfId="0" applyFont="1" applyAlignment="1"/>
    <xf numFmtId="0" fontId="3" fillId="0" borderId="10" xfId="0" applyFont="1" applyBorder="1" applyAlignment="1">
      <alignment horizontal="center" vertical="center"/>
    </xf>
    <xf numFmtId="0" fontId="3" fillId="0" borderId="8" xfId="0" applyFont="1" applyBorder="1" applyAlignment="1"/>
    <xf numFmtId="0" fontId="3" fillId="0" borderId="7" xfId="0" applyFont="1" applyBorder="1" applyAlignment="1">
      <alignment horizontal="center" vertical="center"/>
    </xf>
    <xf numFmtId="0" fontId="8" fillId="0" borderId="11" xfId="0" applyFont="1" applyBorder="1" applyAlignment="1">
      <alignment vertical="center"/>
    </xf>
    <xf numFmtId="0" fontId="8" fillId="0" borderId="12" xfId="0" applyFont="1" applyBorder="1" applyAlignment="1">
      <alignment vertical="center"/>
    </xf>
    <xf numFmtId="0" fontId="3" fillId="0" borderId="9" xfId="0" applyFont="1" applyBorder="1" applyAlignment="1">
      <alignment horizontal="center" vertical="center"/>
    </xf>
    <xf numFmtId="0" fontId="3" fillId="0" borderId="9" xfId="0" applyFont="1" applyBorder="1" applyAlignment="1">
      <alignment vertical="center"/>
    </xf>
    <xf numFmtId="0" fontId="3" fillId="0" borderId="0" xfId="0" applyFont="1" applyAlignment="1">
      <alignment vertical="center"/>
    </xf>
    <xf numFmtId="9" fontId="3" fillId="0" borderId="8" xfId="0" applyNumberFormat="1" applyFont="1" applyFill="1" applyBorder="1" applyAlignment="1">
      <alignment horizontal="center" vertical="center"/>
    </xf>
    <xf numFmtId="0" fontId="3" fillId="0" borderId="0" xfId="0" applyFont="1" applyFill="1" applyBorder="1" applyAlignment="1">
      <alignment horizontal="center" vertical="center"/>
    </xf>
    <xf numFmtId="0" fontId="3" fillId="0" borderId="0" xfId="0" applyFont="1" applyBorder="1" applyAlignment="1">
      <alignment vertical="center"/>
    </xf>
    <xf numFmtId="0" fontId="3" fillId="0" borderId="10" xfId="0" applyFont="1" applyBorder="1" applyAlignment="1">
      <alignment vertical="center"/>
    </xf>
    <xf numFmtId="0" fontId="3" fillId="0" borderId="0" xfId="0" applyFont="1" applyBorder="1" applyAlignment="1">
      <alignment horizontal="center" vertical="center"/>
    </xf>
    <xf numFmtId="0" fontId="3" fillId="0" borderId="6" xfId="0" applyFont="1" applyBorder="1" applyAlignment="1"/>
    <xf numFmtId="0" fontId="3" fillId="0" borderId="0" xfId="0" applyFont="1" applyBorder="1" applyAlignment="1"/>
    <xf numFmtId="0" fontId="3" fillId="0" borderId="0" xfId="0" applyFont="1" applyFill="1" applyBorder="1" applyAlignment="1"/>
    <xf numFmtId="0" fontId="3" fillId="0" borderId="10" xfId="0" applyFont="1" applyFill="1" applyBorder="1" applyAlignment="1">
      <alignment vertical="center"/>
    </xf>
    <xf numFmtId="0" fontId="3" fillId="5" borderId="6" xfId="0" applyFont="1" applyFill="1" applyBorder="1" applyAlignment="1">
      <alignment horizontal="center" vertical="center"/>
    </xf>
    <xf numFmtId="0" fontId="7" fillId="5" borderId="6" xfId="0" applyFont="1" applyFill="1" applyBorder="1" applyAlignment="1" applyProtection="1">
      <alignment horizontal="left" vertical="center"/>
    </xf>
    <xf numFmtId="0" fontId="3" fillId="6" borderId="6" xfId="0" applyFont="1" applyFill="1" applyBorder="1" applyAlignment="1">
      <alignment horizontal="left" vertical="center" wrapText="1"/>
    </xf>
    <xf numFmtId="0" fontId="8" fillId="6" borderId="6" xfId="0" applyFont="1" applyFill="1" applyBorder="1" applyAlignment="1">
      <alignment vertical="center"/>
    </xf>
    <xf numFmtId="0" fontId="3" fillId="0" borderId="0" xfId="0" applyFont="1" applyAlignment="1">
      <alignment horizontal="left" vertical="center"/>
    </xf>
    <xf numFmtId="0" fontId="3" fillId="7" borderId="6" xfId="0" applyFont="1" applyFill="1" applyBorder="1" applyAlignment="1">
      <alignment horizontal="center" vertical="center"/>
    </xf>
    <xf numFmtId="0" fontId="7" fillId="7" borderId="6" xfId="0" applyFont="1" applyFill="1" applyBorder="1" applyAlignment="1" applyProtection="1">
      <alignment horizontal="left" vertical="center"/>
    </xf>
    <xf numFmtId="0" fontId="8" fillId="0" borderId="6" xfId="0" applyFont="1" applyBorder="1" applyAlignment="1">
      <alignment vertical="center"/>
    </xf>
    <xf numFmtId="0" fontId="3" fillId="0" borderId="0" xfId="0" applyFont="1" applyBorder="1" applyAlignment="1">
      <alignment horizontal="center"/>
    </xf>
    <xf numFmtId="0" fontId="3" fillId="8" borderId="6" xfId="0" applyFont="1" applyFill="1" applyBorder="1" applyAlignment="1">
      <alignment horizontal="center" vertical="center"/>
    </xf>
    <xf numFmtId="0" fontId="7" fillId="8" borderId="6" xfId="0" applyFont="1" applyFill="1" applyBorder="1" applyAlignment="1" applyProtection="1">
      <alignment horizontal="left" vertical="center"/>
    </xf>
    <xf numFmtId="0" fontId="3" fillId="9" borderId="6" xfId="0" applyFont="1" applyFill="1" applyBorder="1" applyAlignment="1">
      <alignment horizontal="left" vertical="center" wrapText="1"/>
    </xf>
    <xf numFmtId="0" fontId="8" fillId="9" borderId="6" xfId="0" applyFont="1" applyFill="1" applyBorder="1" applyAlignment="1">
      <alignment vertical="center"/>
    </xf>
    <xf numFmtId="0" fontId="2" fillId="2" borderId="6" xfId="0" applyFont="1" applyFill="1" applyBorder="1" applyAlignment="1">
      <alignment horizontal="center"/>
    </xf>
    <xf numFmtId="0" fontId="3" fillId="0" borderId="0" xfId="0" applyFont="1" applyFill="1" applyBorder="1" applyAlignment="1">
      <alignment horizontal="center" vertical="center" wrapText="1"/>
    </xf>
    <xf numFmtId="0" fontId="3" fillId="0" borderId="0" xfId="0" applyFont="1" applyFill="1" applyAlignment="1"/>
    <xf numFmtId="0" fontId="3" fillId="0" borderId="6" xfId="0" applyFont="1" applyFill="1" applyBorder="1" applyAlignment="1">
      <alignment horizontal="center"/>
    </xf>
    <xf numFmtId="0" fontId="3" fillId="0" borderId="0" xfId="0" applyFont="1" applyFill="1" applyBorder="1" applyAlignment="1">
      <alignment horizontal="left" vertical="center" wrapText="1"/>
    </xf>
    <xf numFmtId="0" fontId="8" fillId="0" borderId="0" xfId="0" applyFont="1" applyBorder="1" applyAlignment="1">
      <alignment vertical="center"/>
    </xf>
    <xf numFmtId="0" fontId="3" fillId="0" borderId="0" xfId="0" applyFont="1" applyAlignment="1">
      <alignment horizontal="center"/>
    </xf>
    <xf numFmtId="0" fontId="3" fillId="10" borderId="6" xfId="0" applyFont="1" applyFill="1" applyBorder="1" applyAlignment="1">
      <alignment horizontal="center" vertical="center"/>
    </xf>
    <xf numFmtId="0" fontId="9" fillId="10" borderId="6" xfId="0" applyFont="1" applyFill="1" applyBorder="1" applyAlignment="1"/>
    <xf numFmtId="0" fontId="3" fillId="0" borderId="0" xfId="0" applyFont="1" applyFill="1" applyBorder="1" applyAlignment="1">
      <alignment horizontal="left"/>
    </xf>
    <xf numFmtId="0" fontId="3" fillId="11" borderId="6" xfId="0" applyFont="1" applyFill="1" applyBorder="1" applyAlignment="1">
      <alignment horizontal="center" vertical="center"/>
    </xf>
    <xf numFmtId="0" fontId="9" fillId="12" borderId="6" xfId="0" applyFont="1" applyFill="1" applyBorder="1" applyAlignment="1"/>
    <xf numFmtId="0" fontId="3" fillId="12" borderId="6" xfId="0" applyFont="1" applyFill="1" applyBorder="1" applyAlignment="1">
      <alignment horizontal="center" vertical="center"/>
    </xf>
    <xf numFmtId="0" fontId="7" fillId="0" borderId="0" xfId="0" applyFont="1" applyFill="1" applyBorder="1" applyAlignment="1" applyProtection="1">
      <alignment horizontal="left" vertical="center"/>
    </xf>
    <xf numFmtId="0" fontId="3" fillId="0" borderId="0" xfId="0" applyFont="1" applyFill="1" applyBorder="1" applyAlignment="1">
      <alignment vertical="center" wrapText="1"/>
    </xf>
    <xf numFmtId="0" fontId="3" fillId="0" borderId="0" xfId="0" applyFont="1" applyFill="1" applyBorder="1" applyAlignment="1">
      <alignment horizontal="left" vertical="center"/>
    </xf>
    <xf numFmtId="0" fontId="10" fillId="13" borderId="6" xfId="0" applyFont="1" applyFill="1" applyBorder="1" applyAlignment="1" applyProtection="1">
      <alignment horizontal="center" vertical="center" wrapText="1"/>
    </xf>
    <xf numFmtId="0" fontId="10" fillId="13" borderId="6" xfId="0" applyFont="1" applyFill="1" applyBorder="1" applyAlignment="1" applyProtection="1">
      <alignment horizontal="left" vertical="center" wrapText="1"/>
    </xf>
    <xf numFmtId="0" fontId="10" fillId="13" borderId="14" xfId="0" applyFont="1" applyFill="1" applyBorder="1" applyAlignment="1" applyProtection="1">
      <alignment horizontal="center" vertical="center" wrapText="1"/>
    </xf>
    <xf numFmtId="0" fontId="10" fillId="0" borderId="0" xfId="0" applyFont="1" applyAlignment="1" applyProtection="1">
      <alignment horizontal="center" vertical="center" wrapText="1"/>
    </xf>
    <xf numFmtId="0" fontId="12" fillId="7" borderId="6" xfId="0" applyFont="1" applyFill="1" applyBorder="1" applyAlignment="1" applyProtection="1">
      <alignment horizontal="center" vertical="center" wrapText="1"/>
    </xf>
    <xf numFmtId="0" fontId="13" fillId="7" borderId="6" xfId="0" applyFont="1" applyFill="1" applyBorder="1" applyAlignment="1" applyProtection="1">
      <alignment horizontal="left" vertical="center" wrapText="1"/>
    </xf>
    <xf numFmtId="0" fontId="15" fillId="7" borderId="6" xfId="0" applyFont="1" applyFill="1" applyBorder="1" applyAlignment="1" applyProtection="1">
      <alignment horizontal="center" vertical="center" wrapText="1"/>
    </xf>
    <xf numFmtId="0" fontId="16" fillId="7" borderId="6" xfId="0" applyFont="1" applyFill="1" applyBorder="1" applyAlignment="1" applyProtection="1">
      <alignment horizontal="center" vertical="center" wrapText="1"/>
    </xf>
    <xf numFmtId="0" fontId="17" fillId="7" borderId="6" xfId="0" applyFont="1" applyFill="1" applyBorder="1" applyAlignment="1" applyProtection="1">
      <alignment horizontal="center" vertical="center" wrapText="1"/>
    </xf>
    <xf numFmtId="0" fontId="18" fillId="7" borderId="6" xfId="0" applyFont="1" applyFill="1" applyBorder="1" applyAlignment="1" applyProtection="1">
      <alignment horizontal="center" vertical="center" wrapText="1"/>
    </xf>
    <xf numFmtId="0" fontId="19" fillId="0" borderId="0" xfId="0" applyFont="1" applyFill="1" applyBorder="1" applyAlignment="1" applyProtection="1">
      <alignment horizontal="center" vertical="center" wrapText="1"/>
    </xf>
    <xf numFmtId="0" fontId="11" fillId="0" borderId="0" xfId="0" applyFont="1" applyAlignment="1" applyProtection="1">
      <alignment wrapText="1"/>
    </xf>
    <xf numFmtId="0" fontId="13" fillId="7" borderId="6" xfId="0" applyFont="1" applyFill="1" applyBorder="1" applyAlignment="1" applyProtection="1">
      <alignment horizontal="center" vertical="center" wrapText="1"/>
    </xf>
    <xf numFmtId="0" fontId="11" fillId="7" borderId="9" xfId="0" applyFont="1" applyFill="1" applyBorder="1" applyAlignment="1" applyProtection="1">
      <alignment horizontal="left" vertical="center" wrapText="1"/>
    </xf>
    <xf numFmtId="0" fontId="11" fillId="5" borderId="9" xfId="0" applyFont="1" applyFill="1" applyBorder="1" applyAlignment="1" applyProtection="1">
      <alignment horizontal="center" vertical="center" wrapText="1"/>
    </xf>
    <xf numFmtId="0" fontId="20" fillId="5" borderId="6" xfId="0" applyFont="1" applyFill="1" applyBorder="1" applyAlignment="1" applyProtection="1">
      <alignment horizontal="center" vertical="center" wrapText="1"/>
    </xf>
    <xf numFmtId="0" fontId="11" fillId="5" borderId="6" xfId="0" applyFont="1" applyFill="1" applyBorder="1" applyAlignment="1" applyProtection="1">
      <alignment horizontal="left" vertical="center" wrapText="1"/>
    </xf>
    <xf numFmtId="0" fontId="15" fillId="5" borderId="6" xfId="0" applyFont="1" applyFill="1" applyBorder="1" applyAlignment="1" applyProtection="1">
      <alignment horizontal="center" vertical="center" wrapText="1"/>
    </xf>
    <xf numFmtId="0" fontId="22" fillId="5" borderId="6" xfId="0" applyFont="1" applyFill="1" applyBorder="1" applyAlignment="1" applyProtection="1">
      <alignment horizontal="center" vertical="center" wrapText="1"/>
    </xf>
    <xf numFmtId="0" fontId="11" fillId="5" borderId="6" xfId="0" applyFont="1" applyFill="1" applyBorder="1" applyAlignment="1" applyProtection="1">
      <alignment horizontal="center" vertical="center" wrapText="1"/>
    </xf>
    <xf numFmtId="0" fontId="17" fillId="5" borderId="6" xfId="0" applyFont="1" applyFill="1" applyBorder="1" applyAlignment="1" applyProtection="1">
      <alignment horizontal="center" vertical="center" wrapText="1"/>
    </xf>
    <xf numFmtId="0" fontId="18" fillId="5" borderId="6" xfId="0" applyFont="1" applyFill="1" applyBorder="1" applyAlignment="1" applyProtection="1">
      <alignment horizontal="center" vertical="center" wrapText="1"/>
    </xf>
    <xf numFmtId="0" fontId="11" fillId="5" borderId="13" xfId="0" applyFont="1" applyFill="1" applyBorder="1" applyAlignment="1" applyProtection="1">
      <alignment horizontal="center" vertical="center" wrapText="1"/>
    </xf>
    <xf numFmtId="0" fontId="23" fillId="13" borderId="6" xfId="0" applyFont="1" applyFill="1" applyBorder="1" applyAlignment="1" applyProtection="1">
      <alignment horizontal="center" vertical="center" wrapText="1"/>
    </xf>
    <xf numFmtId="0" fontId="13" fillId="13" borderId="6" xfId="0" applyFont="1" applyFill="1" applyBorder="1" applyAlignment="1" applyProtection="1">
      <alignment horizontal="left" vertical="center" wrapText="1"/>
    </xf>
    <xf numFmtId="0" fontId="17" fillId="10" borderId="6" xfId="0" applyFont="1" applyFill="1" applyBorder="1" applyAlignment="1" applyProtection="1">
      <alignment horizontal="center" vertical="center" wrapText="1"/>
    </xf>
    <xf numFmtId="0" fontId="22" fillId="10" borderId="6" xfId="0" applyFont="1" applyFill="1" applyBorder="1" applyAlignment="1" applyProtection="1">
      <alignment horizontal="center" vertical="center" wrapText="1"/>
    </xf>
    <xf numFmtId="0" fontId="18" fillId="10" borderId="6" xfId="0" applyFont="1" applyFill="1" applyBorder="1" applyAlignment="1" applyProtection="1">
      <alignment horizontal="center" vertical="center" wrapText="1"/>
    </xf>
    <xf numFmtId="0" fontId="20" fillId="13" borderId="6" xfId="0" applyFont="1" applyFill="1" applyBorder="1" applyAlignment="1" applyProtection="1">
      <alignment horizontal="center" vertical="center" wrapText="1"/>
    </xf>
    <xf numFmtId="0" fontId="12" fillId="7" borderId="9" xfId="0" applyFont="1" applyFill="1" applyBorder="1" applyAlignment="1" applyProtection="1">
      <alignment horizontal="center" vertical="center" wrapText="1"/>
    </xf>
    <xf numFmtId="0" fontId="20" fillId="7" borderId="6" xfId="0" applyFont="1" applyFill="1" applyBorder="1" applyAlignment="1" applyProtection="1">
      <alignment horizontal="center" vertical="center" wrapText="1"/>
    </xf>
    <xf numFmtId="0" fontId="12" fillId="7" borderId="6" xfId="0" applyFont="1" applyFill="1" applyBorder="1" applyAlignment="1" applyProtection="1">
      <alignment vertical="center" wrapText="1"/>
    </xf>
    <xf numFmtId="0" fontId="11" fillId="7" borderId="6" xfId="0" applyFont="1" applyFill="1" applyBorder="1" applyAlignment="1" applyProtection="1">
      <alignment horizontal="center" vertical="center" wrapText="1"/>
    </xf>
    <xf numFmtId="0" fontId="12" fillId="7" borderId="6" xfId="0" applyFont="1" applyFill="1" applyBorder="1" applyAlignment="1" applyProtection="1">
      <alignment horizontal="left" vertical="center" wrapText="1"/>
    </xf>
    <xf numFmtId="0" fontId="21" fillId="7" borderId="6" xfId="0" applyFont="1" applyFill="1" applyBorder="1" applyAlignment="1" applyProtection="1">
      <alignment horizontal="left" vertical="center" wrapText="1"/>
    </xf>
    <xf numFmtId="0" fontId="12" fillId="14" borderId="6" xfId="0" applyFont="1" applyFill="1" applyBorder="1" applyAlignment="1" applyProtection="1">
      <alignment horizontal="center" vertical="center" wrapText="1"/>
    </xf>
    <xf numFmtId="0" fontId="16" fillId="14" borderId="6" xfId="0" applyFont="1" applyFill="1" applyBorder="1" applyAlignment="1" applyProtection="1">
      <alignment horizontal="center" vertical="center" wrapText="1"/>
    </xf>
    <xf numFmtId="0" fontId="11" fillId="14" borderId="6" xfId="0" applyFont="1" applyFill="1" applyBorder="1" applyAlignment="1" applyProtection="1">
      <alignment horizontal="center" vertical="center" wrapText="1"/>
    </xf>
    <xf numFmtId="0" fontId="11" fillId="7" borderId="6" xfId="0" applyFont="1" applyFill="1" applyBorder="1" applyAlignment="1" applyProtection="1">
      <alignment horizontal="left" vertical="center" wrapText="1"/>
    </xf>
    <xf numFmtId="0" fontId="12" fillId="5" borderId="6" xfId="0" applyFont="1" applyFill="1" applyBorder="1" applyAlignment="1" applyProtection="1">
      <alignment horizontal="center" vertical="center" wrapText="1"/>
    </xf>
    <xf numFmtId="0" fontId="16" fillId="5" borderId="6" xfId="0" applyFont="1" applyFill="1" applyBorder="1" applyAlignment="1" applyProtection="1">
      <alignment horizontal="center" vertical="center" wrapText="1"/>
    </xf>
    <xf numFmtId="0" fontId="12" fillId="5" borderId="6" xfId="0" applyFont="1" applyFill="1" applyBorder="1" applyAlignment="1" applyProtection="1">
      <alignment horizontal="left" vertical="center" wrapText="1"/>
    </xf>
    <xf numFmtId="0" fontId="13" fillId="5" borderId="6" xfId="0" applyFont="1" applyFill="1" applyBorder="1" applyAlignment="1" applyProtection="1">
      <alignment horizontal="center" vertical="center" wrapText="1"/>
    </xf>
    <xf numFmtId="0" fontId="12" fillId="7" borderId="9" xfId="0" applyFont="1" applyFill="1" applyBorder="1" applyAlignment="1" applyProtection="1">
      <alignment vertical="center" wrapText="1"/>
    </xf>
    <xf numFmtId="0" fontId="21" fillId="5" borderId="6" xfId="0" applyFont="1" applyFill="1" applyBorder="1" applyAlignment="1" applyProtection="1">
      <alignment horizontal="center" vertical="center" wrapText="1"/>
    </xf>
    <xf numFmtId="0" fontId="21" fillId="5" borderId="6" xfId="0" applyFont="1" applyFill="1" applyBorder="1" applyAlignment="1" applyProtection="1">
      <alignment horizontal="left" vertical="center" wrapText="1"/>
    </xf>
    <xf numFmtId="0" fontId="15" fillId="7" borderId="10" xfId="0" applyFont="1" applyFill="1" applyBorder="1" applyAlignment="1" applyProtection="1">
      <alignment horizontal="center" vertical="center" wrapText="1"/>
    </xf>
    <xf numFmtId="0" fontId="11" fillId="0" borderId="0" xfId="0" applyFont="1" applyAlignment="1" applyProtection="1">
      <alignment horizontal="left" vertical="center" wrapText="1"/>
    </xf>
    <xf numFmtId="0" fontId="12" fillId="13" borderId="6" xfId="0" applyFont="1" applyFill="1" applyBorder="1" applyAlignment="1" applyProtection="1">
      <alignment horizontal="center" vertical="center" wrapText="1"/>
    </xf>
    <xf numFmtId="0" fontId="11" fillId="13" borderId="6" xfId="0" applyFont="1" applyFill="1" applyBorder="1" applyAlignment="1" applyProtection="1">
      <alignment horizontal="center" vertical="center" wrapText="1"/>
    </xf>
    <xf numFmtId="0" fontId="12" fillId="7" borderId="10" xfId="0" applyFont="1" applyFill="1" applyBorder="1" applyAlignment="1" applyProtection="1">
      <alignment horizontal="center" vertical="center" wrapText="1"/>
    </xf>
    <xf numFmtId="0" fontId="16" fillId="7" borderId="10" xfId="0" applyFont="1" applyFill="1" applyBorder="1" applyAlignment="1" applyProtection="1">
      <alignment horizontal="center" vertical="center" wrapText="1"/>
    </xf>
    <xf numFmtId="0" fontId="12" fillId="5" borderId="6" xfId="0" applyFont="1" applyFill="1" applyBorder="1" applyAlignment="1" applyProtection="1">
      <alignment vertical="center" wrapText="1"/>
    </xf>
    <xf numFmtId="0" fontId="21" fillId="5" borderId="6" xfId="0" applyFont="1" applyFill="1" applyBorder="1" applyAlignment="1" applyProtection="1">
      <alignment vertical="center" wrapText="1"/>
    </xf>
    <xf numFmtId="0" fontId="12" fillId="7" borderId="9" xfId="0" applyFont="1" applyFill="1" applyBorder="1" applyAlignment="1" applyProtection="1">
      <alignment horizontal="left" vertical="center" wrapText="1"/>
    </xf>
    <xf numFmtId="0" fontId="12" fillId="3" borderId="6" xfId="0" applyFont="1" applyFill="1" applyBorder="1" applyAlignment="1" applyProtection="1">
      <alignment horizontal="center" vertical="center" wrapText="1"/>
    </xf>
    <xf numFmtId="0" fontId="12" fillId="3" borderId="6" xfId="0" applyFont="1" applyFill="1" applyBorder="1" applyAlignment="1" applyProtection="1">
      <alignment horizontal="left" vertical="center" wrapText="1"/>
    </xf>
    <xf numFmtId="0" fontId="15" fillId="3" borderId="6" xfId="0" applyFont="1" applyFill="1" applyBorder="1" applyAlignment="1" applyProtection="1">
      <alignment horizontal="center" vertical="center" wrapText="1"/>
    </xf>
    <xf numFmtId="0" fontId="17" fillId="3" borderId="6" xfId="0" applyFont="1" applyFill="1" applyBorder="1" applyAlignment="1" applyProtection="1">
      <alignment horizontal="center" vertical="center" wrapText="1"/>
    </xf>
    <xf numFmtId="0" fontId="21" fillId="3" borderId="6" xfId="0" applyFont="1" applyFill="1" applyBorder="1" applyAlignment="1" applyProtection="1">
      <alignment horizontal="center" vertical="center" wrapText="1"/>
    </xf>
    <xf numFmtId="0" fontId="24" fillId="3" borderId="6" xfId="0" applyFont="1" applyFill="1" applyBorder="1" applyAlignment="1" applyProtection="1">
      <alignment horizontal="center" vertical="center" wrapText="1"/>
    </xf>
    <xf numFmtId="0" fontId="18" fillId="3" borderId="6" xfId="0" applyFont="1" applyFill="1" applyBorder="1" applyAlignment="1" applyProtection="1">
      <alignment horizontal="center" vertical="center" wrapText="1"/>
    </xf>
    <xf numFmtId="0" fontId="11" fillId="0" borderId="0" xfId="0" applyFont="1" applyFill="1" applyAlignment="1" applyProtection="1">
      <alignment horizontal="center" vertical="center" wrapText="1"/>
    </xf>
    <xf numFmtId="0" fontId="16" fillId="3" borderId="6" xfId="0" applyFont="1" applyFill="1" applyBorder="1" applyAlignment="1" applyProtection="1">
      <alignment horizontal="center" vertical="center" wrapText="1"/>
    </xf>
    <xf numFmtId="0" fontId="11" fillId="3" borderId="6" xfId="0" applyFont="1" applyFill="1" applyBorder="1" applyAlignment="1" applyProtection="1">
      <alignment horizontal="center" vertical="center" wrapText="1"/>
    </xf>
    <xf numFmtId="0" fontId="13" fillId="3" borderId="6" xfId="0" applyFont="1" applyFill="1" applyBorder="1" applyAlignment="1" applyProtection="1">
      <alignment horizontal="center" vertical="center" wrapText="1"/>
    </xf>
    <xf numFmtId="0" fontId="25" fillId="3" borderId="6" xfId="0" applyFont="1" applyFill="1" applyBorder="1" applyAlignment="1" applyProtection="1">
      <alignment horizontal="center" vertical="center" wrapText="1"/>
    </xf>
    <xf numFmtId="0" fontId="21" fillId="3" borderId="6" xfId="0" applyFont="1" applyFill="1" applyBorder="1" applyAlignment="1" applyProtection="1">
      <alignment horizontal="left" vertical="center" wrapText="1"/>
    </xf>
    <xf numFmtId="0" fontId="22" fillId="3" borderId="6" xfId="0" applyFont="1" applyFill="1" applyBorder="1" applyAlignment="1" applyProtection="1">
      <alignment horizontal="center" vertical="center" wrapText="1"/>
    </xf>
    <xf numFmtId="0" fontId="10" fillId="15" borderId="9" xfId="0" applyFont="1" applyFill="1" applyBorder="1" applyAlignment="1" applyProtection="1">
      <alignment horizontal="center" vertical="center" wrapText="1"/>
    </xf>
    <xf numFmtId="0" fontId="11" fillId="3" borderId="9" xfId="0" applyFont="1" applyFill="1" applyBorder="1" applyAlignment="1" applyProtection="1">
      <alignment horizontal="left" vertical="center" wrapText="1"/>
    </xf>
    <xf numFmtId="0" fontId="12" fillId="3" borderId="9" xfId="0" applyFont="1" applyFill="1" applyBorder="1" applyAlignment="1" applyProtection="1">
      <alignment horizontal="center" vertical="center" wrapText="1"/>
    </xf>
    <xf numFmtId="0" fontId="12" fillId="6" borderId="6" xfId="0" applyFont="1" applyFill="1" applyBorder="1" applyAlignment="1" applyProtection="1">
      <alignment horizontal="left" vertical="center" wrapText="1"/>
    </xf>
    <xf numFmtId="0" fontId="12" fillId="6" borderId="6" xfId="0" applyFont="1" applyFill="1" applyBorder="1" applyAlignment="1" applyProtection="1">
      <alignment horizontal="center" vertical="center" wrapText="1"/>
    </xf>
    <xf numFmtId="0" fontId="15" fillId="6" borderId="6" xfId="0" applyFont="1" applyFill="1" applyBorder="1" applyAlignment="1" applyProtection="1">
      <alignment horizontal="center" vertical="center" wrapText="1"/>
    </xf>
    <xf numFmtId="0" fontId="16" fillId="6" borderId="6" xfId="0" applyFont="1" applyFill="1" applyBorder="1" applyAlignment="1" applyProtection="1">
      <alignment horizontal="center" vertical="center" wrapText="1"/>
    </xf>
    <xf numFmtId="0" fontId="11" fillId="6" borderId="6" xfId="0" applyFont="1" applyFill="1" applyBorder="1" applyAlignment="1" applyProtection="1">
      <alignment horizontal="center" vertical="center" wrapText="1"/>
    </xf>
    <xf numFmtId="0" fontId="17" fillId="6" borderId="6" xfId="0" applyFont="1" applyFill="1" applyBorder="1" applyAlignment="1" applyProtection="1">
      <alignment horizontal="center" vertical="center" wrapText="1"/>
    </xf>
    <xf numFmtId="0" fontId="18" fillId="6" borderId="6" xfId="0" applyFont="1" applyFill="1" applyBorder="1" applyAlignment="1" applyProtection="1">
      <alignment horizontal="center" vertical="center" wrapText="1"/>
    </xf>
    <xf numFmtId="0" fontId="12" fillId="6" borderId="9" xfId="0" applyFont="1" applyFill="1" applyBorder="1" applyAlignment="1" applyProtection="1">
      <alignment horizontal="left" vertical="center" wrapText="1"/>
    </xf>
    <xf numFmtId="0" fontId="10" fillId="8" borderId="9" xfId="0" applyFont="1" applyFill="1" applyBorder="1" applyAlignment="1" applyProtection="1">
      <alignment horizontal="center" vertical="center" wrapText="1"/>
    </xf>
    <xf numFmtId="0" fontId="15" fillId="16" borderId="6" xfId="0" applyFont="1" applyFill="1" applyBorder="1" applyAlignment="1" applyProtection="1">
      <alignment horizontal="center" vertical="center" wrapText="1"/>
    </xf>
    <xf numFmtId="0" fontId="25" fillId="17" borderId="6" xfId="0" applyFont="1" applyFill="1" applyBorder="1" applyAlignment="1" applyProtection="1">
      <alignment horizontal="center" vertical="center" wrapText="1"/>
    </xf>
    <xf numFmtId="0" fontId="11" fillId="6" borderId="6" xfId="0" applyFont="1" applyFill="1" applyBorder="1" applyAlignment="1" applyProtection="1">
      <alignment horizontal="left" vertical="center" wrapText="1"/>
    </xf>
    <xf numFmtId="0" fontId="24" fillId="17" borderId="6" xfId="0" applyFont="1" applyFill="1" applyBorder="1" applyAlignment="1" applyProtection="1">
      <alignment horizontal="center" vertical="center" wrapText="1"/>
    </xf>
    <xf numFmtId="0" fontId="16" fillId="17" borderId="6" xfId="0" applyFont="1" applyFill="1" applyBorder="1" applyAlignment="1" applyProtection="1">
      <alignment horizontal="center" vertical="center" wrapText="1"/>
    </xf>
    <xf numFmtId="0" fontId="15" fillId="17" borderId="6" xfId="0" applyFont="1" applyFill="1" applyBorder="1" applyAlignment="1" applyProtection="1">
      <alignment horizontal="center" vertical="center" wrapText="1"/>
    </xf>
    <xf numFmtId="0" fontId="11" fillId="17" borderId="6" xfId="0" applyFont="1" applyFill="1" applyBorder="1" applyAlignment="1" applyProtection="1">
      <alignment horizontal="center" vertical="center" wrapText="1"/>
    </xf>
    <xf numFmtId="0" fontId="11" fillId="0" borderId="0" xfId="0" applyFont="1" applyBorder="1" applyAlignment="1" applyProtection="1">
      <alignment wrapText="1"/>
    </xf>
    <xf numFmtId="0" fontId="26" fillId="5" borderId="6" xfId="0" applyFont="1" applyFill="1" applyBorder="1" applyAlignment="1" applyProtection="1">
      <alignment horizontal="center" vertical="center" wrapText="1"/>
    </xf>
    <xf numFmtId="0" fontId="27" fillId="5" borderId="6" xfId="0" applyFont="1" applyFill="1" applyBorder="1" applyAlignment="1" applyProtection="1">
      <alignment horizontal="center" vertical="center" wrapText="1"/>
    </xf>
    <xf numFmtId="0" fontId="10" fillId="3" borderId="9" xfId="0" applyFont="1" applyFill="1" applyBorder="1" applyAlignment="1" applyProtection="1">
      <alignment horizontal="left" vertical="center" wrapText="1"/>
    </xf>
    <xf numFmtId="0" fontId="12" fillId="3" borderId="3" xfId="0" applyFont="1" applyFill="1" applyBorder="1" applyAlignment="1" applyProtection="1">
      <alignment horizontal="left" vertical="center" wrapText="1"/>
    </xf>
    <xf numFmtId="0" fontId="12" fillId="3" borderId="9" xfId="0" applyFont="1" applyFill="1" applyBorder="1" applyAlignment="1" applyProtection="1">
      <alignment horizontal="left" vertical="center" wrapText="1"/>
    </xf>
    <xf numFmtId="0" fontId="15" fillId="3" borderId="9" xfId="0" applyFont="1" applyFill="1" applyBorder="1" applyAlignment="1" applyProtection="1">
      <alignment horizontal="center" vertical="center" wrapText="1"/>
    </xf>
    <xf numFmtId="0" fontId="16" fillId="3" borderId="9" xfId="0" applyFont="1" applyFill="1" applyBorder="1" applyAlignment="1" applyProtection="1">
      <alignment horizontal="center" vertical="center" wrapText="1"/>
    </xf>
    <xf numFmtId="0" fontId="11" fillId="3" borderId="9" xfId="0" applyFont="1" applyFill="1" applyBorder="1" applyAlignment="1" applyProtection="1">
      <alignment horizontal="center" vertical="center" wrapText="1"/>
    </xf>
    <xf numFmtId="0" fontId="17" fillId="3" borderId="9" xfId="0" applyFont="1" applyFill="1" applyBorder="1" applyAlignment="1" applyProtection="1">
      <alignment horizontal="center" vertical="center" wrapText="1"/>
    </xf>
    <xf numFmtId="0" fontId="18" fillId="3" borderId="9" xfId="0" applyFont="1" applyFill="1" applyBorder="1" applyAlignment="1" applyProtection="1">
      <alignment horizontal="center" vertical="center" wrapText="1"/>
    </xf>
    <xf numFmtId="0" fontId="11" fillId="18" borderId="6" xfId="0" applyFont="1" applyFill="1" applyBorder="1" applyAlignment="1" applyProtection="1">
      <alignment wrapText="1"/>
    </xf>
    <xf numFmtId="0" fontId="11" fillId="18" borderId="6" xfId="0" applyFont="1" applyFill="1" applyBorder="1" applyAlignment="1" applyProtection="1">
      <alignment horizontal="left" wrapText="1"/>
    </xf>
    <xf numFmtId="0" fontId="11" fillId="18" borderId="6" xfId="0" applyFont="1" applyFill="1" applyBorder="1" applyAlignment="1" applyProtection="1">
      <alignment horizontal="center" wrapText="1"/>
    </xf>
    <xf numFmtId="0" fontId="11" fillId="18" borderId="6" xfId="0" applyFont="1" applyFill="1" applyBorder="1" applyAlignment="1" applyProtection="1">
      <alignment horizontal="center" vertical="center" wrapText="1"/>
    </xf>
    <xf numFmtId="0" fontId="24" fillId="18" borderId="6" xfId="0" applyFont="1" applyFill="1" applyBorder="1" applyAlignment="1" applyProtection="1">
      <alignment horizontal="center" vertical="center" wrapText="1"/>
    </xf>
    <xf numFmtId="0" fontId="11" fillId="0" borderId="0" xfId="0" applyFont="1" applyAlignment="1" applyProtection="1">
      <alignment horizontal="left" wrapText="1"/>
    </xf>
    <xf numFmtId="0" fontId="11" fillId="0" borderId="0" xfId="0" applyFont="1" applyAlignment="1" applyProtection="1">
      <alignment horizontal="center" wrapText="1"/>
    </xf>
    <xf numFmtId="0" fontId="11" fillId="0" borderId="0" xfId="0" applyFont="1" applyAlignment="1" applyProtection="1">
      <alignment horizontal="center" vertical="center" wrapText="1"/>
    </xf>
    <xf numFmtId="0" fontId="24" fillId="0" borderId="0" xfId="0" applyFont="1" applyAlignment="1" applyProtection="1">
      <alignment horizontal="center" vertical="center" wrapText="1"/>
    </xf>
    <xf numFmtId="0" fontId="0" fillId="0" borderId="0" xfId="0" applyAlignment="1"/>
    <xf numFmtId="0" fontId="8" fillId="0" borderId="6" xfId="0" applyFont="1" applyFill="1" applyBorder="1" applyAlignment="1">
      <alignment vertical="center"/>
    </xf>
    <xf numFmtId="0" fontId="3" fillId="0" borderId="6" xfId="0" applyFont="1" applyFill="1" applyBorder="1" applyAlignment="1">
      <alignment horizontal="left" vertical="center" wrapText="1"/>
    </xf>
    <xf numFmtId="0" fontId="12" fillId="0" borderId="6" xfId="0" applyFont="1" applyBorder="1" applyAlignment="1">
      <alignment vertical="center" wrapText="1"/>
    </xf>
    <xf numFmtId="44" fontId="25" fillId="19" borderId="6" xfId="1" applyFont="1" applyFill="1" applyBorder="1" applyAlignment="1" applyProtection="1">
      <alignment horizontal="right" vertical="center"/>
    </xf>
    <xf numFmtId="0" fontId="12" fillId="21" borderId="6" xfId="3" applyFont="1" applyFill="1" applyBorder="1" applyAlignment="1" applyProtection="1">
      <alignment vertical="center"/>
      <protection locked="0"/>
    </xf>
    <xf numFmtId="0" fontId="12" fillId="21" borderId="6" xfId="3" applyFont="1" applyFill="1" applyBorder="1" applyAlignment="1" applyProtection="1">
      <alignment horizontal="right" vertical="center" wrapText="1"/>
      <protection locked="0"/>
    </xf>
    <xf numFmtId="6" fontId="12" fillId="21" borderId="6" xfId="3" applyNumberFormat="1" applyFont="1" applyFill="1" applyBorder="1" applyAlignment="1" applyProtection="1">
      <alignment horizontal="right" vertical="center"/>
      <protection locked="0"/>
    </xf>
    <xf numFmtId="6" fontId="12" fillId="19" borderId="6" xfId="3" applyNumberFormat="1" applyFont="1" applyFill="1" applyBorder="1" applyAlignment="1" applyProtection="1">
      <alignment horizontal="right" vertical="center"/>
    </xf>
    <xf numFmtId="0" fontId="33" fillId="26" borderId="6" xfId="3" applyFont="1" applyFill="1" applyBorder="1" applyAlignment="1" applyProtection="1">
      <alignment vertical="center"/>
      <protection locked="0"/>
    </xf>
    <xf numFmtId="0" fontId="33" fillId="27" borderId="6" xfId="3" applyFont="1" applyFill="1" applyBorder="1" applyAlignment="1" applyProtection="1">
      <alignment vertical="center"/>
      <protection locked="0"/>
    </xf>
    <xf numFmtId="6" fontId="33" fillId="27" borderId="6" xfId="3" applyNumberFormat="1" applyFont="1" applyFill="1" applyBorder="1" applyAlignment="1" applyProtection="1">
      <alignment horizontal="right" vertical="center"/>
      <protection locked="0"/>
    </xf>
    <xf numFmtId="44" fontId="33" fillId="28" borderId="6" xfId="1" applyFont="1" applyFill="1" applyBorder="1" applyAlignment="1" applyProtection="1">
      <alignment vertical="center"/>
      <protection locked="0"/>
    </xf>
    <xf numFmtId="44" fontId="33" fillId="28" borderId="6" xfId="1" applyFont="1" applyFill="1" applyBorder="1" applyAlignment="1" applyProtection="1">
      <alignment horizontal="right" vertical="center"/>
      <protection locked="0"/>
    </xf>
    <xf numFmtId="0" fontId="12" fillId="21" borderId="6" xfId="3" applyFont="1" applyFill="1" applyBorder="1" applyAlignment="1" applyProtection="1">
      <alignment vertical="center" wrapText="1"/>
      <protection locked="0"/>
    </xf>
    <xf numFmtId="0" fontId="12" fillId="21" borderId="6" xfId="3" applyFont="1" applyFill="1" applyBorder="1" applyAlignment="1" applyProtection="1">
      <alignment horizontal="center" vertical="center" wrapText="1"/>
      <protection locked="0"/>
    </xf>
    <xf numFmtId="164" fontId="39" fillId="0" borderId="6" xfId="1" applyNumberFormat="1" applyFont="1" applyFill="1" applyBorder="1" applyAlignment="1" applyProtection="1">
      <alignment vertical="center"/>
    </xf>
    <xf numFmtId="44" fontId="0" fillId="0" borderId="0" xfId="1" applyFont="1" applyProtection="1">
      <protection locked="0"/>
    </xf>
    <xf numFmtId="44" fontId="12" fillId="2" borderId="6" xfId="1" applyFont="1" applyFill="1" applyBorder="1" applyAlignment="1" applyProtection="1">
      <alignment horizontal="center" vertical="center"/>
      <protection locked="0"/>
    </xf>
    <xf numFmtId="44" fontId="12" fillId="2" borderId="6" xfId="1" applyFont="1" applyFill="1" applyBorder="1" applyAlignment="1" applyProtection="1">
      <alignment horizontal="center" vertical="center" wrapText="1"/>
      <protection locked="0"/>
    </xf>
    <xf numFmtId="44" fontId="0" fillId="0" borderId="11" xfId="1" applyFont="1" applyBorder="1" applyAlignment="1" applyProtection="1">
      <alignment vertical="center"/>
      <protection locked="0"/>
    </xf>
    <xf numFmtId="44" fontId="12" fillId="2" borderId="3" xfId="1" applyFont="1" applyFill="1" applyBorder="1" applyAlignment="1" applyProtection="1">
      <alignment horizontal="center" vertical="center" wrapText="1"/>
      <protection locked="0"/>
    </xf>
    <xf numFmtId="44" fontId="12" fillId="2" borderId="9" xfId="1" applyFont="1" applyFill="1" applyBorder="1" applyAlignment="1" applyProtection="1">
      <alignment horizontal="center" vertical="center" wrapText="1"/>
      <protection locked="0"/>
    </xf>
    <xf numFmtId="44" fontId="0" fillId="0" borderId="6" xfId="1" applyFont="1" applyBorder="1" applyProtection="1">
      <protection locked="0"/>
    </xf>
    <xf numFmtId="44" fontId="1" fillId="0" borderId="14" xfId="1" applyFont="1" applyBorder="1" applyProtection="1">
      <protection locked="0"/>
    </xf>
    <xf numFmtId="44" fontId="30" fillId="0" borderId="6" xfId="1" applyFont="1" applyBorder="1" applyProtection="1">
      <protection locked="0"/>
    </xf>
    <xf numFmtId="44" fontId="30" fillId="0" borderId="0" xfId="1" applyFont="1" applyBorder="1" applyAlignment="1" applyProtection="1">
      <alignment wrapText="1"/>
      <protection locked="0"/>
    </xf>
    <xf numFmtId="44" fontId="0" fillId="7" borderId="6" xfId="1" applyFont="1" applyFill="1" applyBorder="1" applyProtection="1"/>
    <xf numFmtId="44" fontId="30" fillId="0" borderId="6" xfId="1" applyFont="1" applyBorder="1" applyAlignment="1" applyProtection="1">
      <alignment wrapText="1"/>
    </xf>
    <xf numFmtId="0" fontId="15" fillId="12" borderId="10" xfId="3" applyFont="1" applyFill="1" applyBorder="1" applyAlignment="1" applyProtection="1">
      <alignment vertical="center"/>
      <protection locked="0"/>
    </xf>
    <xf numFmtId="0" fontId="0" fillId="0" borderId="0" xfId="0" applyProtection="1">
      <protection locked="0"/>
    </xf>
    <xf numFmtId="0" fontId="15" fillId="0" borderId="0" xfId="3" applyFont="1" applyFill="1" applyBorder="1" applyAlignment="1" applyProtection="1">
      <alignment vertical="center"/>
      <protection locked="0"/>
    </xf>
    <xf numFmtId="0" fontId="0" fillId="0" borderId="0" xfId="0" applyBorder="1" applyProtection="1">
      <protection locked="0"/>
    </xf>
    <xf numFmtId="0" fontId="12" fillId="0" borderId="0" xfId="3" applyFont="1" applyFill="1" applyBorder="1" applyAlignment="1" applyProtection="1">
      <alignment horizontal="center" vertical="center" wrapText="1"/>
      <protection locked="0"/>
    </xf>
    <xf numFmtId="44" fontId="1" fillId="0" borderId="6" xfId="1" applyFont="1" applyBorder="1" applyProtection="1">
      <protection locked="0"/>
    </xf>
    <xf numFmtId="0" fontId="1" fillId="0" borderId="0" xfId="0" applyFont="1" applyBorder="1" applyAlignment="1" applyProtection="1">
      <protection locked="0"/>
    </xf>
    <xf numFmtId="6" fontId="0" fillId="0" borderId="6" xfId="0" applyNumberFormat="1" applyBorder="1" applyProtection="1"/>
    <xf numFmtId="6" fontId="1" fillId="0" borderId="6" xfId="0" applyNumberFormat="1" applyFont="1" applyBorder="1" applyAlignment="1" applyProtection="1"/>
    <xf numFmtId="0" fontId="32" fillId="22" borderId="8" xfId="3" applyFont="1" applyFill="1" applyBorder="1" applyAlignment="1" applyProtection="1">
      <alignment vertical="center"/>
      <protection locked="0"/>
    </xf>
    <xf numFmtId="0" fontId="11" fillId="0" borderId="14" xfId="0" applyFont="1" applyBorder="1" applyProtection="1">
      <protection locked="0"/>
    </xf>
    <xf numFmtId="44" fontId="0" fillId="0" borderId="0" xfId="1" applyFont="1" applyBorder="1" applyAlignment="1" applyProtection="1">
      <protection locked="0"/>
    </xf>
    <xf numFmtId="0" fontId="11" fillId="0" borderId="6" xfId="0" applyFont="1" applyBorder="1" applyProtection="1">
      <protection locked="0"/>
    </xf>
    <xf numFmtId="0" fontId="33" fillId="0" borderId="6" xfId="0" applyFont="1" applyFill="1" applyBorder="1" applyProtection="1">
      <protection locked="0"/>
    </xf>
    <xf numFmtId="6" fontId="33" fillId="27" borderId="6" xfId="3" applyNumberFormat="1" applyFont="1" applyFill="1" applyBorder="1" applyAlignment="1" applyProtection="1">
      <alignment horizontal="right" vertical="center"/>
    </xf>
    <xf numFmtId="44" fontId="0" fillId="0" borderId="6" xfId="1" applyFont="1" applyBorder="1" applyProtection="1"/>
    <xf numFmtId="6" fontId="0" fillId="0" borderId="6" xfId="1" applyNumberFormat="1" applyFont="1" applyBorder="1" applyProtection="1"/>
    <xf numFmtId="44" fontId="0" fillId="0" borderId="14" xfId="1" applyFont="1" applyBorder="1" applyAlignment="1" applyProtection="1"/>
    <xf numFmtId="0" fontId="15" fillId="7" borderId="10" xfId="3" applyFont="1" applyFill="1" applyBorder="1" applyAlignment="1" applyProtection="1">
      <alignment vertical="center"/>
      <protection locked="0"/>
    </xf>
    <xf numFmtId="0" fontId="0" fillId="0" borderId="0" xfId="0" applyBorder="1" applyAlignment="1" applyProtection="1">
      <protection locked="0"/>
    </xf>
    <xf numFmtId="6" fontId="0" fillId="0" borderId="14" xfId="0" applyNumberFormat="1" applyBorder="1" applyAlignment="1" applyProtection="1"/>
    <xf numFmtId="0" fontId="15" fillId="5" borderId="7" xfId="3" applyFont="1" applyFill="1" applyBorder="1" applyAlignment="1" applyProtection="1">
      <alignment vertical="center"/>
      <protection locked="0"/>
    </xf>
    <xf numFmtId="0" fontId="15" fillId="5" borderId="10" xfId="3" applyFont="1" applyFill="1" applyBorder="1" applyAlignment="1" applyProtection="1">
      <alignment vertical="center"/>
      <protection locked="0"/>
    </xf>
    <xf numFmtId="44" fontId="0" fillId="0" borderId="0" xfId="1" applyFont="1" applyBorder="1" applyAlignment="1" applyProtection="1">
      <alignment vertical="center" wrapText="1"/>
      <protection locked="0"/>
    </xf>
    <xf numFmtId="6" fontId="0" fillId="0" borderId="14" xfId="1" applyNumberFormat="1" applyFont="1" applyBorder="1" applyAlignment="1" applyProtection="1">
      <alignment vertical="center" wrapText="1"/>
    </xf>
    <xf numFmtId="0" fontId="35" fillId="29" borderId="0" xfId="0" applyFont="1" applyFill="1" applyBorder="1" applyProtection="1">
      <protection locked="0"/>
    </xf>
    <xf numFmtId="0" fontId="35" fillId="29" borderId="39" xfId="0" applyFont="1" applyFill="1" applyBorder="1" applyProtection="1">
      <protection locked="0"/>
    </xf>
    <xf numFmtId="0" fontId="38" fillId="30" borderId="44" xfId="0" applyFont="1" applyFill="1" applyBorder="1" applyAlignment="1" applyProtection="1">
      <alignment horizontal="center" vertical="center" wrapText="1"/>
      <protection locked="0"/>
    </xf>
    <xf numFmtId="0" fontId="38" fillId="30" borderId="45" xfId="0" applyFont="1" applyFill="1" applyBorder="1" applyAlignment="1" applyProtection="1">
      <alignment horizontal="right" vertical="center"/>
      <protection locked="0"/>
    </xf>
    <xf numFmtId="164" fontId="39" fillId="0" borderId="6" xfId="1" applyNumberFormat="1" applyFont="1" applyFill="1" applyBorder="1" applyAlignment="1" applyProtection="1">
      <alignment vertical="center"/>
      <protection locked="0"/>
    </xf>
    <xf numFmtId="165" fontId="39" fillId="0" borderId="6" xfId="2" applyNumberFormat="1" applyFont="1" applyFill="1" applyBorder="1" applyAlignment="1" applyProtection="1">
      <alignment vertical="center"/>
      <protection locked="0"/>
    </xf>
    <xf numFmtId="0" fontId="35" fillId="28" borderId="0" xfId="0" applyFont="1" applyFill="1" applyBorder="1" applyProtection="1">
      <protection locked="0"/>
    </xf>
    <xf numFmtId="0" fontId="35" fillId="28" borderId="39" xfId="0" applyFont="1" applyFill="1" applyBorder="1" applyProtection="1">
      <protection locked="0"/>
    </xf>
    <xf numFmtId="0" fontId="38" fillId="25" borderId="40" xfId="0" applyFont="1" applyFill="1" applyBorder="1" applyAlignment="1" applyProtection="1">
      <alignment horizontal="center" vertical="center"/>
      <protection locked="0"/>
    </xf>
    <xf numFmtId="0" fontId="38" fillId="25" borderId="17" xfId="0" applyFont="1" applyFill="1" applyBorder="1" applyAlignment="1" applyProtection="1">
      <alignment horizontal="center" vertical="center" wrapText="1"/>
      <protection locked="0"/>
    </xf>
    <xf numFmtId="0" fontId="38" fillId="25" borderId="17" xfId="0" applyFont="1" applyFill="1" applyBorder="1" applyAlignment="1" applyProtection="1">
      <alignment horizontal="right" vertical="center" wrapText="1"/>
      <protection locked="0"/>
    </xf>
    <xf numFmtId="0" fontId="38" fillId="25" borderId="18" xfId="0" applyFont="1" applyFill="1" applyBorder="1" applyAlignment="1" applyProtection="1">
      <alignment horizontal="right" vertical="center"/>
      <protection locked="0"/>
    </xf>
    <xf numFmtId="6" fontId="35" fillId="28" borderId="6" xfId="3" applyNumberFormat="1" applyFont="1" applyFill="1" applyBorder="1" applyAlignment="1" applyProtection="1">
      <alignment horizontal="center" vertical="center"/>
    </xf>
    <xf numFmtId="44" fontId="35" fillId="27" borderId="6" xfId="3" applyNumberFormat="1" applyFont="1" applyFill="1" applyBorder="1" applyAlignment="1" applyProtection="1">
      <alignment horizontal="right" vertical="center"/>
    </xf>
    <xf numFmtId="6" fontId="38" fillId="28" borderId="6" xfId="0" applyNumberFormat="1" applyFont="1" applyFill="1" applyBorder="1" applyAlignment="1" applyProtection="1">
      <alignment horizontal="center"/>
    </xf>
    <xf numFmtId="6" fontId="38" fillId="0" borderId="6" xfId="0" applyNumberFormat="1" applyFont="1" applyFill="1" applyBorder="1" applyProtection="1"/>
    <xf numFmtId="165" fontId="35" fillId="0" borderId="22" xfId="2" applyNumberFormat="1" applyFont="1" applyFill="1" applyBorder="1" applyProtection="1"/>
    <xf numFmtId="165" fontId="35" fillId="0" borderId="20" xfId="2" applyNumberFormat="1" applyFont="1" applyFill="1" applyBorder="1" applyProtection="1"/>
    <xf numFmtId="0" fontId="15" fillId="7" borderId="10" xfId="3" applyFont="1" applyFill="1" applyBorder="1" applyAlignment="1" applyProtection="1">
      <alignment horizontal="left" vertical="center"/>
      <protection locked="0"/>
    </xf>
    <xf numFmtId="165" fontId="39" fillId="0" borderId="6" xfId="2" applyNumberFormat="1" applyFont="1" applyFill="1" applyBorder="1" applyAlignment="1" applyProtection="1">
      <alignment vertical="center"/>
    </xf>
    <xf numFmtId="0" fontId="35" fillId="28" borderId="22" xfId="0" applyFont="1" applyFill="1" applyBorder="1" applyProtection="1"/>
    <xf numFmtId="44" fontId="39" fillId="0" borderId="6" xfId="0" applyNumberFormat="1" applyFont="1" applyFill="1" applyBorder="1" applyAlignment="1" applyProtection="1">
      <alignment horizontal="left" vertical="center"/>
    </xf>
    <xf numFmtId="0" fontId="39" fillId="0" borderId="6" xfId="0" applyFont="1" applyFill="1" applyBorder="1" applyAlignment="1" applyProtection="1">
      <alignment horizontal="left" vertical="center"/>
    </xf>
    <xf numFmtId="0" fontId="37" fillId="29" borderId="30" xfId="0" applyFont="1" applyFill="1" applyBorder="1" applyProtection="1"/>
    <xf numFmtId="0" fontId="37" fillId="29" borderId="38" xfId="0" applyFont="1" applyFill="1" applyBorder="1" applyProtection="1"/>
    <xf numFmtId="0" fontId="41" fillId="31" borderId="34" xfId="0" applyFont="1" applyFill="1" applyBorder="1" applyProtection="1"/>
    <xf numFmtId="0" fontId="37" fillId="29" borderId="32" xfId="0" applyFont="1" applyFill="1" applyBorder="1" applyProtection="1"/>
    <xf numFmtId="0" fontId="35" fillId="29" borderId="30" xfId="0" applyFont="1" applyFill="1" applyBorder="1" applyProtection="1"/>
    <xf numFmtId="0" fontId="36" fillId="29" borderId="38" xfId="0" applyFont="1" applyFill="1" applyBorder="1" applyProtection="1"/>
    <xf numFmtId="0" fontId="38" fillId="30" borderId="41" xfId="0" applyFont="1" applyFill="1" applyBorder="1" applyAlignment="1" applyProtection="1">
      <alignment vertical="center"/>
    </xf>
    <xf numFmtId="0" fontId="35" fillId="28" borderId="38" xfId="0" applyFont="1" applyFill="1" applyBorder="1" applyProtection="1"/>
    <xf numFmtId="0" fontId="36" fillId="28" borderId="38" xfId="0" applyFont="1" applyFill="1" applyBorder="1" applyProtection="1"/>
    <xf numFmtId="0" fontId="38" fillId="25" borderId="11" xfId="0" applyFont="1" applyFill="1" applyBorder="1" applyAlignment="1" applyProtection="1">
      <alignment horizontal="right" vertical="center"/>
    </xf>
    <xf numFmtId="0" fontId="38" fillId="25" borderId="25" xfId="3" applyFont="1" applyFill="1" applyBorder="1" applyAlignment="1" applyProtection="1">
      <alignment horizontal="right" vertical="center" wrapText="1"/>
    </xf>
    <xf numFmtId="0" fontId="38" fillId="25" borderId="19" xfId="3" applyFont="1" applyFill="1" applyBorder="1" applyAlignment="1" applyProtection="1">
      <alignment horizontal="right" vertical="center" wrapText="1"/>
    </xf>
    <xf numFmtId="0" fontId="38" fillId="25" borderId="19" xfId="3" applyFont="1" applyFill="1" applyBorder="1" applyAlignment="1" applyProtection="1">
      <alignment horizontal="right" vertical="center"/>
    </xf>
    <xf numFmtId="0" fontId="38" fillId="25" borderId="21" xfId="0" applyFont="1" applyFill="1" applyBorder="1" applyAlignment="1" applyProtection="1">
      <alignment horizontal="right"/>
    </xf>
    <xf numFmtId="43" fontId="0" fillId="0" borderId="6" xfId="1" applyNumberFormat="1" applyFont="1" applyBorder="1" applyProtection="1">
      <protection locked="0"/>
    </xf>
    <xf numFmtId="7" fontId="0" fillId="0" borderId="6" xfId="1" applyNumberFormat="1" applyFont="1" applyBorder="1" applyProtection="1">
      <protection locked="0"/>
    </xf>
    <xf numFmtId="43" fontId="33" fillId="27" borderId="6" xfId="1" applyNumberFormat="1" applyFont="1" applyFill="1" applyBorder="1" applyAlignment="1" applyProtection="1">
      <alignment horizontal="right" vertical="center"/>
      <protection locked="0"/>
    </xf>
    <xf numFmtId="43" fontId="0" fillId="0" borderId="6" xfId="1" applyNumberFormat="1" applyFont="1" applyBorder="1" applyAlignment="1" applyProtection="1">
      <alignment horizontal="center"/>
      <protection locked="0"/>
    </xf>
    <xf numFmtId="3" fontId="0" fillId="0" borderId="6" xfId="1" applyNumberFormat="1" applyFont="1" applyBorder="1" applyProtection="1">
      <protection locked="0"/>
    </xf>
    <xf numFmtId="0" fontId="0" fillId="7" borderId="8" xfId="0" applyFill="1" applyBorder="1" applyAlignment="1" applyProtection="1">
      <alignment vertical="center"/>
      <protection locked="0"/>
    </xf>
    <xf numFmtId="0" fontId="0" fillId="7" borderId="10" xfId="0" applyFill="1" applyBorder="1" applyAlignment="1" applyProtection="1">
      <alignment vertical="center"/>
      <protection locked="0"/>
    </xf>
    <xf numFmtId="0" fontId="0" fillId="0" borderId="14" xfId="0" applyBorder="1" applyProtection="1">
      <protection locked="0"/>
    </xf>
    <xf numFmtId="0" fontId="0" fillId="0" borderId="14" xfId="0" applyBorder="1" applyAlignment="1" applyProtection="1">
      <protection locked="0"/>
    </xf>
    <xf numFmtId="0" fontId="0" fillId="0" borderId="6" xfId="0" applyBorder="1" applyProtection="1">
      <protection locked="0"/>
    </xf>
    <xf numFmtId="0" fontId="4" fillId="0" borderId="25" xfId="0" applyFont="1" applyBorder="1" applyProtection="1"/>
    <xf numFmtId="0" fontId="4" fillId="0" borderId="19" xfId="0" applyFont="1" applyBorder="1" applyProtection="1"/>
    <xf numFmtId="0" fontId="4" fillId="0" borderId="21" xfId="0" applyFont="1" applyBorder="1" applyProtection="1"/>
    <xf numFmtId="0" fontId="4" fillId="0" borderId="14" xfId="0" applyFont="1" applyBorder="1" applyProtection="1"/>
    <xf numFmtId="0" fontId="4" fillId="0" borderId="6" xfId="0" applyFont="1" applyBorder="1" applyProtection="1"/>
    <xf numFmtId="0" fontId="4" fillId="0" borderId="22" xfId="0" applyFont="1" applyBorder="1" applyProtection="1"/>
    <xf numFmtId="0" fontId="4" fillId="7" borderId="21" xfId="0" applyFont="1" applyFill="1" applyBorder="1" applyProtection="1"/>
    <xf numFmtId="0" fontId="4" fillId="7" borderId="22" xfId="0" applyFont="1" applyFill="1" applyBorder="1" applyProtection="1"/>
    <xf numFmtId="0" fontId="4" fillId="7" borderId="22" xfId="0" applyFont="1" applyFill="1" applyBorder="1" applyAlignment="1" applyProtection="1"/>
    <xf numFmtId="0" fontId="5" fillId="7" borderId="22" xfId="0" applyFont="1" applyFill="1" applyBorder="1" applyAlignment="1" applyProtection="1"/>
    <xf numFmtId="0" fontId="5" fillId="7" borderId="23" xfId="0" applyFont="1" applyFill="1" applyBorder="1" applyAlignment="1" applyProtection="1"/>
    <xf numFmtId="1" fontId="0" fillId="0" borderId="14" xfId="0" applyNumberFormat="1" applyBorder="1" applyAlignment="1" applyProtection="1">
      <protection locked="0"/>
    </xf>
    <xf numFmtId="0" fontId="0" fillId="0" borderId="14" xfId="0" applyNumberFormat="1" applyBorder="1" applyProtection="1">
      <protection locked="0"/>
    </xf>
    <xf numFmtId="0" fontId="0" fillId="0" borderId="6" xfId="0" applyNumberFormat="1" applyBorder="1" applyProtection="1">
      <protection locked="0"/>
    </xf>
    <xf numFmtId="0" fontId="12" fillId="2" borderId="6" xfId="3" applyFont="1" applyFill="1" applyBorder="1" applyAlignment="1" applyProtection="1">
      <alignment horizontal="center" vertical="center" wrapText="1"/>
    </xf>
    <xf numFmtId="0" fontId="15" fillId="12" borderId="6" xfId="3" applyFont="1" applyFill="1" applyBorder="1" applyAlignment="1" applyProtection="1">
      <alignment horizontal="center" vertical="center" wrapText="1"/>
    </xf>
    <xf numFmtId="0" fontId="15" fillId="20" borderId="6" xfId="3" applyFont="1" applyFill="1" applyBorder="1" applyAlignment="1" applyProtection="1">
      <alignment horizontal="center" vertical="center" wrapText="1"/>
    </xf>
    <xf numFmtId="0" fontId="33" fillId="25" borderId="6" xfId="3" applyFont="1" applyFill="1" applyBorder="1" applyAlignment="1" applyProtection="1">
      <alignment horizontal="center" vertical="center"/>
    </xf>
    <xf numFmtId="0" fontId="33" fillId="25" borderId="6" xfId="3" applyFont="1" applyFill="1" applyBorder="1" applyAlignment="1" applyProtection="1">
      <alignment horizontal="center" vertical="center" wrapText="1"/>
    </xf>
    <xf numFmtId="0" fontId="32" fillId="24" borderId="6" xfId="3" applyFont="1" applyFill="1" applyBorder="1" applyAlignment="1" applyProtection="1">
      <alignment horizontal="center" vertical="center" wrapText="1"/>
    </xf>
    <xf numFmtId="0" fontId="0" fillId="0" borderId="9" xfId="0" applyBorder="1" applyAlignment="1" applyProtection="1">
      <alignment wrapText="1"/>
    </xf>
    <xf numFmtId="0" fontId="33" fillId="25" borderId="9" xfId="3" applyFont="1" applyFill="1" applyBorder="1" applyAlignment="1" applyProtection="1">
      <alignment horizontal="center" vertical="center" wrapText="1"/>
    </xf>
    <xf numFmtId="0" fontId="30" fillId="0" borderId="16" xfId="0" applyFont="1" applyBorder="1" applyProtection="1"/>
    <xf numFmtId="0" fontId="30" fillId="0" borderId="37" xfId="0" applyFont="1" applyBorder="1" applyProtection="1"/>
    <xf numFmtId="0" fontId="12" fillId="2" borderId="6" xfId="3" applyFont="1" applyFill="1" applyBorder="1" applyAlignment="1" applyProtection="1">
      <alignment vertical="center" wrapText="1"/>
    </xf>
    <xf numFmtId="0" fontId="1" fillId="0" borderId="26" xfId="0" applyFont="1" applyBorder="1" applyProtection="1"/>
    <xf numFmtId="0" fontId="1" fillId="0" borderId="34" xfId="0" applyFont="1" applyBorder="1" applyProtection="1"/>
    <xf numFmtId="0" fontId="12" fillId="2" borderId="9" xfId="3" applyFont="1" applyFill="1" applyBorder="1" applyAlignment="1" applyProtection="1">
      <alignment horizontal="center" vertical="center" wrapText="1"/>
    </xf>
    <xf numFmtId="0" fontId="15" fillId="5" borderId="8" xfId="3" applyFont="1" applyFill="1" applyBorder="1" applyAlignment="1" applyProtection="1">
      <alignment vertical="center"/>
    </xf>
    <xf numFmtId="0" fontId="1" fillId="0" borderId="30" xfId="0" applyFont="1" applyBorder="1" applyProtection="1"/>
    <xf numFmtId="0" fontId="0" fillId="0" borderId="34" xfId="0" applyBorder="1" applyAlignment="1">
      <alignment horizontal="left" wrapText="1"/>
    </xf>
    <xf numFmtId="0" fontId="0" fillId="0" borderId="35" xfId="0" applyBorder="1" applyAlignment="1">
      <alignment horizontal="left" wrapText="1"/>
    </xf>
    <xf numFmtId="0" fontId="0" fillId="0" borderId="36" xfId="0" applyBorder="1" applyAlignment="1">
      <alignment horizontal="left" wrapText="1"/>
    </xf>
    <xf numFmtId="0" fontId="0" fillId="2" borderId="21" xfId="0" applyFill="1" applyBorder="1" applyAlignment="1">
      <alignment horizontal="left"/>
    </xf>
    <xf numFmtId="0" fontId="0" fillId="2" borderId="22" xfId="0" applyFill="1" applyBorder="1" applyAlignment="1">
      <alignment horizontal="left"/>
    </xf>
    <xf numFmtId="0" fontId="0" fillId="2" borderId="23" xfId="0" applyFill="1" applyBorder="1" applyAlignment="1">
      <alignment horizontal="left"/>
    </xf>
    <xf numFmtId="0" fontId="0" fillId="0" borderId="19" xfId="0" applyFont="1" applyBorder="1" applyAlignment="1">
      <alignment horizontal="left" vertical="center" wrapText="1"/>
    </xf>
    <xf numFmtId="0" fontId="0" fillId="0" borderId="6" xfId="0" applyFont="1" applyBorder="1" applyAlignment="1">
      <alignment horizontal="left" vertical="center" wrapText="1"/>
    </xf>
    <xf numFmtId="0" fontId="0" fillId="0" borderId="20" xfId="0" applyFont="1" applyBorder="1" applyAlignment="1">
      <alignment horizontal="left" vertical="center" wrapText="1"/>
    </xf>
    <xf numFmtId="0" fontId="0" fillId="0" borderId="30" xfId="0" applyBorder="1" applyAlignment="1">
      <alignment horizontal="left" vertical="center" wrapText="1"/>
    </xf>
    <xf numFmtId="0" fontId="0" fillId="0" borderId="24" xfId="0" applyBorder="1" applyAlignment="1">
      <alignment horizontal="left" vertical="center" wrapText="1"/>
    </xf>
    <xf numFmtId="0" fontId="0" fillId="0" borderId="31" xfId="0" applyBorder="1" applyAlignment="1">
      <alignment horizontal="left" vertical="center" wrapText="1"/>
    </xf>
    <xf numFmtId="0" fontId="0" fillId="0" borderId="32" xfId="0" applyBorder="1" applyAlignment="1">
      <alignment horizontal="left" vertical="center" wrapText="1"/>
    </xf>
    <xf numFmtId="0" fontId="0" fillId="0" borderId="33" xfId="0" applyBorder="1" applyAlignment="1">
      <alignment horizontal="left" vertical="center" wrapText="1"/>
    </xf>
    <xf numFmtId="0" fontId="0" fillId="0" borderId="29" xfId="0" applyBorder="1" applyAlignment="1">
      <alignment horizontal="left" vertical="center" wrapText="1"/>
    </xf>
    <xf numFmtId="0" fontId="0" fillId="7" borderId="34" xfId="0" applyFill="1" applyBorder="1" applyAlignment="1">
      <alignment horizontal="left" wrapText="1"/>
    </xf>
    <xf numFmtId="0" fontId="0" fillId="7" borderId="35" xfId="0" applyFill="1" applyBorder="1" applyAlignment="1">
      <alignment horizontal="left" wrapText="1"/>
    </xf>
    <xf numFmtId="0" fontId="0" fillId="7" borderId="36" xfId="0" applyFill="1" applyBorder="1" applyAlignment="1">
      <alignment horizontal="left" wrapText="1"/>
    </xf>
    <xf numFmtId="0" fontId="35" fillId="28" borderId="20" xfId="0" applyFont="1" applyFill="1" applyBorder="1" applyAlignment="1" applyProtection="1">
      <alignment horizontal="center"/>
      <protection locked="0"/>
    </xf>
    <xf numFmtId="0" fontId="35" fillId="28" borderId="23" xfId="0" applyFont="1" applyFill="1" applyBorder="1" applyAlignment="1" applyProtection="1">
      <alignment horizontal="center"/>
      <protection locked="0"/>
    </xf>
    <xf numFmtId="0" fontId="40" fillId="0" borderId="16" xfId="0" applyFont="1" applyFill="1" applyBorder="1" applyAlignment="1" applyProtection="1">
      <alignment horizontal="right" wrapText="1"/>
    </xf>
    <xf numFmtId="0" fontId="40" fillId="0" borderId="17" xfId="0" applyFont="1" applyFill="1" applyBorder="1" applyAlignment="1" applyProtection="1">
      <alignment horizontal="right" wrapText="1"/>
    </xf>
    <xf numFmtId="0" fontId="40" fillId="0" borderId="18" xfId="0" applyFont="1" applyFill="1" applyBorder="1" applyAlignment="1" applyProtection="1">
      <alignment horizontal="right" wrapText="1"/>
    </xf>
    <xf numFmtId="49" fontId="40" fillId="0" borderId="19" xfId="0" quotePrefix="1" applyNumberFormat="1" applyFont="1" applyFill="1" applyBorder="1" applyAlignment="1" applyProtection="1">
      <alignment horizontal="right"/>
      <protection locked="0"/>
    </xf>
    <xf numFmtId="49" fontId="40" fillId="0" borderId="6" xfId="0" quotePrefix="1" applyNumberFormat="1" applyFont="1" applyFill="1" applyBorder="1" applyAlignment="1" applyProtection="1">
      <alignment horizontal="right"/>
      <protection locked="0"/>
    </xf>
    <xf numFmtId="49" fontId="40" fillId="0" borderId="20" xfId="0" quotePrefix="1" applyNumberFormat="1" applyFont="1" applyFill="1" applyBorder="1" applyAlignment="1" applyProtection="1">
      <alignment horizontal="right"/>
      <protection locked="0"/>
    </xf>
    <xf numFmtId="14" fontId="40" fillId="0" borderId="46" xfId="0" applyNumberFormat="1" applyFont="1" applyFill="1" applyBorder="1" applyAlignment="1" applyProtection="1">
      <alignment horizontal="right"/>
    </xf>
    <xf numFmtId="14" fontId="40" fillId="0" borderId="9" xfId="0" applyNumberFormat="1" applyFont="1" applyFill="1" applyBorder="1" applyAlignment="1" applyProtection="1">
      <alignment horizontal="right"/>
    </xf>
    <xf numFmtId="14" fontId="40" fillId="0" borderId="47" xfId="0" applyNumberFormat="1" applyFont="1" applyFill="1" applyBorder="1" applyAlignment="1" applyProtection="1">
      <alignment horizontal="right"/>
    </xf>
    <xf numFmtId="6" fontId="40" fillId="0" borderId="48" xfId="0" applyNumberFormat="1" applyFont="1" applyFill="1" applyBorder="1" applyAlignment="1" applyProtection="1">
      <alignment horizontal="right"/>
    </xf>
    <xf numFmtId="6" fontId="40" fillId="0" borderId="49" xfId="0" applyNumberFormat="1" applyFont="1" applyFill="1" applyBorder="1" applyAlignment="1" applyProtection="1">
      <alignment horizontal="right"/>
    </xf>
    <xf numFmtId="6" fontId="40" fillId="0" borderId="50" xfId="0" applyNumberFormat="1" applyFont="1" applyFill="1" applyBorder="1" applyAlignment="1" applyProtection="1">
      <alignment horizontal="right"/>
    </xf>
    <xf numFmtId="0" fontId="38" fillId="30" borderId="42" xfId="0" applyFont="1" applyFill="1" applyBorder="1" applyAlignment="1" applyProtection="1">
      <alignment horizontal="left" vertical="center"/>
      <protection locked="0"/>
    </xf>
    <xf numFmtId="0" fontId="38" fillId="30" borderId="43" xfId="0" applyFont="1" applyFill="1" applyBorder="1" applyAlignment="1" applyProtection="1">
      <alignment horizontal="left" vertical="center"/>
      <protection locked="0"/>
    </xf>
    <xf numFmtId="44" fontId="39" fillId="0" borderId="6" xfId="0" applyNumberFormat="1" applyFont="1" applyFill="1" applyBorder="1" applyAlignment="1" applyProtection="1">
      <alignment horizontal="left" vertical="center" wrapText="1"/>
    </xf>
    <xf numFmtId="0" fontId="39" fillId="0" borderId="6" xfId="0" applyFont="1" applyFill="1" applyBorder="1" applyAlignment="1" applyProtection="1">
      <alignment horizontal="left" vertical="center" wrapText="1"/>
    </xf>
    <xf numFmtId="6" fontId="41" fillId="32" borderId="26" xfId="0" applyNumberFormat="1" applyFont="1" applyFill="1" applyBorder="1" applyAlignment="1" applyProtection="1">
      <alignment horizontal="right"/>
    </xf>
    <xf numFmtId="6" fontId="41" fillId="32" borderId="27" xfId="0" applyNumberFormat="1" applyFont="1" applyFill="1" applyBorder="1" applyAlignment="1" applyProtection="1">
      <alignment horizontal="right"/>
    </xf>
    <xf numFmtId="6" fontId="41" fillId="32" borderId="28" xfId="0" applyNumberFormat="1" applyFont="1" applyFill="1" applyBorder="1" applyAlignment="1" applyProtection="1">
      <alignment horizontal="right"/>
    </xf>
    <xf numFmtId="6" fontId="39" fillId="0" borderId="6" xfId="0" applyNumberFormat="1" applyFont="1" applyFill="1" applyBorder="1" applyAlignment="1" applyProtection="1">
      <alignment horizontal="left" vertical="center" wrapText="1"/>
    </xf>
    <xf numFmtId="0" fontId="39" fillId="0" borderId="6" xfId="0" applyFont="1" applyFill="1" applyBorder="1" applyAlignment="1" applyProtection="1">
      <alignment horizontal="left" vertical="center" wrapText="1"/>
      <protection locked="0"/>
    </xf>
    <xf numFmtId="0" fontId="31" fillId="2" borderId="26" xfId="0" applyFont="1" applyFill="1" applyBorder="1" applyAlignment="1" applyProtection="1">
      <alignment horizontal="center" vertical="center" wrapText="1"/>
      <protection locked="0"/>
    </xf>
    <xf numFmtId="0" fontId="31" fillId="2" borderId="27" xfId="0" applyFont="1" applyFill="1" applyBorder="1" applyAlignment="1" applyProtection="1">
      <alignment horizontal="center" vertical="center" wrapText="1"/>
      <protection locked="0"/>
    </xf>
    <xf numFmtId="0" fontId="31" fillId="2" borderId="28" xfId="0" applyFont="1" applyFill="1" applyBorder="1" applyAlignment="1" applyProtection="1">
      <alignment horizontal="center" vertical="center" wrapText="1"/>
      <protection locked="0"/>
    </xf>
    <xf numFmtId="0" fontId="0" fillId="7" borderId="8" xfId="0" applyFill="1" applyBorder="1" applyAlignment="1" applyProtection="1">
      <alignment horizontal="center" vertical="center"/>
      <protection locked="0"/>
    </xf>
    <xf numFmtId="0" fontId="0" fillId="7" borderId="10" xfId="0" applyFill="1" applyBorder="1" applyAlignment="1" applyProtection="1">
      <alignment horizontal="center" vertical="center"/>
      <protection locked="0"/>
    </xf>
    <xf numFmtId="0" fontId="0" fillId="7" borderId="14" xfId="0" applyFill="1" applyBorder="1" applyAlignment="1" applyProtection="1">
      <alignment horizontal="center" vertical="center"/>
      <protection locked="0"/>
    </xf>
    <xf numFmtId="0" fontId="34" fillId="7" borderId="16" xfId="0" applyFont="1" applyFill="1" applyBorder="1" applyAlignment="1" applyProtection="1">
      <alignment horizontal="center"/>
    </xf>
    <xf numFmtId="0" fontId="34" fillId="7" borderId="17" xfId="0" applyFont="1" applyFill="1" applyBorder="1" applyAlignment="1" applyProtection="1">
      <alignment horizontal="center"/>
    </xf>
    <xf numFmtId="0" fontId="34" fillId="7" borderId="18" xfId="0" applyFont="1" applyFill="1" applyBorder="1" applyAlignment="1" applyProtection="1">
      <alignment horizontal="center"/>
    </xf>
    <xf numFmtId="44" fontId="15" fillId="8" borderId="51" xfId="1" applyFont="1" applyFill="1" applyBorder="1" applyAlignment="1" applyProtection="1">
      <alignment horizontal="left" vertical="center"/>
      <protection locked="0"/>
    </xf>
    <xf numFmtId="44" fontId="15" fillId="8" borderId="5" xfId="1" applyFont="1" applyFill="1" applyBorder="1" applyAlignment="1" applyProtection="1">
      <alignment horizontal="left" vertical="center"/>
      <protection locked="0"/>
    </xf>
    <xf numFmtId="44" fontId="15" fillId="12" borderId="8" xfId="1" applyFont="1" applyFill="1" applyBorder="1" applyAlignment="1" applyProtection="1">
      <alignment horizontal="center" vertical="center" wrapText="1"/>
      <protection locked="0"/>
    </xf>
    <xf numFmtId="44" fontId="15" fillId="12" borderId="10" xfId="1" applyFont="1" applyFill="1" applyBorder="1" applyAlignment="1" applyProtection="1">
      <alignment horizontal="center" vertical="center" wrapText="1"/>
      <protection locked="0"/>
    </xf>
    <xf numFmtId="44" fontId="15" fillId="20" borderId="8" xfId="1" applyFont="1" applyFill="1" applyBorder="1" applyAlignment="1" applyProtection="1">
      <alignment horizontal="center" vertical="center" wrapText="1"/>
      <protection locked="0"/>
    </xf>
    <xf numFmtId="44" fontId="15" fillId="20" borderId="10" xfId="1" applyFont="1" applyFill="1" applyBorder="1" applyAlignment="1" applyProtection="1">
      <alignment horizontal="center" vertical="center" wrapText="1"/>
      <protection locked="0"/>
    </xf>
    <xf numFmtId="44" fontId="15" fillId="12" borderId="6" xfId="1" applyFont="1" applyFill="1" applyBorder="1" applyAlignment="1" applyProtection="1">
      <alignment horizontal="center" vertical="center" wrapText="1"/>
      <protection locked="0"/>
    </xf>
    <xf numFmtId="44" fontId="15" fillId="20" borderId="6" xfId="1" applyFont="1" applyFill="1" applyBorder="1" applyAlignment="1" applyProtection="1">
      <alignment horizontal="center" vertical="center" wrapText="1"/>
      <protection locked="0"/>
    </xf>
    <xf numFmtId="0" fontId="15" fillId="12" borderId="8" xfId="3" applyFont="1" applyFill="1" applyBorder="1" applyAlignment="1" applyProtection="1">
      <alignment horizontal="left" vertical="center"/>
    </xf>
    <xf numFmtId="0" fontId="15" fillId="12" borderId="7" xfId="3" applyFont="1" applyFill="1" applyBorder="1" applyAlignment="1" applyProtection="1">
      <alignment horizontal="left" vertical="center"/>
    </xf>
    <xf numFmtId="0" fontId="15" fillId="12" borderId="10" xfId="3" applyFont="1" applyFill="1" applyBorder="1" applyAlignment="1" applyProtection="1">
      <alignment horizontal="left" vertical="center"/>
    </xf>
    <xf numFmtId="0" fontId="32" fillId="22" borderId="6" xfId="3" applyFont="1" applyFill="1" applyBorder="1" applyAlignment="1" applyProtection="1">
      <alignment vertical="center"/>
    </xf>
    <xf numFmtId="0" fontId="32" fillId="23" borderId="8" xfId="3" applyFont="1" applyFill="1" applyBorder="1" applyAlignment="1" applyProtection="1">
      <alignment horizontal="center" vertical="center" wrapText="1"/>
    </xf>
    <xf numFmtId="0" fontId="32" fillId="23" borderId="10" xfId="3" applyFont="1" applyFill="1" applyBorder="1" applyAlignment="1" applyProtection="1">
      <alignment horizontal="center" vertical="center" wrapText="1"/>
    </xf>
    <xf numFmtId="0" fontId="15" fillId="7" borderId="8" xfId="3" applyFont="1" applyFill="1" applyBorder="1" applyAlignment="1" applyProtection="1">
      <alignment horizontal="left" vertical="center"/>
    </xf>
    <xf numFmtId="0" fontId="15" fillId="7" borderId="10" xfId="3" applyFont="1" applyFill="1" applyBorder="1" applyAlignment="1" applyProtection="1">
      <alignment horizontal="left" vertical="center"/>
    </xf>
    <xf numFmtId="0" fontId="3" fillId="4" borderId="6" xfId="0" applyFont="1" applyFill="1" applyBorder="1" applyAlignment="1">
      <alignment horizontal="center" vertical="center" wrapText="1"/>
    </xf>
    <xf numFmtId="0" fontId="3" fillId="5" borderId="9" xfId="0" applyFont="1" applyFill="1" applyBorder="1" applyAlignment="1">
      <alignment horizontal="center" vertical="center" wrapText="1"/>
    </xf>
    <xf numFmtId="0" fontId="3" fillId="5" borderId="13" xfId="0" applyFont="1" applyFill="1" applyBorder="1" applyAlignment="1">
      <alignment horizontal="center" vertical="center" wrapText="1"/>
    </xf>
    <xf numFmtId="0" fontId="3" fillId="5" borderId="14" xfId="0" applyFont="1" applyFill="1" applyBorder="1" applyAlignment="1">
      <alignment horizontal="center" vertical="center" wrapText="1"/>
    </xf>
    <xf numFmtId="0" fontId="3" fillId="7" borderId="6"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12" fillId="17" borderId="9" xfId="0" applyFont="1" applyFill="1" applyBorder="1" applyAlignment="1" applyProtection="1">
      <alignment horizontal="center" vertical="center" wrapText="1"/>
    </xf>
    <xf numFmtId="0" fontId="12" fillId="17" borderId="13" xfId="0" applyFont="1" applyFill="1" applyBorder="1" applyAlignment="1" applyProtection="1">
      <alignment horizontal="center" vertical="center" wrapText="1"/>
    </xf>
    <xf numFmtId="0" fontId="12" fillId="17" borderId="14" xfId="0" applyFont="1" applyFill="1" applyBorder="1" applyAlignment="1" applyProtection="1">
      <alignment horizontal="center" vertical="center" wrapText="1"/>
    </xf>
    <xf numFmtId="0" fontId="12" fillId="5" borderId="6" xfId="0" applyFont="1" applyFill="1" applyBorder="1" applyAlignment="1" applyProtection="1">
      <alignment horizontal="left" vertical="center" wrapText="1"/>
    </xf>
    <xf numFmtId="0" fontId="11" fillId="5" borderId="6" xfId="0" applyFont="1" applyFill="1" applyBorder="1" applyAlignment="1" applyProtection="1">
      <alignment horizontal="left" vertical="center" wrapText="1"/>
    </xf>
    <xf numFmtId="0" fontId="21" fillId="5" borderId="9" xfId="0" applyFont="1" applyFill="1" applyBorder="1" applyAlignment="1" applyProtection="1">
      <alignment horizontal="left" vertical="center" wrapText="1"/>
    </xf>
    <xf numFmtId="0" fontId="21" fillId="5" borderId="13" xfId="0" applyFont="1" applyFill="1" applyBorder="1" applyAlignment="1" applyProtection="1">
      <alignment horizontal="left" vertical="center" wrapText="1"/>
    </xf>
    <xf numFmtId="0" fontId="10" fillId="14" borderId="3" xfId="0" applyFont="1" applyFill="1" applyBorder="1" applyAlignment="1" applyProtection="1">
      <alignment horizontal="center" vertical="center" wrapText="1"/>
    </xf>
    <xf numFmtId="0" fontId="10" fillId="14" borderId="15" xfId="0" applyFont="1" applyFill="1" applyBorder="1" applyAlignment="1" applyProtection="1">
      <alignment horizontal="center" vertical="center" wrapText="1"/>
    </xf>
    <xf numFmtId="0" fontId="10" fillId="3" borderId="9" xfId="0" applyFont="1" applyFill="1" applyBorder="1" applyAlignment="1" applyProtection="1">
      <alignment horizontal="left" vertical="center" wrapText="1"/>
    </xf>
    <xf numFmtId="0" fontId="10" fillId="3" borderId="13" xfId="0" applyFont="1" applyFill="1" applyBorder="1" applyAlignment="1" applyProtection="1">
      <alignment horizontal="left" vertical="center" wrapText="1"/>
    </xf>
    <xf numFmtId="0" fontId="12" fillId="3" borderId="3" xfId="0" applyFont="1" applyFill="1" applyBorder="1" applyAlignment="1" applyProtection="1">
      <alignment horizontal="left" vertical="center" wrapText="1"/>
    </xf>
    <xf numFmtId="0" fontId="12" fillId="3" borderId="15" xfId="0" applyFont="1" applyFill="1" applyBorder="1" applyAlignment="1" applyProtection="1">
      <alignment horizontal="left" vertical="center" wrapText="1"/>
    </xf>
    <xf numFmtId="0" fontId="10" fillId="8" borderId="9" xfId="0" applyFont="1" applyFill="1" applyBorder="1" applyAlignment="1" applyProtection="1">
      <alignment horizontal="center" vertical="center" wrapText="1"/>
    </xf>
    <xf numFmtId="0" fontId="10" fillId="8" borderId="13" xfId="0" applyFont="1" applyFill="1" applyBorder="1" applyAlignment="1" applyProtection="1">
      <alignment horizontal="center" vertical="center" wrapText="1"/>
    </xf>
    <xf numFmtId="0" fontId="12" fillId="6" borderId="9" xfId="0" applyFont="1" applyFill="1" applyBorder="1" applyAlignment="1" applyProtection="1">
      <alignment horizontal="left" vertical="center" wrapText="1"/>
    </xf>
    <xf numFmtId="0" fontId="12" fillId="6" borderId="13" xfId="0" applyFont="1" applyFill="1" applyBorder="1" applyAlignment="1" applyProtection="1">
      <alignment horizontal="left" vertical="center" wrapText="1"/>
    </xf>
    <xf numFmtId="0" fontId="10" fillId="8" borderId="2" xfId="0" applyFont="1" applyFill="1" applyBorder="1" applyAlignment="1" applyProtection="1">
      <alignment horizontal="center" vertical="center" wrapText="1"/>
    </xf>
    <xf numFmtId="0" fontId="10" fillId="8" borderId="0" xfId="0" applyFont="1" applyFill="1" applyBorder="1" applyAlignment="1" applyProtection="1">
      <alignment horizontal="center" vertical="center" wrapText="1"/>
    </xf>
    <xf numFmtId="0" fontId="12" fillId="5" borderId="2" xfId="0" applyFont="1" applyFill="1" applyBorder="1" applyAlignment="1" applyProtection="1">
      <alignment horizontal="left" vertical="center" wrapText="1"/>
    </xf>
    <xf numFmtId="0" fontId="12" fillId="5" borderId="0" xfId="0" applyFont="1" applyFill="1" applyBorder="1" applyAlignment="1" applyProtection="1">
      <alignment horizontal="left" vertical="center" wrapText="1"/>
    </xf>
    <xf numFmtId="0" fontId="10" fillId="15" borderId="9" xfId="0" applyFont="1" applyFill="1" applyBorder="1" applyAlignment="1" applyProtection="1">
      <alignment horizontal="center" vertical="center" wrapText="1"/>
    </xf>
    <xf numFmtId="0" fontId="10" fillId="15" borderId="13" xfId="0" applyFont="1" applyFill="1" applyBorder="1" applyAlignment="1" applyProtection="1">
      <alignment horizontal="center" vertical="center" wrapText="1"/>
    </xf>
    <xf numFmtId="0" fontId="11" fillId="3" borderId="9" xfId="0" applyFont="1" applyFill="1" applyBorder="1" applyAlignment="1" applyProtection="1">
      <alignment horizontal="left" vertical="center" wrapText="1"/>
    </xf>
    <xf numFmtId="0" fontId="11" fillId="3" borderId="13" xfId="0" applyFont="1" applyFill="1" applyBorder="1" applyAlignment="1" applyProtection="1">
      <alignment horizontal="left" vertical="center" wrapText="1"/>
    </xf>
    <xf numFmtId="0" fontId="12" fillId="3" borderId="9" xfId="0" applyFont="1" applyFill="1" applyBorder="1" applyAlignment="1" applyProtection="1">
      <alignment horizontal="center" vertical="center" wrapText="1"/>
    </xf>
    <xf numFmtId="0" fontId="12" fillId="3" borderId="13" xfId="0" applyFont="1" applyFill="1" applyBorder="1" applyAlignment="1" applyProtection="1">
      <alignment horizontal="center" vertical="center" wrapText="1"/>
    </xf>
    <xf numFmtId="0" fontId="21" fillId="3" borderId="9" xfId="0" applyFont="1" applyFill="1" applyBorder="1" applyAlignment="1" applyProtection="1">
      <alignment horizontal="center" vertical="center" wrapText="1"/>
    </xf>
    <xf numFmtId="0" fontId="21" fillId="3" borderId="13" xfId="0" applyFont="1" applyFill="1" applyBorder="1" applyAlignment="1" applyProtection="1">
      <alignment horizontal="center" vertical="center" wrapText="1"/>
    </xf>
    <xf numFmtId="0" fontId="11" fillId="5" borderId="9" xfId="0" applyFont="1" applyFill="1" applyBorder="1" applyAlignment="1" applyProtection="1">
      <alignment horizontal="left" vertical="center" wrapText="1"/>
    </xf>
    <xf numFmtId="0" fontId="11" fillId="5" borderId="13" xfId="0" applyFont="1" applyFill="1" applyBorder="1" applyAlignment="1" applyProtection="1">
      <alignment horizontal="left" vertical="center" wrapText="1"/>
    </xf>
    <xf numFmtId="0" fontId="11" fillId="7" borderId="9" xfId="0" applyFont="1" applyFill="1" applyBorder="1" applyAlignment="1" applyProtection="1">
      <alignment horizontal="left" vertical="center" wrapText="1"/>
    </xf>
    <xf numFmtId="0" fontId="11" fillId="7" borderId="13" xfId="0" applyFont="1" applyFill="1" applyBorder="1" applyAlignment="1" applyProtection="1">
      <alignment horizontal="left" vertical="center" wrapText="1"/>
    </xf>
    <xf numFmtId="0" fontId="12" fillId="7" borderId="6" xfId="0" applyFont="1" applyFill="1" applyBorder="1" applyAlignment="1" applyProtection="1">
      <alignment horizontal="left" vertical="center" wrapText="1"/>
    </xf>
    <xf numFmtId="0" fontId="10" fillId="10" borderId="9" xfId="0" applyFont="1" applyFill="1" applyBorder="1" applyAlignment="1" applyProtection="1">
      <alignment horizontal="center" vertical="center" wrapText="1"/>
    </xf>
    <xf numFmtId="0" fontId="10" fillId="10" borderId="13" xfId="0" applyFont="1" applyFill="1" applyBorder="1" applyAlignment="1" applyProtection="1">
      <alignment horizontal="center" vertical="center" wrapText="1"/>
    </xf>
    <xf numFmtId="0" fontId="11" fillId="7" borderId="6" xfId="0" applyFont="1" applyFill="1" applyBorder="1" applyAlignment="1" applyProtection="1">
      <alignment horizontal="center" vertical="center" wrapText="1"/>
    </xf>
    <xf numFmtId="0" fontId="12" fillId="13" borderId="9" xfId="0" applyFont="1" applyFill="1" applyBorder="1" applyAlignment="1" applyProtection="1">
      <alignment horizontal="center" vertical="center" wrapText="1"/>
    </xf>
    <xf numFmtId="0" fontId="12" fillId="13" borderId="14" xfId="0" applyFont="1" applyFill="1" applyBorder="1" applyAlignment="1" applyProtection="1">
      <alignment horizontal="center" vertical="center" wrapText="1"/>
    </xf>
    <xf numFmtId="0" fontId="19" fillId="0" borderId="0" xfId="0" applyFont="1" applyFill="1" applyBorder="1" applyAlignment="1" applyProtection="1">
      <alignment horizontal="center" vertical="center" wrapText="1"/>
    </xf>
    <xf numFmtId="0" fontId="11" fillId="7" borderId="9" xfId="0" applyFont="1" applyFill="1" applyBorder="1" applyAlignment="1" applyProtection="1">
      <alignment horizontal="center" vertical="center" wrapText="1"/>
    </xf>
    <xf numFmtId="0" fontId="11" fillId="7" borderId="13" xfId="0" applyFont="1" applyFill="1" applyBorder="1" applyAlignment="1" applyProtection="1">
      <alignment horizontal="center" vertical="center" wrapText="1"/>
    </xf>
    <xf numFmtId="0" fontId="11" fillId="5" borderId="0" xfId="0" applyFont="1" applyFill="1" applyAlignment="1">
      <alignment horizontal="left" vertical="center" wrapText="1"/>
    </xf>
    <xf numFmtId="0" fontId="11" fillId="5" borderId="9" xfId="0" applyFont="1" applyFill="1" applyBorder="1" applyAlignment="1" applyProtection="1">
      <alignment horizontal="center" vertical="center" wrapText="1"/>
    </xf>
    <xf numFmtId="0" fontId="11" fillId="5" borderId="13" xfId="0" applyFont="1" applyFill="1" applyBorder="1" applyAlignment="1" applyProtection="1">
      <alignment horizontal="center" vertical="center" wrapText="1"/>
    </xf>
    <xf numFmtId="0" fontId="12" fillId="14" borderId="9" xfId="0" applyFont="1" applyFill="1" applyBorder="1" applyAlignment="1" applyProtection="1">
      <alignment horizontal="center" vertical="center" wrapText="1"/>
    </xf>
    <xf numFmtId="0" fontId="12" fillId="14" borderId="14" xfId="0" applyFont="1" applyFill="1" applyBorder="1" applyAlignment="1" applyProtection="1">
      <alignment horizontal="center" vertical="center" wrapText="1"/>
    </xf>
    <xf numFmtId="0" fontId="10" fillId="5" borderId="9" xfId="0" applyFont="1" applyFill="1" applyBorder="1" applyAlignment="1" applyProtection="1">
      <alignment horizontal="left" vertical="center" wrapText="1"/>
    </xf>
    <xf numFmtId="0" fontId="20" fillId="13" borderId="9" xfId="0" applyFont="1" applyFill="1" applyBorder="1" applyAlignment="1" applyProtection="1">
      <alignment horizontal="center" vertical="center" wrapText="1"/>
    </xf>
    <xf numFmtId="0" fontId="20" fillId="13" borderId="14" xfId="0" applyFont="1" applyFill="1" applyBorder="1" applyAlignment="1" applyProtection="1">
      <alignment horizontal="center" vertical="center" wrapText="1"/>
    </xf>
    <xf numFmtId="0" fontId="20" fillId="7" borderId="9" xfId="0" applyFont="1" applyFill="1" applyBorder="1" applyAlignment="1" applyProtection="1">
      <alignment horizontal="center" vertical="center" wrapText="1"/>
    </xf>
    <xf numFmtId="0" fontId="20" fillId="7" borderId="14" xfId="0" applyFont="1" applyFill="1" applyBorder="1" applyAlignment="1" applyProtection="1">
      <alignment horizontal="center" vertical="center" wrapText="1"/>
    </xf>
    <xf numFmtId="0" fontId="11" fillId="7" borderId="14" xfId="0" applyFont="1" applyFill="1" applyBorder="1" applyAlignment="1" applyProtection="1">
      <alignment horizontal="center" vertical="center" wrapText="1"/>
    </xf>
    <xf numFmtId="0" fontId="12" fillId="7" borderId="9" xfId="0" applyFont="1" applyFill="1" applyBorder="1" applyAlignment="1" applyProtection="1">
      <alignment horizontal="center" vertical="center" wrapText="1"/>
    </xf>
    <xf numFmtId="0" fontId="12" fillId="7" borderId="14" xfId="0" applyFont="1" applyFill="1" applyBorder="1" applyAlignment="1" applyProtection="1">
      <alignment horizontal="center" vertical="center" wrapText="1"/>
    </xf>
    <xf numFmtId="0" fontId="13" fillId="7" borderId="9" xfId="0" applyFont="1" applyFill="1" applyBorder="1" applyAlignment="1" applyProtection="1">
      <alignment horizontal="center" vertical="center" wrapText="1"/>
    </xf>
    <xf numFmtId="0" fontId="13" fillId="7" borderId="14" xfId="0" applyFont="1" applyFill="1" applyBorder="1" applyAlignment="1" applyProtection="1">
      <alignment horizontal="center" vertical="center" wrapText="1"/>
    </xf>
    <xf numFmtId="0" fontId="1" fillId="2" borderId="16" xfId="0" applyFont="1" applyFill="1" applyBorder="1" applyAlignment="1">
      <alignment horizontal="center" wrapText="1"/>
    </xf>
    <xf numFmtId="0" fontId="1" fillId="2" borderId="17" xfId="0" applyFont="1" applyFill="1" applyBorder="1" applyAlignment="1">
      <alignment horizontal="center" wrapText="1"/>
    </xf>
    <xf numFmtId="0" fontId="1" fillId="2" borderId="18" xfId="0" applyFont="1" applyFill="1" applyBorder="1" applyAlignment="1">
      <alignment horizontal="center" wrapText="1"/>
    </xf>
  </cellXfs>
  <cellStyles count="4">
    <cellStyle name="Moneda" xfId="1" builtinId="4"/>
    <cellStyle name="Normal" xfId="0" builtinId="0"/>
    <cellStyle name="Normal 3" xfId="3"/>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sus/Downloads/presupuesto-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VO"/>
      <sheetName val="1 Personal"/>
      <sheetName val="2 Gastos de viaje"/>
      <sheetName val="3 Asist. Técnica"/>
      <sheetName val="4 Otros Gastos"/>
      <sheetName val="5 Inversión"/>
      <sheetName val="INFORMACIÓN GENERAL"/>
      <sheetName val="PRESUPUESTO"/>
      <sheetName val="TARIFA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
          <cell r="C1" t="str">
            <v>RUBRO</v>
          </cell>
        </row>
      </sheetData>
      <sheetData sheetId="8"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15"/>
  <sheetViews>
    <sheetView topLeftCell="A7" workbookViewId="0">
      <selection activeCell="A9" sqref="A9:F9"/>
    </sheetView>
  </sheetViews>
  <sheetFormatPr baseColWidth="10" defaultRowHeight="15" x14ac:dyDescent="0.25"/>
  <cols>
    <col min="6" max="6" width="13.85546875" customWidth="1"/>
  </cols>
  <sheetData>
    <row r="1" spans="1:6" ht="6.75" customHeight="1" thickBot="1" x14ac:dyDescent="0.3"/>
    <row r="2" spans="1:6" ht="57.75" customHeight="1" x14ac:dyDescent="0.25">
      <c r="A2" s="438" t="s">
        <v>605</v>
      </c>
      <c r="B2" s="439"/>
      <c r="C2" s="439"/>
      <c r="D2" s="439"/>
      <c r="E2" s="439"/>
      <c r="F2" s="440"/>
    </row>
    <row r="3" spans="1:6" ht="90.75" customHeight="1" x14ac:dyDescent="0.25">
      <c r="A3" s="315" t="s">
        <v>577</v>
      </c>
      <c r="B3" s="316"/>
      <c r="C3" s="316"/>
      <c r="D3" s="316"/>
      <c r="E3" s="316"/>
      <c r="F3" s="317"/>
    </row>
    <row r="4" spans="1:6" ht="15.75" thickBot="1" x14ac:dyDescent="0.3">
      <c r="A4" s="312" t="s">
        <v>0</v>
      </c>
      <c r="B4" s="313"/>
      <c r="C4" s="313"/>
      <c r="D4" s="313"/>
      <c r="E4" s="313"/>
      <c r="F4" s="314"/>
    </row>
    <row r="5" spans="1:6" x14ac:dyDescent="0.25">
      <c r="A5" s="318" t="s">
        <v>569</v>
      </c>
      <c r="B5" s="319"/>
      <c r="C5" s="319"/>
      <c r="D5" s="319"/>
      <c r="E5" s="319"/>
      <c r="F5" s="320"/>
    </row>
    <row r="6" spans="1:6" ht="31.5" customHeight="1" thickBot="1" x14ac:dyDescent="0.3">
      <c r="A6" s="321"/>
      <c r="B6" s="322"/>
      <c r="C6" s="322"/>
      <c r="D6" s="322"/>
      <c r="E6" s="322"/>
      <c r="F6" s="323"/>
    </row>
    <row r="7" spans="1:6" ht="151.5" customHeight="1" thickBot="1" x14ac:dyDescent="0.3">
      <c r="A7" s="324" t="s">
        <v>606</v>
      </c>
      <c r="B7" s="325"/>
      <c r="C7" s="325"/>
      <c r="D7" s="325"/>
      <c r="E7" s="325"/>
      <c r="F7" s="326"/>
    </row>
    <row r="8" spans="1:6" ht="45.75" customHeight="1" thickBot="1" x14ac:dyDescent="0.3">
      <c r="A8" s="309" t="s">
        <v>607</v>
      </c>
      <c r="B8" s="310"/>
      <c r="C8" s="310"/>
      <c r="D8" s="310"/>
      <c r="E8" s="310"/>
      <c r="F8" s="311"/>
    </row>
    <row r="9" spans="1:6" ht="106.5" customHeight="1" thickBot="1" x14ac:dyDescent="0.3">
      <c r="A9" s="324" t="s">
        <v>608</v>
      </c>
      <c r="B9" s="325"/>
      <c r="C9" s="325"/>
      <c r="D9" s="325"/>
      <c r="E9" s="325"/>
      <c r="F9" s="326"/>
    </row>
    <row r="10" spans="1:6" ht="30.75" customHeight="1" thickBot="1" x14ac:dyDescent="0.3">
      <c r="A10" s="309" t="s">
        <v>609</v>
      </c>
      <c r="B10" s="310"/>
      <c r="C10" s="310"/>
      <c r="D10" s="310"/>
      <c r="E10" s="310"/>
      <c r="F10" s="311"/>
    </row>
    <row r="11" spans="1:6" ht="75" customHeight="1" thickBot="1" x14ac:dyDescent="0.3">
      <c r="A11" s="324" t="s">
        <v>610</v>
      </c>
      <c r="B11" s="325"/>
      <c r="C11" s="325"/>
      <c r="D11" s="325"/>
      <c r="E11" s="325"/>
      <c r="F11" s="326"/>
    </row>
    <row r="12" spans="1:6" ht="59.25" customHeight="1" thickBot="1" x14ac:dyDescent="0.3">
      <c r="A12" s="309" t="s">
        <v>611</v>
      </c>
      <c r="B12" s="310"/>
      <c r="C12" s="310"/>
      <c r="D12" s="310"/>
      <c r="E12" s="310"/>
      <c r="F12" s="311"/>
    </row>
    <row r="13" spans="1:6" x14ac:dyDescent="0.25">
      <c r="A13" s="178"/>
      <c r="B13" s="178"/>
      <c r="C13" s="178"/>
      <c r="D13" s="178"/>
      <c r="E13" s="178"/>
      <c r="F13" s="178"/>
    </row>
    <row r="14" spans="1:6" ht="23.25" customHeight="1" x14ac:dyDescent="0.25">
      <c r="A14" s="178"/>
      <c r="B14" s="178"/>
      <c r="C14" s="178"/>
      <c r="D14" s="178"/>
      <c r="E14" s="178"/>
      <c r="F14" s="178"/>
    </row>
    <row r="15" spans="1:6" x14ac:dyDescent="0.25">
      <c r="A15" s="178"/>
      <c r="B15" s="178"/>
      <c r="C15" s="178"/>
      <c r="D15" s="178"/>
      <c r="E15" s="178"/>
      <c r="F15" s="178"/>
    </row>
  </sheetData>
  <mergeCells count="10">
    <mergeCell ref="A12:F12"/>
    <mergeCell ref="A2:F2"/>
    <mergeCell ref="A4:F4"/>
    <mergeCell ref="A3:F3"/>
    <mergeCell ref="A5:F6"/>
    <mergeCell ref="A7:F7"/>
    <mergeCell ref="A8:F8"/>
    <mergeCell ref="A9:F9"/>
    <mergeCell ref="A11:F11"/>
    <mergeCell ref="A10:F10"/>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39"/>
  <sheetViews>
    <sheetView workbookViewId="0">
      <selection activeCell="B16" sqref="B16:B19"/>
    </sheetView>
  </sheetViews>
  <sheetFormatPr baseColWidth="10" defaultRowHeight="12" x14ac:dyDescent="0.2"/>
  <cols>
    <col min="1" max="1" width="20" style="81" customWidth="1"/>
    <col min="2" max="2" width="119.140625" style="174" customWidth="1"/>
    <col min="3" max="3" width="25" style="81" customWidth="1"/>
    <col min="4" max="4" width="9.5703125" style="175" customWidth="1"/>
    <col min="5" max="5" width="3.7109375" style="176" customWidth="1"/>
    <col min="6" max="6" width="112.7109375" style="81" customWidth="1"/>
    <col min="7" max="7" width="9.7109375" style="175" customWidth="1"/>
    <col min="8" max="8" width="8.85546875" style="176" customWidth="1"/>
    <col min="9" max="9" width="7.5703125" style="177" customWidth="1"/>
    <col min="10" max="10" width="8.7109375" style="81" customWidth="1"/>
    <col min="11" max="11" width="11.28515625" style="81" customWidth="1"/>
    <col min="12" max="12" width="10.28515625" style="81" customWidth="1"/>
    <col min="13" max="13" width="5.42578125" style="81" customWidth="1"/>
    <col min="14" max="14" width="110" style="81" customWidth="1"/>
    <col min="15" max="16384" width="11.42578125" style="81"/>
  </cols>
  <sheetData>
    <row r="1" spans="1:14" s="73" customFormat="1" ht="48" customHeight="1" x14ac:dyDescent="0.25">
      <c r="A1" s="70" t="s">
        <v>174</v>
      </c>
      <c r="B1" s="71" t="s">
        <v>175</v>
      </c>
      <c r="C1" s="70" t="s">
        <v>176</v>
      </c>
      <c r="D1" s="70" t="s">
        <v>177</v>
      </c>
      <c r="E1" s="70" t="s">
        <v>178</v>
      </c>
      <c r="F1" s="70" t="s">
        <v>179</v>
      </c>
      <c r="G1" s="72" t="s">
        <v>177</v>
      </c>
      <c r="H1" s="72" t="s">
        <v>180</v>
      </c>
      <c r="I1" s="72" t="s">
        <v>181</v>
      </c>
      <c r="J1" s="72" t="s">
        <v>182</v>
      </c>
      <c r="K1" s="72" t="s">
        <v>183</v>
      </c>
      <c r="L1" s="72" t="s">
        <v>180</v>
      </c>
    </row>
    <row r="2" spans="1:14" ht="15" customHeight="1" x14ac:dyDescent="0.2">
      <c r="A2" s="415" t="s">
        <v>27</v>
      </c>
      <c r="B2" s="412" t="s">
        <v>184</v>
      </c>
      <c r="C2" s="421"/>
      <c r="D2" s="74" t="s">
        <v>185</v>
      </c>
      <c r="E2" s="74">
        <v>1</v>
      </c>
      <c r="F2" s="75" t="s">
        <v>186</v>
      </c>
      <c r="G2" s="76" t="s">
        <v>185</v>
      </c>
      <c r="H2" s="76">
        <v>1000</v>
      </c>
      <c r="I2" s="77" t="s">
        <v>187</v>
      </c>
      <c r="J2" s="74">
        <v>10</v>
      </c>
      <c r="K2" s="78">
        <v>100</v>
      </c>
      <c r="L2" s="79">
        <f>J2*K2</f>
        <v>1000</v>
      </c>
      <c r="M2" s="80"/>
      <c r="N2" s="81" t="str">
        <f>CONCATENATE(E2,"  ",G2,"  ",H2,"  ",I2,"  ",F2)</f>
        <v>1  ART_A1  1000  TOP  Artículos de investigación en Revista que se encuentra en el cuartil uno  (25% superior del JCR 92 [SCI 93 y SSI 94] o SJR 95).</v>
      </c>
    </row>
    <row r="3" spans="1:14" ht="15" customHeight="1" x14ac:dyDescent="0.2">
      <c r="A3" s="416"/>
      <c r="B3" s="413"/>
      <c r="C3" s="422"/>
      <c r="D3" s="74" t="s">
        <v>188</v>
      </c>
      <c r="E3" s="74">
        <v>2</v>
      </c>
      <c r="F3" s="75" t="s">
        <v>189</v>
      </c>
      <c r="G3" s="74" t="s">
        <v>188</v>
      </c>
      <c r="H3" s="74">
        <v>600</v>
      </c>
      <c r="I3" s="77" t="s">
        <v>187</v>
      </c>
      <c r="J3" s="74">
        <v>6</v>
      </c>
      <c r="K3" s="82">
        <v>100</v>
      </c>
      <c r="L3" s="79">
        <f>J3*K3</f>
        <v>600</v>
      </c>
      <c r="M3" s="80"/>
      <c r="N3" s="81" t="str">
        <f t="shared" ref="N3:N66" si="0">CONCATENATE(E3,"  ",G3,"  ",H3,"  ",I3,"  ",F3)</f>
        <v>2  ART_A2  600  TOP  Artículos de investigación en Revista que se encuentra en el cuartil dos (entre el 74,9 % y el 50% inferior del JCR 92 [SCI 93 y SSI 94] o SJR 95)</v>
      </c>
    </row>
    <row r="4" spans="1:14" ht="15" customHeight="1" x14ac:dyDescent="0.2">
      <c r="A4" s="416"/>
      <c r="B4" s="413"/>
      <c r="C4" s="422"/>
      <c r="D4" s="434" t="s">
        <v>190</v>
      </c>
      <c r="E4" s="74">
        <v>3</v>
      </c>
      <c r="F4" s="75" t="s">
        <v>191</v>
      </c>
      <c r="G4" s="74" t="s">
        <v>190</v>
      </c>
      <c r="H4" s="74">
        <v>350</v>
      </c>
      <c r="I4" s="77" t="s">
        <v>192</v>
      </c>
      <c r="J4" s="74">
        <v>3.5</v>
      </c>
      <c r="K4" s="82">
        <v>100</v>
      </c>
      <c r="L4" s="79">
        <f>J4*K4</f>
        <v>350</v>
      </c>
      <c r="N4" s="81" t="str">
        <f t="shared" si="0"/>
        <v>3  ART_B  350  A  Artículos de investigación en Revista que se encuentra en el cuartil tres (entre el 49,9 % y el 25% inferior del JCR 92 [SCI 93 y SSI 94] o SJR 95)</v>
      </c>
    </row>
    <row r="5" spans="1:14" ht="30" customHeight="1" x14ac:dyDescent="0.2">
      <c r="A5" s="416"/>
      <c r="B5" s="413"/>
      <c r="C5" s="422"/>
      <c r="D5" s="435"/>
      <c r="E5" s="74">
        <v>4</v>
      </c>
      <c r="F5" s="75" t="s">
        <v>193</v>
      </c>
      <c r="G5" s="74" t="s">
        <v>190</v>
      </c>
      <c r="H5" s="74">
        <v>350</v>
      </c>
      <c r="I5" s="77" t="s">
        <v>192</v>
      </c>
      <c r="J5" s="74">
        <v>3.5</v>
      </c>
      <c r="K5" s="82">
        <v>100</v>
      </c>
      <c r="L5" s="79">
        <f>J5*K5</f>
        <v>350</v>
      </c>
      <c r="N5" s="81" t="str">
        <f t="shared" si="0"/>
        <v>4  ART_B  350  A  Artículos de investigación en Revista indexada en Publindex en categoría B ubicada en cuartil 1 de H5 de su gran área de conocimiento (a partir del año 2016 en adelante)</v>
      </c>
    </row>
    <row r="6" spans="1:14" ht="30" customHeight="1" x14ac:dyDescent="0.2">
      <c r="A6" s="416"/>
      <c r="B6" s="413"/>
      <c r="C6" s="422"/>
      <c r="D6" s="436" t="s">
        <v>194</v>
      </c>
      <c r="E6" s="74">
        <v>5</v>
      </c>
      <c r="F6" s="75" t="s">
        <v>195</v>
      </c>
      <c r="G6" s="74" t="s">
        <v>194</v>
      </c>
      <c r="H6" s="74">
        <v>200</v>
      </c>
      <c r="I6" s="77" t="s">
        <v>192</v>
      </c>
      <c r="J6" s="74">
        <v>2</v>
      </c>
      <c r="K6" s="82">
        <v>100</v>
      </c>
      <c r="L6" s="79">
        <f t="shared" ref="L6:L56" si="1">J6*K6</f>
        <v>200</v>
      </c>
      <c r="N6" s="81" t="str">
        <f t="shared" si="0"/>
        <v>5  ART_C  200  A  Artículos de investigación en Revista  que  se  encuentra  en  el cuartil cuatro (en el 24,9% inferior del  JCR 92 [SCI 93 y SSI 94] o SJR 95) o aparecer indexada en los índices, Index Medicus, Psyc INFO, Arts &amp; Humanities Citation Index (A&amp;HCI)</v>
      </c>
    </row>
    <row r="7" spans="1:14" ht="30" customHeight="1" x14ac:dyDescent="0.2">
      <c r="A7" s="416"/>
      <c r="B7" s="413"/>
      <c r="C7" s="433"/>
      <c r="D7" s="437"/>
      <c r="E7" s="74">
        <v>6</v>
      </c>
      <c r="F7" s="75" t="s">
        <v>196</v>
      </c>
      <c r="G7" s="74" t="s">
        <v>194</v>
      </c>
      <c r="H7" s="74">
        <v>200</v>
      </c>
      <c r="I7" s="77" t="s">
        <v>192</v>
      </c>
      <c r="J7" s="74">
        <v>2</v>
      </c>
      <c r="K7" s="82">
        <v>100</v>
      </c>
      <c r="L7" s="79">
        <f t="shared" si="1"/>
        <v>200</v>
      </c>
      <c r="N7" s="81" t="str">
        <f t="shared" si="0"/>
        <v>6  ART_C  200  A  Artículos de investigación en Revista indexada en Publindex Categoría C ubicada en cuartil 2 de H5 de   su gran área de conocimiento (a partir del año 2016 en adelante)</v>
      </c>
    </row>
    <row r="8" spans="1:14" ht="25.5" customHeight="1" x14ac:dyDescent="0.2">
      <c r="A8" s="416"/>
      <c r="B8" s="83" t="s">
        <v>197</v>
      </c>
      <c r="C8" s="84"/>
      <c r="D8" s="85" t="s">
        <v>198</v>
      </c>
      <c r="E8" s="74">
        <v>7</v>
      </c>
      <c r="F8" s="86" t="s">
        <v>199</v>
      </c>
      <c r="G8" s="87" t="s">
        <v>198</v>
      </c>
      <c r="H8" s="87">
        <v>50</v>
      </c>
      <c r="I8" s="88" t="s">
        <v>200</v>
      </c>
      <c r="J8" s="89">
        <v>10</v>
      </c>
      <c r="K8" s="90">
        <v>5</v>
      </c>
      <c r="L8" s="91">
        <f t="shared" si="1"/>
        <v>50</v>
      </c>
      <c r="N8" s="81" t="str">
        <f t="shared" si="0"/>
        <v>7  ART_D  50  B  Artículos publicados en revistas que se  encuentren en dos o más bases bibliográficas  con  comité  científico de selección definidas en el numeral 2.1.3.1.1 de este Documento</v>
      </c>
    </row>
    <row r="9" spans="1:14" ht="15" customHeight="1" x14ac:dyDescent="0.2">
      <c r="A9" s="415" t="s">
        <v>27</v>
      </c>
      <c r="B9" s="412" t="s">
        <v>201</v>
      </c>
      <c r="C9" s="92"/>
      <c r="D9" s="93" t="s">
        <v>202</v>
      </c>
      <c r="E9" s="74">
        <v>8</v>
      </c>
      <c r="F9" s="94" t="s">
        <v>203</v>
      </c>
      <c r="G9" s="76" t="s">
        <v>202</v>
      </c>
      <c r="H9" s="76">
        <v>40</v>
      </c>
      <c r="I9" s="95" t="s">
        <v>200</v>
      </c>
      <c r="J9" s="95">
        <v>10</v>
      </c>
      <c r="K9" s="96">
        <v>4</v>
      </c>
      <c r="L9" s="97">
        <f t="shared" si="1"/>
        <v>40</v>
      </c>
      <c r="N9" s="81" t="str">
        <f t="shared" si="0"/>
        <v>8  N_A1  40  B  Nota científica impresa o electrónica en Revista que se encuentra el cuartil uno (25% superior del JCR96 [SCI97 y SSI98] o SJR99).</v>
      </c>
    </row>
    <row r="10" spans="1:14" ht="15" customHeight="1" x14ac:dyDescent="0.2">
      <c r="A10" s="416"/>
      <c r="B10" s="413"/>
      <c r="C10" s="92"/>
      <c r="D10" s="98" t="s">
        <v>204</v>
      </c>
      <c r="E10" s="74">
        <v>9</v>
      </c>
      <c r="F10" s="94" t="s">
        <v>205</v>
      </c>
      <c r="G10" s="74" t="s">
        <v>204</v>
      </c>
      <c r="H10" s="74">
        <v>34</v>
      </c>
      <c r="I10" s="95" t="s">
        <v>200</v>
      </c>
      <c r="J10" s="95">
        <v>8.5</v>
      </c>
      <c r="K10" s="97">
        <v>4</v>
      </c>
      <c r="L10" s="97">
        <f t="shared" si="1"/>
        <v>34</v>
      </c>
      <c r="N10" s="81" t="str">
        <f t="shared" si="0"/>
        <v>9  N_A2  34  B  Nota científica impresa o electrónica en Revista que se encuentra el cuartil dos (entre el 74,9% y el 50% inferior del JCR96 [SCI97 y SSI98] o SJR99).</v>
      </c>
    </row>
    <row r="11" spans="1:14" ht="15" customHeight="1" x14ac:dyDescent="0.2">
      <c r="A11" s="416"/>
      <c r="B11" s="413"/>
      <c r="C11" s="92"/>
      <c r="D11" s="429" t="s">
        <v>206</v>
      </c>
      <c r="E11" s="74">
        <v>10</v>
      </c>
      <c r="F11" s="94" t="s">
        <v>207</v>
      </c>
      <c r="G11" s="99" t="s">
        <v>206</v>
      </c>
      <c r="H11" s="74">
        <v>28</v>
      </c>
      <c r="I11" s="95" t="s">
        <v>200</v>
      </c>
      <c r="J11" s="95">
        <v>7</v>
      </c>
      <c r="K11" s="97">
        <v>4</v>
      </c>
      <c r="L11" s="97">
        <f t="shared" si="1"/>
        <v>28</v>
      </c>
      <c r="N11" s="81" t="str">
        <f t="shared" si="0"/>
        <v>10  N_B  28  B  Nota científica impresa o electrónica en Revista que se encuentra en el cuartil tres (entre el 49,9 % y el 25% inferior del JCR [SCI y SSI] o SJR)</v>
      </c>
    </row>
    <row r="12" spans="1:14" ht="25.5" customHeight="1" x14ac:dyDescent="0.2">
      <c r="A12" s="416"/>
      <c r="B12" s="413"/>
      <c r="C12" s="92"/>
      <c r="D12" s="430"/>
      <c r="E12" s="74">
        <v>11</v>
      </c>
      <c r="F12" s="94" t="s">
        <v>208</v>
      </c>
      <c r="G12" s="99" t="s">
        <v>206</v>
      </c>
      <c r="H12" s="74">
        <v>28</v>
      </c>
      <c r="I12" s="95" t="s">
        <v>200</v>
      </c>
      <c r="J12" s="95">
        <v>7</v>
      </c>
      <c r="K12" s="97">
        <v>4</v>
      </c>
      <c r="L12" s="97">
        <f t="shared" si="1"/>
        <v>28</v>
      </c>
      <c r="N12" s="81" t="str">
        <f t="shared" si="0"/>
        <v>11  N_B  28  B  Nota científica impresa o electrónica en Revista indexada en Publindex en categoría B ubicada en cuartil 1 de H5 de su gran área de conocimiento. (a partir del año 2016 en adelante)</v>
      </c>
    </row>
    <row r="13" spans="1:14" ht="25.5" customHeight="1" x14ac:dyDescent="0.2">
      <c r="A13" s="416"/>
      <c r="B13" s="413"/>
      <c r="C13" s="92"/>
      <c r="D13" s="431" t="s">
        <v>209</v>
      </c>
      <c r="E13" s="74">
        <v>12</v>
      </c>
      <c r="F13" s="94" t="s">
        <v>210</v>
      </c>
      <c r="G13" s="74" t="s">
        <v>209</v>
      </c>
      <c r="H13" s="74">
        <v>22</v>
      </c>
      <c r="I13" s="95" t="s">
        <v>200</v>
      </c>
      <c r="J13" s="95">
        <v>5.5</v>
      </c>
      <c r="K13" s="97">
        <v>4</v>
      </c>
      <c r="L13" s="97">
        <f t="shared" si="1"/>
        <v>22</v>
      </c>
      <c r="N13" s="81" t="str">
        <f t="shared" si="0"/>
        <v>12  N_C  22  B  Nota científica impresa o electrónica en Revista que se encuentra en el cuartil cuatro (en el 24,9%  inferior del JCR [SCI  y  SSI]  o  SJR  o aparecer indexada en los índices, Index Medicus, Psyc INFO, Arts &amp; Humanities Citation Index (A&amp;HCI)</v>
      </c>
    </row>
    <row r="14" spans="1:14" ht="25.5" customHeight="1" x14ac:dyDescent="0.2">
      <c r="A14" s="416"/>
      <c r="B14" s="413"/>
      <c r="C14" s="92"/>
      <c r="D14" s="432"/>
      <c r="E14" s="74">
        <v>13</v>
      </c>
      <c r="F14" s="94" t="s">
        <v>211</v>
      </c>
      <c r="G14" s="74" t="s">
        <v>209</v>
      </c>
      <c r="H14" s="74">
        <v>22</v>
      </c>
      <c r="I14" s="95" t="s">
        <v>200</v>
      </c>
      <c r="J14" s="95">
        <v>5.5</v>
      </c>
      <c r="K14" s="97">
        <v>4</v>
      </c>
      <c r="L14" s="97">
        <f t="shared" si="1"/>
        <v>22</v>
      </c>
      <c r="N14" s="81" t="str">
        <f t="shared" si="0"/>
        <v>13  N_C  22  B  Nota científica impresa o electrónica en Revista indexada en Publindex Categoría C ubicada en cuartil 1 de H5 de su gran área de conocimiento (a partir del año 2016 en adelante)</v>
      </c>
    </row>
    <row r="15" spans="1:14" ht="25.5" customHeight="1" x14ac:dyDescent="0.2">
      <c r="A15" s="416"/>
      <c r="B15" s="413"/>
      <c r="C15" s="92"/>
      <c r="D15" s="100" t="s">
        <v>212</v>
      </c>
      <c r="E15" s="74">
        <v>14</v>
      </c>
      <c r="F15" s="94" t="s">
        <v>213</v>
      </c>
      <c r="G15" s="87" t="s">
        <v>212</v>
      </c>
      <c r="H15" s="87">
        <v>8</v>
      </c>
      <c r="I15" s="95" t="s">
        <v>200</v>
      </c>
      <c r="J15" s="95">
        <v>2</v>
      </c>
      <c r="K15" s="97">
        <v>4</v>
      </c>
      <c r="L15" s="97">
        <f t="shared" si="1"/>
        <v>8</v>
      </c>
      <c r="N15" s="81" t="str">
        <f t="shared" si="0"/>
        <v>14  N_D  8  B  Nota científica impresa o electrónica en Artículos publicados en revistas que se  encuentren en dos o más bases bibliográficas  con comité científico de selección definidas en el numeral 2.1.3.1.1 de este Documento</v>
      </c>
    </row>
    <row r="16" spans="1:14" ht="12.75" customHeight="1" x14ac:dyDescent="0.2">
      <c r="A16" s="415" t="s">
        <v>27</v>
      </c>
      <c r="B16" s="412" t="s">
        <v>214</v>
      </c>
      <c r="C16" s="421"/>
      <c r="D16" s="74" t="s">
        <v>215</v>
      </c>
      <c r="E16" s="74">
        <v>15</v>
      </c>
      <c r="F16" s="101" t="s">
        <v>216</v>
      </c>
      <c r="G16" s="76" t="s">
        <v>215</v>
      </c>
      <c r="H16" s="76">
        <v>3000</v>
      </c>
      <c r="I16" s="77" t="s">
        <v>187</v>
      </c>
      <c r="J16" s="102">
        <v>10</v>
      </c>
      <c r="K16" s="78">
        <v>300</v>
      </c>
      <c r="L16" s="79">
        <f t="shared" si="1"/>
        <v>3000</v>
      </c>
      <c r="M16" s="80"/>
      <c r="N16" s="81" t="str">
        <f t="shared" si="0"/>
        <v>15  LIB_A1            3000  TOP  Libro resultado de investigación B y que además ha sido citado en revistas categoría A1, A2, B o C o en Libros categoría B.</v>
      </c>
    </row>
    <row r="17" spans="1:14" ht="12.75" customHeight="1" x14ac:dyDescent="0.2">
      <c r="A17" s="416"/>
      <c r="B17" s="413"/>
      <c r="C17" s="422"/>
      <c r="D17" s="74" t="s">
        <v>217</v>
      </c>
      <c r="E17" s="74">
        <v>16</v>
      </c>
      <c r="F17" s="103" t="s">
        <v>218</v>
      </c>
      <c r="G17" s="74" t="s">
        <v>217</v>
      </c>
      <c r="H17" s="74">
        <v>2700</v>
      </c>
      <c r="I17" s="77" t="s">
        <v>187</v>
      </c>
      <c r="J17" s="102">
        <v>9</v>
      </c>
      <c r="K17" s="82">
        <v>300</v>
      </c>
      <c r="L17" s="79">
        <f t="shared" si="1"/>
        <v>2700</v>
      </c>
      <c r="M17" s="80"/>
      <c r="N17" s="81" t="str">
        <f t="shared" si="0"/>
        <v>16  LIB_A  2700  TOP  Libro resultado de investigación B y que además ha sido citado en revistas categoría D</v>
      </c>
    </row>
    <row r="18" spans="1:14" ht="12.75" customHeight="1" x14ac:dyDescent="0.2">
      <c r="A18" s="416"/>
      <c r="B18" s="413"/>
      <c r="C18" s="422"/>
      <c r="D18" s="426" t="s">
        <v>219</v>
      </c>
      <c r="E18" s="74">
        <v>17</v>
      </c>
      <c r="F18" s="104" t="s">
        <v>220</v>
      </c>
      <c r="G18" s="105" t="s">
        <v>219</v>
      </c>
      <c r="H18" s="105">
        <v>2400</v>
      </c>
      <c r="I18" s="106" t="s">
        <v>192</v>
      </c>
      <c r="J18" s="107">
        <v>8</v>
      </c>
      <c r="K18" s="82">
        <v>300</v>
      </c>
      <c r="L18" s="79">
        <f t="shared" si="1"/>
        <v>2400</v>
      </c>
      <c r="N18" s="81" t="str">
        <f t="shared" si="0"/>
        <v>17  LIB_B  2400  A  Libro que hace parte del Book Citation Index (Web of Science™ - Clarivate Analytics) o de los libros indexados por Scopus.</v>
      </c>
    </row>
    <row r="19" spans="1:14" ht="38.25" customHeight="1" x14ac:dyDescent="0.2">
      <c r="A19" s="416"/>
      <c r="B19" s="413"/>
      <c r="C19" s="422"/>
      <c r="D19" s="427"/>
      <c r="E19" s="74">
        <v>18</v>
      </c>
      <c r="F19" s="108" t="s">
        <v>221</v>
      </c>
      <c r="G19" s="105" t="s">
        <v>219</v>
      </c>
      <c r="H19" s="105">
        <v>2400</v>
      </c>
      <c r="I19" s="106" t="s">
        <v>192</v>
      </c>
      <c r="J19" s="107">
        <v>8</v>
      </c>
      <c r="K19" s="82">
        <v>300</v>
      </c>
      <c r="L19" s="79">
        <f t="shared" si="1"/>
        <v>2400</v>
      </c>
      <c r="N19" s="81" t="str">
        <f t="shared" si="0"/>
        <v>18  LIB_B  2400  A  Libro que ha cumplido con la totalidad de requisitos establecidos en la guía de revisión libros resultado de investigación y capítulos en libros resultado de investigación (ANEXO 5 de este Documento) y que han sido verificados por la institución que avale al Grupo de Investigación y al currículo que haya diligenciado los datos del libro en la Plataforma ScienTI.</v>
      </c>
    </row>
    <row r="20" spans="1:14" ht="12.75" customHeight="1" x14ac:dyDescent="0.2">
      <c r="A20" s="415" t="s">
        <v>27</v>
      </c>
      <c r="B20" s="428" t="s">
        <v>222</v>
      </c>
      <c r="C20" s="424"/>
      <c r="D20" s="109" t="s">
        <v>223</v>
      </c>
      <c r="E20" s="74">
        <v>19</v>
      </c>
      <c r="F20" s="86" t="s">
        <v>224</v>
      </c>
      <c r="G20" s="87" t="s">
        <v>223</v>
      </c>
      <c r="H20" s="87">
        <v>600</v>
      </c>
      <c r="I20" s="110" t="s">
        <v>187</v>
      </c>
      <c r="J20" s="89">
        <v>10</v>
      </c>
      <c r="K20" s="90">
        <v>60</v>
      </c>
      <c r="L20" s="91">
        <f t="shared" si="1"/>
        <v>600</v>
      </c>
      <c r="M20" s="80"/>
      <c r="N20" s="81" t="str">
        <f t="shared" si="0"/>
        <v>19  CAP_LIB_A1  600  TOP  Capítulo de un Libro resultado de investigación B y que además ha sido citado en revistas categoría A1, A2, B o C o en Libros categoría B</v>
      </c>
    </row>
    <row r="21" spans="1:14" ht="12.75" customHeight="1" x14ac:dyDescent="0.2">
      <c r="A21" s="416"/>
      <c r="B21" s="411"/>
      <c r="C21" s="425"/>
      <c r="D21" s="109" t="s">
        <v>225</v>
      </c>
      <c r="E21" s="74">
        <v>20</v>
      </c>
      <c r="F21" s="111" t="s">
        <v>226</v>
      </c>
      <c r="G21" s="109" t="s">
        <v>225</v>
      </c>
      <c r="H21" s="109">
        <v>540</v>
      </c>
      <c r="I21" s="110" t="s">
        <v>187</v>
      </c>
      <c r="J21" s="89">
        <v>9</v>
      </c>
      <c r="K21" s="112">
        <v>60</v>
      </c>
      <c r="L21" s="91">
        <f t="shared" si="1"/>
        <v>540</v>
      </c>
      <c r="M21" s="80"/>
      <c r="N21" s="81" t="str">
        <f t="shared" si="0"/>
        <v>20  CAP_LIB_A  540  TOP  Capítulo de un libro resultado de investigación B y que además ha sido citado en revistas categoría D</v>
      </c>
    </row>
    <row r="22" spans="1:14" ht="25.5" customHeight="1" x14ac:dyDescent="0.2">
      <c r="A22" s="416"/>
      <c r="B22" s="411"/>
      <c r="C22" s="425"/>
      <c r="D22" s="426" t="s">
        <v>227</v>
      </c>
      <c r="E22" s="74">
        <v>21</v>
      </c>
      <c r="F22" s="111" t="s">
        <v>228</v>
      </c>
      <c r="G22" s="105" t="s">
        <v>227</v>
      </c>
      <c r="H22" s="105">
        <v>480</v>
      </c>
      <c r="I22" s="106" t="s">
        <v>192</v>
      </c>
      <c r="J22" s="107">
        <v>8</v>
      </c>
      <c r="K22" s="112">
        <v>60</v>
      </c>
      <c r="L22" s="91">
        <f t="shared" si="1"/>
        <v>480</v>
      </c>
      <c r="N22" s="81" t="str">
        <f t="shared" si="0"/>
        <v>21  CAP_LIB_B  480  A  Capítulo de un libro resultado de investigación que hace parte del Book Citation Index® (Web  of  Science™  - Clarivate  Analytics)  o  en  los  libros  indexados  por Scopus</v>
      </c>
    </row>
    <row r="23" spans="1:14" ht="38.25" customHeight="1" x14ac:dyDescent="0.2">
      <c r="A23" s="416"/>
      <c r="B23" s="411"/>
      <c r="C23" s="425"/>
      <c r="D23" s="427"/>
      <c r="E23" s="74">
        <v>22</v>
      </c>
      <c r="F23" s="111" t="s">
        <v>229</v>
      </c>
      <c r="G23" s="105" t="s">
        <v>227</v>
      </c>
      <c r="H23" s="105">
        <v>480</v>
      </c>
      <c r="I23" s="106" t="s">
        <v>192</v>
      </c>
      <c r="J23" s="107">
        <v>8</v>
      </c>
      <c r="K23" s="112">
        <v>60</v>
      </c>
      <c r="L23" s="91">
        <f t="shared" si="1"/>
        <v>480</v>
      </c>
      <c r="N23" s="81" t="str">
        <f t="shared" si="0"/>
        <v xml:space="preserve">22  CAP_LIB_B  480  A  Capítulo de un libro que ha cumplido con la totalidad de requisitos establecidos en la guía de revisión libros resultado de investigación y capítulos en libros resultado de investigación (ANEXO 5 de este Documento) y que han sido verificados por la institución que avale al Grupo de Investigación y al currículo que haya diligenciado los datos del libro en la Plataforma ScienTI-Colombia. </v>
      </c>
    </row>
    <row r="24" spans="1:14" ht="12.75" customHeight="1" x14ac:dyDescent="0.2">
      <c r="A24" s="415" t="s">
        <v>27</v>
      </c>
      <c r="B24" s="412" t="s">
        <v>230</v>
      </c>
      <c r="C24" s="421"/>
      <c r="D24" s="74" t="s">
        <v>231</v>
      </c>
      <c r="E24" s="74">
        <v>23</v>
      </c>
      <c r="F24" s="101" t="s">
        <v>232</v>
      </c>
      <c r="G24" s="76" t="s">
        <v>231</v>
      </c>
      <c r="H24" s="76">
        <v>5000</v>
      </c>
      <c r="I24" s="77" t="s">
        <v>187</v>
      </c>
      <c r="J24" s="102">
        <v>10</v>
      </c>
      <c r="K24" s="78">
        <v>500</v>
      </c>
      <c r="L24" s="79">
        <f t="shared" si="1"/>
        <v>5000</v>
      </c>
      <c r="M24" s="80"/>
      <c r="N24" s="81" t="str">
        <f t="shared" si="0"/>
        <v>23  PA1  5000  TOP  Patente de invención obtenida vía PCT, con producto o contrato</v>
      </c>
    </row>
    <row r="25" spans="1:14" ht="12.75" customHeight="1" x14ac:dyDescent="0.2">
      <c r="A25" s="416"/>
      <c r="B25" s="413"/>
      <c r="C25" s="422"/>
      <c r="D25" s="82" t="s">
        <v>233</v>
      </c>
      <c r="E25" s="74">
        <v>24</v>
      </c>
      <c r="F25" s="101" t="s">
        <v>234</v>
      </c>
      <c r="G25" s="79" t="s">
        <v>233</v>
      </c>
      <c r="H25" s="79">
        <v>3000</v>
      </c>
      <c r="I25" s="77" t="s">
        <v>187</v>
      </c>
      <c r="J25" s="82">
        <v>6</v>
      </c>
      <c r="K25" s="78">
        <v>500</v>
      </c>
      <c r="L25" s="79">
        <f t="shared" si="1"/>
        <v>3000</v>
      </c>
      <c r="M25" s="80"/>
      <c r="N25" s="81" t="str">
        <f t="shared" si="0"/>
        <v>24  MA1  3000  TOP  Modelo de utilidad obtenida vía PCT, con producto o contrato</v>
      </c>
    </row>
    <row r="26" spans="1:14" ht="12.75" customHeight="1" x14ac:dyDescent="0.2">
      <c r="A26" s="416"/>
      <c r="B26" s="413"/>
      <c r="C26" s="422"/>
      <c r="D26" s="74" t="s">
        <v>235</v>
      </c>
      <c r="E26" s="74">
        <v>25</v>
      </c>
      <c r="F26" s="113" t="s">
        <v>236</v>
      </c>
      <c r="G26" s="74" t="s">
        <v>235</v>
      </c>
      <c r="H26" s="74">
        <v>3500</v>
      </c>
      <c r="I26" s="77" t="s">
        <v>187</v>
      </c>
      <c r="J26" s="102">
        <v>7</v>
      </c>
      <c r="K26" s="82">
        <v>500</v>
      </c>
      <c r="L26" s="79">
        <f t="shared" si="1"/>
        <v>3500</v>
      </c>
      <c r="M26" s="80"/>
      <c r="N26" s="81" t="str">
        <f t="shared" si="0"/>
        <v>25  PA2  3500  TOP  Patente de invención obtenida vía tradicional, con producto o contrato</v>
      </c>
    </row>
    <row r="27" spans="1:14" ht="12.75" customHeight="1" x14ac:dyDescent="0.2">
      <c r="A27" s="416"/>
      <c r="B27" s="413"/>
      <c r="C27" s="422"/>
      <c r="D27" s="82" t="s">
        <v>237</v>
      </c>
      <c r="E27" s="74">
        <v>26</v>
      </c>
      <c r="F27" s="113" t="s">
        <v>238</v>
      </c>
      <c r="G27" s="82" t="s">
        <v>237</v>
      </c>
      <c r="H27" s="82">
        <v>2100</v>
      </c>
      <c r="I27" s="77" t="s">
        <v>187</v>
      </c>
      <c r="J27" s="82">
        <v>4.2</v>
      </c>
      <c r="K27" s="82">
        <v>500</v>
      </c>
      <c r="L27" s="79">
        <f t="shared" si="1"/>
        <v>2100</v>
      </c>
      <c r="M27" s="80"/>
      <c r="N27" s="81" t="str">
        <f t="shared" si="0"/>
        <v>26  MA2  2100  TOP  Modelo de utilidad obtenido vía tradicional, con producto o contrato</v>
      </c>
    </row>
    <row r="28" spans="1:14" ht="12.75" customHeight="1" x14ac:dyDescent="0.2">
      <c r="A28" s="416"/>
      <c r="B28" s="413"/>
      <c r="C28" s="422"/>
      <c r="D28" s="74" t="s">
        <v>239</v>
      </c>
      <c r="E28" s="74">
        <v>27</v>
      </c>
      <c r="F28" s="113" t="s">
        <v>240</v>
      </c>
      <c r="G28" s="74" t="s">
        <v>239</v>
      </c>
      <c r="H28" s="74">
        <v>3000</v>
      </c>
      <c r="I28" s="77" t="s">
        <v>192</v>
      </c>
      <c r="J28" s="102">
        <v>6</v>
      </c>
      <c r="K28" s="82">
        <v>500</v>
      </c>
      <c r="L28" s="79">
        <f t="shared" si="1"/>
        <v>3000</v>
      </c>
      <c r="N28" s="81" t="str">
        <f t="shared" si="0"/>
        <v>27  PA3  3000  A  Patente de invención obtenida vía PCT, sin producto y sin contrato</v>
      </c>
    </row>
    <row r="29" spans="1:14" ht="12.75" customHeight="1" x14ac:dyDescent="0.2">
      <c r="A29" s="416"/>
      <c r="B29" s="413"/>
      <c r="C29" s="422"/>
      <c r="D29" s="82" t="s">
        <v>241</v>
      </c>
      <c r="E29" s="74">
        <v>28</v>
      </c>
      <c r="F29" s="113" t="s">
        <v>242</v>
      </c>
      <c r="G29" s="82" t="s">
        <v>241</v>
      </c>
      <c r="H29" s="82">
        <v>1800</v>
      </c>
      <c r="I29" s="77" t="s">
        <v>192</v>
      </c>
      <c r="J29" s="82">
        <v>3.6</v>
      </c>
      <c r="K29" s="82">
        <v>500</v>
      </c>
      <c r="L29" s="79">
        <f t="shared" si="1"/>
        <v>1800</v>
      </c>
      <c r="N29" s="81" t="str">
        <f t="shared" si="0"/>
        <v>28  MA3  1800  A  Modelo de utilidad obtenido vía PCT, sin producto y sin contrato</v>
      </c>
    </row>
    <row r="30" spans="1:14" ht="12.75" customHeight="1" x14ac:dyDescent="0.2">
      <c r="A30" s="416"/>
      <c r="B30" s="413"/>
      <c r="C30" s="422"/>
      <c r="D30" s="74" t="s">
        <v>243</v>
      </c>
      <c r="E30" s="74">
        <v>29</v>
      </c>
      <c r="F30" s="113" t="s">
        <v>244</v>
      </c>
      <c r="G30" s="74" t="s">
        <v>243</v>
      </c>
      <c r="H30" s="74">
        <v>2750</v>
      </c>
      <c r="I30" s="77" t="s">
        <v>192</v>
      </c>
      <c r="J30" s="102">
        <v>5.5</v>
      </c>
      <c r="K30" s="82">
        <v>500</v>
      </c>
      <c r="L30" s="79">
        <f t="shared" si="1"/>
        <v>2750</v>
      </c>
      <c r="N30" s="81" t="str">
        <f t="shared" si="0"/>
        <v>29  PA4  2750  A  Patente de invención obtenida vía tradicional, sin producto y sin contrato</v>
      </c>
    </row>
    <row r="31" spans="1:14" ht="12.75" customHeight="1" x14ac:dyDescent="0.2">
      <c r="A31" s="416"/>
      <c r="B31" s="413"/>
      <c r="C31" s="422"/>
      <c r="D31" s="82" t="s">
        <v>245</v>
      </c>
      <c r="E31" s="74">
        <v>30</v>
      </c>
      <c r="F31" s="113" t="s">
        <v>246</v>
      </c>
      <c r="G31" s="82" t="s">
        <v>245</v>
      </c>
      <c r="H31" s="82">
        <v>1665</v>
      </c>
      <c r="I31" s="77" t="s">
        <v>192</v>
      </c>
      <c r="J31" s="82">
        <v>3.33</v>
      </c>
      <c r="K31" s="82">
        <v>500</v>
      </c>
      <c r="L31" s="79">
        <f t="shared" si="1"/>
        <v>1665</v>
      </c>
      <c r="N31" s="81" t="str">
        <f t="shared" si="0"/>
        <v>30  MA4  1665  A  Modelo de utilidad obtenido vía tradicional, sin producto y sin contrato</v>
      </c>
    </row>
    <row r="32" spans="1:14" ht="25.5" customHeight="1" x14ac:dyDescent="0.2">
      <c r="A32" s="416"/>
      <c r="B32" s="413"/>
      <c r="C32" s="422"/>
      <c r="D32" s="74" t="s">
        <v>247</v>
      </c>
      <c r="E32" s="74">
        <v>31</v>
      </c>
      <c r="F32" s="113" t="s">
        <v>248</v>
      </c>
      <c r="G32" s="74" t="s">
        <v>247</v>
      </c>
      <c r="H32" s="74">
        <v>2500</v>
      </c>
      <c r="I32" s="77" t="s">
        <v>200</v>
      </c>
      <c r="J32" s="102">
        <v>5</v>
      </c>
      <c r="K32" s="82">
        <v>500</v>
      </c>
      <c r="L32" s="79">
        <f t="shared" si="1"/>
        <v>2500</v>
      </c>
      <c r="N32" s="81" t="str">
        <f t="shared" si="0"/>
        <v>31  PB1  2500  B  Patente de invención solicitada vía PCT, con concepto favorable en búsqueda internacional, en examen preliminar internacional y en el examen de fondo, con contrato de explotación</v>
      </c>
    </row>
    <row r="33" spans="1:14" ht="25.5" customHeight="1" x14ac:dyDescent="0.2">
      <c r="A33" s="416"/>
      <c r="B33" s="413"/>
      <c r="C33" s="422"/>
      <c r="D33" s="82" t="s">
        <v>249</v>
      </c>
      <c r="E33" s="74">
        <v>32</v>
      </c>
      <c r="F33" s="113" t="s">
        <v>250</v>
      </c>
      <c r="G33" s="82" t="s">
        <v>249</v>
      </c>
      <c r="H33" s="82">
        <v>1500</v>
      </c>
      <c r="I33" s="77" t="s">
        <v>200</v>
      </c>
      <c r="J33" s="82">
        <v>3</v>
      </c>
      <c r="K33" s="82">
        <v>500</v>
      </c>
      <c r="L33" s="79">
        <f t="shared" si="1"/>
        <v>1500</v>
      </c>
      <c r="N33" s="81" t="str">
        <f t="shared" si="0"/>
        <v>32  MB1  1500  B  Modelo de utilidad solicitada vía PCT, con concepto favorable en búsqueda internacional, en examen preliminar internacional y en el examen de fondo, con contrato de explotación</v>
      </c>
    </row>
    <row r="34" spans="1:14" ht="25.5" customHeight="1" x14ac:dyDescent="0.2">
      <c r="A34" s="416"/>
      <c r="B34" s="413"/>
      <c r="C34" s="422"/>
      <c r="D34" s="74" t="s">
        <v>251</v>
      </c>
      <c r="E34" s="74">
        <v>33</v>
      </c>
      <c r="F34" s="113" t="s">
        <v>252</v>
      </c>
      <c r="G34" s="74" t="s">
        <v>251</v>
      </c>
      <c r="H34" s="74">
        <v>1750</v>
      </c>
      <c r="I34" s="77" t="s">
        <v>200</v>
      </c>
      <c r="J34" s="102">
        <v>3.5</v>
      </c>
      <c r="K34" s="82">
        <v>500</v>
      </c>
      <c r="L34" s="79">
        <f t="shared" si="1"/>
        <v>1750</v>
      </c>
      <c r="N34" s="81" t="str">
        <f t="shared" si="0"/>
        <v>33  PB2  1750  B  Patente de invención solicitada vía PCT, con concepto favorable en la búsqueda internacional, examen preliminar internacional y sin concepto del examen de fondo, con contrato de explotación o con concepto favorable en examen de fondo y sin contrato de explotación</v>
      </c>
    </row>
    <row r="35" spans="1:14" ht="25.5" customHeight="1" x14ac:dyDescent="0.2">
      <c r="A35" s="416"/>
      <c r="B35" s="413"/>
      <c r="C35" s="422"/>
      <c r="D35" s="82" t="s">
        <v>253</v>
      </c>
      <c r="E35" s="74">
        <v>34</v>
      </c>
      <c r="F35" s="113" t="s">
        <v>254</v>
      </c>
      <c r="G35" s="82" t="s">
        <v>253</v>
      </c>
      <c r="H35" s="82">
        <v>1050</v>
      </c>
      <c r="I35" s="77" t="s">
        <v>200</v>
      </c>
      <c r="J35" s="82">
        <v>2.1</v>
      </c>
      <c r="K35" s="82">
        <v>500</v>
      </c>
      <c r="L35" s="79">
        <f t="shared" si="1"/>
        <v>1050</v>
      </c>
      <c r="N35" s="81" t="str">
        <f t="shared" si="0"/>
        <v>34  MB2  1050  B  Modelo de utilidad solicitada vía PCT, con concepto favorable en la búsqueda internacional, examen preliminar internacional y sin concepto del examen de fondo, con contrato de explotación o con concepto favorable en examen de fondo y sin contrato de explotación.</v>
      </c>
    </row>
    <row r="36" spans="1:14" ht="15" customHeight="1" x14ac:dyDescent="0.2">
      <c r="A36" s="416"/>
      <c r="B36" s="413"/>
      <c r="C36" s="422"/>
      <c r="D36" s="74" t="s">
        <v>255</v>
      </c>
      <c r="E36" s="74">
        <v>35</v>
      </c>
      <c r="F36" s="113" t="s">
        <v>256</v>
      </c>
      <c r="G36" s="74" t="s">
        <v>255</v>
      </c>
      <c r="H36" s="74">
        <v>1500</v>
      </c>
      <c r="I36" s="77" t="s">
        <v>200</v>
      </c>
      <c r="J36" s="102">
        <v>3</v>
      </c>
      <c r="K36" s="82">
        <v>500</v>
      </c>
      <c r="L36" s="79">
        <f t="shared" si="1"/>
        <v>1500</v>
      </c>
      <c r="N36" s="81" t="str">
        <f t="shared" si="0"/>
        <v>35  PB3  1500  B  Patente de invención solicitada vía tradicional, con concepto favorable en examen de fondo y con contrato de explotación</v>
      </c>
    </row>
    <row r="37" spans="1:14" ht="15" customHeight="1" x14ac:dyDescent="0.2">
      <c r="A37" s="416"/>
      <c r="B37" s="413"/>
      <c r="C37" s="422"/>
      <c r="D37" s="82" t="s">
        <v>257</v>
      </c>
      <c r="E37" s="74">
        <v>36</v>
      </c>
      <c r="F37" s="113" t="s">
        <v>258</v>
      </c>
      <c r="G37" s="82" t="s">
        <v>257</v>
      </c>
      <c r="H37" s="82">
        <v>900</v>
      </c>
      <c r="I37" s="77" t="s">
        <v>200</v>
      </c>
      <c r="J37" s="82">
        <v>1.8</v>
      </c>
      <c r="K37" s="82">
        <v>500</v>
      </c>
      <c r="L37" s="79">
        <f t="shared" si="1"/>
        <v>900</v>
      </c>
      <c r="N37" s="81" t="str">
        <f t="shared" si="0"/>
        <v>36  MB3  900  B  Modelo de utilidad solicitado vía tradicional, con concepto favorable en examen de fondo y con contrato de explotación</v>
      </c>
    </row>
    <row r="38" spans="1:14" ht="25.5" customHeight="1" x14ac:dyDescent="0.2">
      <c r="A38" s="416"/>
      <c r="B38" s="413"/>
      <c r="C38" s="422"/>
      <c r="D38" s="74" t="s">
        <v>259</v>
      </c>
      <c r="E38" s="74">
        <v>37</v>
      </c>
      <c r="F38" s="113" t="s">
        <v>260</v>
      </c>
      <c r="G38" s="74" t="s">
        <v>259</v>
      </c>
      <c r="H38" s="74">
        <v>1300</v>
      </c>
      <c r="I38" s="77" t="s">
        <v>200</v>
      </c>
      <c r="J38" s="102">
        <v>2.6</v>
      </c>
      <c r="K38" s="82">
        <v>500</v>
      </c>
      <c r="L38" s="79">
        <f t="shared" si="1"/>
        <v>1300</v>
      </c>
      <c r="N38" s="81" t="str">
        <f t="shared" si="0"/>
        <v>37  PB4  1300  B  Patente de invención solicitada vía del PCT, con concepto favorable en la búsqueda internacional y en el examen preliminar internacional; sin contrato de explotación</v>
      </c>
    </row>
    <row r="39" spans="1:14" ht="25.5" customHeight="1" x14ac:dyDescent="0.2">
      <c r="A39" s="416"/>
      <c r="B39" s="413"/>
      <c r="C39" s="422"/>
      <c r="D39" s="82" t="s">
        <v>261</v>
      </c>
      <c r="E39" s="74">
        <v>38</v>
      </c>
      <c r="F39" s="113" t="s">
        <v>262</v>
      </c>
      <c r="G39" s="82" t="s">
        <v>261</v>
      </c>
      <c r="H39" s="82">
        <v>850</v>
      </c>
      <c r="I39" s="77" t="s">
        <v>200</v>
      </c>
      <c r="J39" s="82">
        <v>1.7</v>
      </c>
      <c r="K39" s="82">
        <v>500</v>
      </c>
      <c r="L39" s="79">
        <f t="shared" si="1"/>
        <v>850</v>
      </c>
      <c r="N39" s="81" t="str">
        <f t="shared" si="0"/>
        <v>38  MB4  850  B  Modelo de utilidad solicitado vía del PCT, con concepto favorable en la búsqueda internacional y en el examen preliminar internacional; sin contrato de explotación</v>
      </c>
    </row>
    <row r="40" spans="1:14" ht="15" customHeight="1" x14ac:dyDescent="0.2">
      <c r="A40" s="416"/>
      <c r="B40" s="413"/>
      <c r="C40" s="422"/>
      <c r="D40" s="74" t="s">
        <v>263</v>
      </c>
      <c r="E40" s="74">
        <v>39</v>
      </c>
      <c r="F40" s="101" t="s">
        <v>264</v>
      </c>
      <c r="G40" s="74" t="s">
        <v>263</v>
      </c>
      <c r="H40" s="74">
        <v>1250</v>
      </c>
      <c r="I40" s="77" t="s">
        <v>200</v>
      </c>
      <c r="J40" s="102">
        <v>2.5</v>
      </c>
      <c r="K40" s="82">
        <v>500</v>
      </c>
      <c r="L40" s="79">
        <f t="shared" si="1"/>
        <v>1250</v>
      </c>
      <c r="N40" s="81" t="str">
        <f t="shared" si="0"/>
        <v>39  PB5  1250  B  Patente de invención solicitada vía tradicional con concepto favorable del examen de fondo y sin contrato de explotación</v>
      </c>
    </row>
    <row r="41" spans="1:14" ht="15" customHeight="1" x14ac:dyDescent="0.2">
      <c r="A41" s="416"/>
      <c r="B41" s="413"/>
      <c r="C41" s="422"/>
      <c r="D41" s="82" t="s">
        <v>265</v>
      </c>
      <c r="E41" s="74">
        <v>40</v>
      </c>
      <c r="F41" s="101" t="s">
        <v>266</v>
      </c>
      <c r="G41" s="82" t="s">
        <v>265</v>
      </c>
      <c r="H41" s="82">
        <v>750</v>
      </c>
      <c r="I41" s="77" t="s">
        <v>200</v>
      </c>
      <c r="J41" s="82">
        <v>1.5</v>
      </c>
      <c r="K41" s="82">
        <v>500</v>
      </c>
      <c r="L41" s="79">
        <f t="shared" si="1"/>
        <v>750</v>
      </c>
      <c r="N41" s="81" t="str">
        <f t="shared" si="0"/>
        <v>40  MB5  750  B  Modelo de utilidad solicitado vía tradicional con concepto favorable del examen de fondo y sin contrato de explotación</v>
      </c>
    </row>
    <row r="42" spans="1:14" ht="15" customHeight="1" x14ac:dyDescent="0.2">
      <c r="A42" s="416"/>
      <c r="B42" s="413"/>
      <c r="C42" s="422"/>
      <c r="D42" s="74" t="s">
        <v>267</v>
      </c>
      <c r="E42" s="74">
        <v>41</v>
      </c>
      <c r="F42" s="113" t="s">
        <v>268</v>
      </c>
      <c r="G42" s="74" t="s">
        <v>267</v>
      </c>
      <c r="H42" s="74">
        <v>900</v>
      </c>
      <c r="I42" s="77" t="s">
        <v>200</v>
      </c>
      <c r="J42" s="102">
        <v>1.8</v>
      </c>
      <c r="K42" s="82">
        <v>500</v>
      </c>
      <c r="L42" s="79">
        <f t="shared" si="1"/>
        <v>900</v>
      </c>
      <c r="N42" s="81" t="str">
        <f t="shared" si="0"/>
        <v>41  PC  900  B  Patente de invención solicitada, con contrato de explotación con compañía o empresa innovadora en sentido estricto (DANE) del sector</v>
      </c>
    </row>
    <row r="43" spans="1:14" ht="15" customHeight="1" x14ac:dyDescent="0.2">
      <c r="A43" s="416"/>
      <c r="B43" s="413"/>
      <c r="C43" s="422"/>
      <c r="D43" s="82" t="s">
        <v>269</v>
      </c>
      <c r="E43" s="74">
        <v>42</v>
      </c>
      <c r="F43" s="113" t="s">
        <v>270</v>
      </c>
      <c r="G43" s="82" t="s">
        <v>269</v>
      </c>
      <c r="H43" s="82">
        <v>550</v>
      </c>
      <c r="I43" s="77" t="s">
        <v>200</v>
      </c>
      <c r="J43" s="82">
        <v>1.1000000000000001</v>
      </c>
      <c r="K43" s="82">
        <v>500</v>
      </c>
      <c r="L43" s="79">
        <f t="shared" si="1"/>
        <v>550</v>
      </c>
      <c r="N43" s="81" t="str">
        <f t="shared" si="0"/>
        <v>42  MC  550  B  Modelo de utilidad solicitado, con contrato de explotación con compañía o empresa innovadora en sentido estricto (DANE) del sector</v>
      </c>
    </row>
    <row r="44" spans="1:14" ht="38.25" customHeight="1" x14ac:dyDescent="0.2">
      <c r="A44" s="415" t="s">
        <v>27</v>
      </c>
      <c r="B44" s="423" t="s">
        <v>271</v>
      </c>
      <c r="C44" s="424"/>
      <c r="D44" s="109" t="s">
        <v>272</v>
      </c>
      <c r="E44" s="74">
        <v>43</v>
      </c>
      <c r="F44" s="111" t="s">
        <v>273</v>
      </c>
      <c r="G44" s="87" t="s">
        <v>272</v>
      </c>
      <c r="H44" s="87">
        <v>3000</v>
      </c>
      <c r="I44" s="110" t="s">
        <v>187</v>
      </c>
      <c r="J44" s="89">
        <v>10</v>
      </c>
      <c r="K44" s="90">
        <v>300</v>
      </c>
      <c r="L44" s="91">
        <f t="shared" si="1"/>
        <v>3000</v>
      </c>
      <c r="M44" s="80"/>
      <c r="N44" s="81" t="str">
        <f t="shared" si="0"/>
        <v>43  VV_A1  3000  TOP  Variedad vegetal de ciclo largo obtenida, inscrita en el registro nacional de cultivadores y con ventas registradas ante el ICA. Certificado obtentor de variedad vegetal. Acto administrativo del ICA, el diploma que entrega el ICA. Registro nacional. Inscripción en el registro nacional de cultivadores.  Ventas. Informe de ventas expedido por el ICA.</v>
      </c>
    </row>
    <row r="45" spans="1:14" ht="25.5" customHeight="1" x14ac:dyDescent="0.2">
      <c r="A45" s="416"/>
      <c r="B45" s="423"/>
      <c r="C45" s="425"/>
      <c r="D45" s="109" t="s">
        <v>274</v>
      </c>
      <c r="E45" s="74">
        <v>44</v>
      </c>
      <c r="F45" s="111" t="s">
        <v>275</v>
      </c>
      <c r="G45" s="109" t="s">
        <v>274</v>
      </c>
      <c r="H45" s="109">
        <v>2400</v>
      </c>
      <c r="I45" s="110" t="s">
        <v>187</v>
      </c>
      <c r="J45" s="89">
        <v>8</v>
      </c>
      <c r="K45" s="112">
        <v>300</v>
      </c>
      <c r="L45" s="91">
        <f t="shared" si="1"/>
        <v>2400</v>
      </c>
      <c r="M45" s="80"/>
      <c r="N45" s="81" t="str">
        <f t="shared" si="0"/>
        <v>44  VV_A2  2400  TOP  Variedad vegetal de ciclo largo obtenida e inscrita en el registro nacional de cultivadores. Certificado obtentor de variedad vegetal. Acto administrativo del ICA, el diploma que entrega el ICA. Registro nacional. Inscripción en el registro nacional de cultivadores.</v>
      </c>
    </row>
    <row r="46" spans="1:14" ht="15" customHeight="1" x14ac:dyDescent="0.2">
      <c r="A46" s="416"/>
      <c r="B46" s="423"/>
      <c r="C46" s="425"/>
      <c r="D46" s="109" t="s">
        <v>276</v>
      </c>
      <c r="E46" s="74">
        <v>45</v>
      </c>
      <c r="F46" s="111" t="s">
        <v>277</v>
      </c>
      <c r="G46" s="109" t="s">
        <v>276</v>
      </c>
      <c r="H46" s="109">
        <v>1500</v>
      </c>
      <c r="I46" s="110" t="s">
        <v>192</v>
      </c>
      <c r="J46" s="89">
        <v>5</v>
      </c>
      <c r="K46" s="112">
        <v>300</v>
      </c>
      <c r="L46" s="91">
        <f t="shared" si="1"/>
        <v>1500</v>
      </c>
      <c r="N46" s="81" t="str">
        <f t="shared" si="0"/>
        <v>45  VV_A3  1500  A  Variedad vegetal de ciclo largo obtenida. Certificado obtentor de variedad vegetal. Acto administrativo del ICA, el diploma que entrega el ICA.</v>
      </c>
    </row>
    <row r="47" spans="1:14" ht="38.25" customHeight="1" x14ac:dyDescent="0.2">
      <c r="A47" s="416"/>
      <c r="B47" s="423"/>
      <c r="C47" s="425"/>
      <c r="D47" s="109" t="s">
        <v>278</v>
      </c>
      <c r="E47" s="74">
        <v>46</v>
      </c>
      <c r="F47" s="111" t="s">
        <v>279</v>
      </c>
      <c r="G47" s="109" t="s">
        <v>278</v>
      </c>
      <c r="H47" s="109">
        <v>750</v>
      </c>
      <c r="I47" s="110" t="s">
        <v>192</v>
      </c>
      <c r="J47" s="89">
        <v>2.5</v>
      </c>
      <c r="K47" s="112">
        <v>300</v>
      </c>
      <c r="L47" s="91">
        <f t="shared" si="1"/>
        <v>750</v>
      </c>
      <c r="N47" s="81" t="str">
        <f t="shared" si="0"/>
        <v>46  VV_A4  750  A  Variedad vegetal de ciclo largo en proceso de solicitud de certificado de obtentor. Certificado obtentor de variedad vegetal. Acto administrativo del ICA, el diploma que entrega el ICA. Proceso de solicitud. Publicación en la gaceta del ICA, Constancia expedida por el ICA que indique en qué etapa del proceso se encuentra la solicitud.</v>
      </c>
    </row>
    <row r="48" spans="1:14" ht="25.5" customHeight="1" x14ac:dyDescent="0.2">
      <c r="A48" s="416"/>
      <c r="B48" s="423"/>
      <c r="C48" s="425"/>
      <c r="D48" s="109" t="s">
        <v>280</v>
      </c>
      <c r="E48" s="74">
        <v>47</v>
      </c>
      <c r="F48" s="111" t="s">
        <v>281</v>
      </c>
      <c r="G48" s="109" t="s">
        <v>280</v>
      </c>
      <c r="H48" s="109">
        <v>1500</v>
      </c>
      <c r="I48" s="110" t="s">
        <v>200</v>
      </c>
      <c r="J48" s="89">
        <v>5</v>
      </c>
      <c r="K48" s="112">
        <v>300</v>
      </c>
      <c r="L48" s="91">
        <f t="shared" si="1"/>
        <v>1500</v>
      </c>
      <c r="N48" s="81" t="str">
        <f t="shared" si="0"/>
        <v>47  VV_B1  1500  B  Variedad vegetal de ciclo corto obtenida, inscrita en el registro nacional de cultivadores y con ventas registradas ante el ICA. Registro nacional. Inscripción en el registro nacional de cultivadores. Ventas. Informe de ventas expedido por el ICA.</v>
      </c>
    </row>
    <row r="49" spans="1:14" ht="25.5" customHeight="1" x14ac:dyDescent="0.2">
      <c r="A49" s="416"/>
      <c r="B49" s="423"/>
      <c r="C49" s="425"/>
      <c r="D49" s="109" t="s">
        <v>282</v>
      </c>
      <c r="E49" s="74">
        <v>48</v>
      </c>
      <c r="F49" s="111" t="s">
        <v>283</v>
      </c>
      <c r="G49" s="109" t="s">
        <v>282</v>
      </c>
      <c r="H49" s="109">
        <v>1200</v>
      </c>
      <c r="I49" s="110" t="s">
        <v>200</v>
      </c>
      <c r="J49" s="89">
        <v>4</v>
      </c>
      <c r="K49" s="112">
        <v>300</v>
      </c>
      <c r="L49" s="91">
        <f t="shared" si="1"/>
        <v>1200</v>
      </c>
      <c r="N49" s="81" t="str">
        <f t="shared" si="0"/>
        <v>48  VV_B2  1200  B  Variedad vegetal de ciclo corto obtenida e inscrita en el registro nacional de cultivadores. Registro nacional. Inscripción en el registro nacional de cultivadores.</v>
      </c>
    </row>
    <row r="50" spans="1:14" ht="12.75" customHeight="1" x14ac:dyDescent="0.2">
      <c r="A50" s="416"/>
      <c r="B50" s="423"/>
      <c r="C50" s="425"/>
      <c r="D50" s="109" t="s">
        <v>284</v>
      </c>
      <c r="E50" s="74">
        <v>49</v>
      </c>
      <c r="F50" s="111" t="s">
        <v>285</v>
      </c>
      <c r="G50" s="109" t="s">
        <v>284</v>
      </c>
      <c r="H50" s="109">
        <v>750</v>
      </c>
      <c r="I50" s="110" t="s">
        <v>200</v>
      </c>
      <c r="J50" s="89">
        <v>2.5</v>
      </c>
      <c r="K50" s="112">
        <v>300</v>
      </c>
      <c r="L50" s="91">
        <f t="shared" si="1"/>
        <v>750</v>
      </c>
      <c r="N50" s="81" t="str">
        <f t="shared" si="0"/>
        <v>49  VV_B3  750  B  Variedad vegetal de ciclo corto obtenida</v>
      </c>
    </row>
    <row r="51" spans="1:14" ht="12.75" customHeight="1" x14ac:dyDescent="0.2">
      <c r="A51" s="416"/>
      <c r="B51" s="423"/>
      <c r="C51" s="425"/>
      <c r="D51" s="109" t="s">
        <v>286</v>
      </c>
      <c r="E51" s="74">
        <v>50</v>
      </c>
      <c r="F51" s="111" t="s">
        <v>287</v>
      </c>
      <c r="G51" s="109" t="s">
        <v>286</v>
      </c>
      <c r="H51" s="109">
        <v>300</v>
      </c>
      <c r="I51" s="110" t="s">
        <v>200</v>
      </c>
      <c r="J51" s="89">
        <v>1</v>
      </c>
      <c r="K51" s="112">
        <v>300</v>
      </c>
      <c r="L51" s="91">
        <f t="shared" si="1"/>
        <v>300</v>
      </c>
      <c r="N51" s="81" t="str">
        <f t="shared" si="0"/>
        <v>50  VV_B4  300  B  Variedad vegetal de ciclo corto en proceso de solicitud de certificado de obtentor.</v>
      </c>
    </row>
    <row r="52" spans="1:14" ht="12.75" customHeight="1" x14ac:dyDescent="0.2">
      <c r="A52" s="416"/>
      <c r="B52" s="423"/>
      <c r="C52" s="425"/>
      <c r="D52" s="109" t="s">
        <v>288</v>
      </c>
      <c r="E52" s="74">
        <v>51</v>
      </c>
      <c r="F52" s="111" t="s">
        <v>289</v>
      </c>
      <c r="G52" s="87" t="s">
        <v>288</v>
      </c>
      <c r="H52" s="87">
        <v>3000</v>
      </c>
      <c r="I52" s="110" t="s">
        <v>187</v>
      </c>
      <c r="J52" s="89">
        <v>10</v>
      </c>
      <c r="K52" s="90">
        <v>300</v>
      </c>
      <c r="L52" s="91">
        <f t="shared" si="1"/>
        <v>3000</v>
      </c>
      <c r="M52" s="80"/>
      <c r="N52" s="81" t="str">
        <f t="shared" si="0"/>
        <v>51  VA_A  3000  TOP  Nueva raza animal con certificado de calidad de bioseguridad expedido por el ICA</v>
      </c>
    </row>
    <row r="53" spans="1:14" ht="12.75" customHeight="1" x14ac:dyDescent="0.2">
      <c r="A53" s="416"/>
      <c r="B53" s="423"/>
      <c r="C53" s="425"/>
      <c r="D53" s="114" t="s">
        <v>290</v>
      </c>
      <c r="E53" s="74">
        <v>52</v>
      </c>
      <c r="F53" s="115" t="s">
        <v>291</v>
      </c>
      <c r="G53" s="87" t="s">
        <v>290</v>
      </c>
      <c r="H53" s="87">
        <v>1500</v>
      </c>
      <c r="I53" s="90" t="s">
        <v>192</v>
      </c>
      <c r="J53" s="112">
        <v>5</v>
      </c>
      <c r="K53" s="90">
        <v>300</v>
      </c>
      <c r="L53" s="91">
        <f t="shared" si="1"/>
        <v>1500</v>
      </c>
      <c r="N53" s="81" t="str">
        <f t="shared" si="0"/>
        <v>52  VA_B  1500  A  Poblaciones mejoradas de razas pecuarias</v>
      </c>
    </row>
    <row r="54" spans="1:14" s="117" customFormat="1" ht="25.5" customHeight="1" x14ac:dyDescent="0.2">
      <c r="A54" s="415" t="s">
        <v>27</v>
      </c>
      <c r="B54" s="412" t="s">
        <v>292</v>
      </c>
      <c r="C54" s="417" t="s">
        <v>293</v>
      </c>
      <c r="D54" s="74" t="s">
        <v>294</v>
      </c>
      <c r="E54" s="74">
        <v>53</v>
      </c>
      <c r="F54" s="103" t="s">
        <v>295</v>
      </c>
      <c r="G54" s="116" t="s">
        <v>294</v>
      </c>
      <c r="H54" s="116">
        <v>1000</v>
      </c>
      <c r="I54" s="77" t="s">
        <v>187</v>
      </c>
      <c r="J54" s="102">
        <v>10</v>
      </c>
      <c r="K54" s="78">
        <v>100</v>
      </c>
      <c r="L54" s="79">
        <f t="shared" si="1"/>
        <v>1000</v>
      </c>
      <c r="M54" s="80"/>
      <c r="N54" s="81" t="str">
        <f t="shared" si="0"/>
        <v>53  AAD A1  1000  TOP  Obras o productos de investigación creación en Artes, Arquitectura y Diseño. La obra o producto ha obtenido premio o distinción en eventos o espacios del ámbito internacional, con mecanismo visible de selección o curaduría y trayectoria superior a 10 años</v>
      </c>
    </row>
    <row r="55" spans="1:14" ht="25.5" customHeight="1" x14ac:dyDescent="0.2">
      <c r="A55" s="416"/>
      <c r="B55" s="413"/>
      <c r="C55" s="417"/>
      <c r="D55" s="418" t="s">
        <v>296</v>
      </c>
      <c r="E55" s="74">
        <v>54</v>
      </c>
      <c r="F55" s="103" t="s">
        <v>297</v>
      </c>
      <c r="G55" s="118" t="s">
        <v>296</v>
      </c>
      <c r="H55" s="118">
        <v>800</v>
      </c>
      <c r="I55" s="77" t="s">
        <v>187</v>
      </c>
      <c r="J55" s="119">
        <v>8</v>
      </c>
      <c r="K55" s="82">
        <v>100</v>
      </c>
      <c r="L55" s="79">
        <f t="shared" si="1"/>
        <v>800</v>
      </c>
      <c r="M55" s="420"/>
      <c r="N55" s="81" t="str">
        <f t="shared" si="0"/>
        <v xml:space="preserve">54  AAD A  800  TOP  Obras o productos de investigación creación en Artes, Arquitectura y Diseño. La obra o producto ha obtenido premio o distinción en eventos o espacios del ámbito nacional, con mecanismo visible de selección o curaduría y trayectoria superior a 8 años.                                                                                    </v>
      </c>
    </row>
    <row r="56" spans="1:14" ht="25.5" customHeight="1" x14ac:dyDescent="0.2">
      <c r="A56" s="416"/>
      <c r="B56" s="413"/>
      <c r="C56" s="417"/>
      <c r="D56" s="419"/>
      <c r="E56" s="74">
        <v>55</v>
      </c>
      <c r="F56" s="103" t="s">
        <v>298</v>
      </c>
      <c r="G56" s="118" t="s">
        <v>296</v>
      </c>
      <c r="H56" s="118">
        <v>800</v>
      </c>
      <c r="I56" s="77" t="s">
        <v>187</v>
      </c>
      <c r="J56" s="119">
        <v>8</v>
      </c>
      <c r="K56" s="82">
        <v>100</v>
      </c>
      <c r="L56" s="79">
        <f t="shared" si="1"/>
        <v>800</v>
      </c>
      <c r="M56" s="420"/>
      <c r="N56" s="81" t="str">
        <f t="shared" si="0"/>
        <v>55  AAD A  800  TOP  Obras o productos de investigación creación en Artes, Arquitectura y Diseño. La obra o producto ha sido seleccionada para su presentación en espacios o eventos del ámbito internacional con mecanismo visible de selección o curaduría y trayectoria superior a 8 años.</v>
      </c>
    </row>
    <row r="57" spans="1:14" ht="25.5" customHeight="1" x14ac:dyDescent="0.2">
      <c r="A57" s="416"/>
      <c r="B57" s="413"/>
      <c r="C57" s="417"/>
      <c r="D57" s="418" t="s">
        <v>299</v>
      </c>
      <c r="E57" s="74">
        <v>56</v>
      </c>
      <c r="F57" s="103" t="s">
        <v>300</v>
      </c>
      <c r="G57" s="118" t="s">
        <v>299</v>
      </c>
      <c r="H57" s="118">
        <v>600</v>
      </c>
      <c r="I57" s="77" t="s">
        <v>192</v>
      </c>
      <c r="J57" s="119">
        <v>6</v>
      </c>
      <c r="K57" s="82">
        <v>100</v>
      </c>
      <c r="L57" s="79">
        <f>J57*K57</f>
        <v>600</v>
      </c>
      <c r="N57" s="81" t="str">
        <f t="shared" si="0"/>
        <v xml:space="preserve">56  AAD B  600  A  Obras o productos de investigación creación en Artes, Arquitectura y Diseño. La obra o producto ha obtenido premio o distinción en eventos o espacios del ámbito local con mecanismo visible de selección o curaduría y trayectoria superior a 6 años.                                                                                    </v>
      </c>
    </row>
    <row r="58" spans="1:14" ht="25.5" customHeight="1" x14ac:dyDescent="0.2">
      <c r="A58" s="416"/>
      <c r="B58" s="413"/>
      <c r="C58" s="417"/>
      <c r="D58" s="419"/>
      <c r="E58" s="74">
        <v>57</v>
      </c>
      <c r="F58" s="103" t="s">
        <v>301</v>
      </c>
      <c r="G58" s="118" t="s">
        <v>299</v>
      </c>
      <c r="H58" s="118">
        <v>600</v>
      </c>
      <c r="I58" s="77" t="s">
        <v>192</v>
      </c>
      <c r="J58" s="119">
        <v>6</v>
      </c>
      <c r="K58" s="82">
        <v>100</v>
      </c>
      <c r="L58" s="79">
        <f>J58*K58</f>
        <v>600</v>
      </c>
      <c r="N58" s="81" t="str">
        <f t="shared" si="0"/>
        <v>57  AAD B  600  A  Obras o productos de investigación creación en Artes, Arquitectura y Diseño. La obra o producto ha sido seleccionada para su presentación en espacios o eventos del ámbito nacional con mecanismo visible de selección o curaduría y trayectoria superior a 6 años.</v>
      </c>
    </row>
    <row r="59" spans="1:14" ht="25.5" customHeight="1" x14ac:dyDescent="0.2">
      <c r="A59" s="416"/>
      <c r="B59" s="413"/>
      <c r="C59" s="417"/>
      <c r="D59" s="74" t="s">
        <v>302</v>
      </c>
      <c r="E59" s="74">
        <v>58</v>
      </c>
      <c r="F59" s="103" t="s">
        <v>303</v>
      </c>
      <c r="G59" s="120" t="s">
        <v>302</v>
      </c>
      <c r="H59" s="120">
        <v>400</v>
      </c>
      <c r="I59" s="121" t="s">
        <v>200</v>
      </c>
      <c r="J59" s="102">
        <v>4</v>
      </c>
      <c r="K59" s="82">
        <v>100</v>
      </c>
      <c r="L59" s="79">
        <f t="shared" ref="L59:L122" si="2">J59*K59</f>
        <v>400</v>
      </c>
      <c r="N59" s="81" t="str">
        <f t="shared" si="0"/>
        <v>58  AAD C  400  B  Obras o productos de investigación creación en Artes, Arquitectura y Diseño. La obra o producto ha sido seleccionada para su presentación pública en eventos o espacios con mecanismo visible de selección o curaduría (se incluyen exposiciones en Arquitectura), con impacto local.</v>
      </c>
    </row>
    <row r="60" spans="1:14" ht="12.75" customHeight="1" x14ac:dyDescent="0.2">
      <c r="A60" s="402" t="s">
        <v>304</v>
      </c>
      <c r="B60" s="410" t="s">
        <v>305</v>
      </c>
      <c r="C60" s="384" t="s">
        <v>306</v>
      </c>
      <c r="D60" s="109" t="s">
        <v>307</v>
      </c>
      <c r="E60" s="74">
        <v>59</v>
      </c>
      <c r="F60" s="111" t="s">
        <v>308</v>
      </c>
      <c r="G60" s="87" t="s">
        <v>307</v>
      </c>
      <c r="H60" s="87">
        <v>350</v>
      </c>
      <c r="I60" s="110" t="s">
        <v>192</v>
      </c>
      <c r="J60" s="114">
        <v>10</v>
      </c>
      <c r="K60" s="90">
        <v>35</v>
      </c>
      <c r="L60" s="91">
        <f t="shared" si="2"/>
        <v>350</v>
      </c>
      <c r="N60" s="81" t="str">
        <f t="shared" si="0"/>
        <v xml:space="preserve">59  DI_A  350  A  Diseño Industrial con contrato de fabricación, explotación o de comercialización. </v>
      </c>
    </row>
    <row r="61" spans="1:14" ht="12.75" customHeight="1" x14ac:dyDescent="0.2">
      <c r="A61" s="403"/>
      <c r="B61" s="411"/>
      <c r="C61" s="384"/>
      <c r="D61" s="109" t="s">
        <v>309</v>
      </c>
      <c r="E61" s="74">
        <v>60</v>
      </c>
      <c r="F61" s="111" t="s">
        <v>310</v>
      </c>
      <c r="G61" s="109" t="s">
        <v>309</v>
      </c>
      <c r="H61" s="109">
        <v>175</v>
      </c>
      <c r="I61" s="110" t="s">
        <v>200</v>
      </c>
      <c r="J61" s="114">
        <v>5</v>
      </c>
      <c r="K61" s="112">
        <v>35</v>
      </c>
      <c r="L61" s="91">
        <f t="shared" si="2"/>
        <v>175</v>
      </c>
      <c r="N61" s="81" t="str">
        <f t="shared" si="0"/>
        <v xml:space="preserve">60  DI_B  175  B  Diseño Industrial sin contrato de fabricación, explotación o de comercialización. </v>
      </c>
    </row>
    <row r="62" spans="1:14" ht="12.75" customHeight="1" x14ac:dyDescent="0.2">
      <c r="A62" s="403"/>
      <c r="B62" s="411"/>
      <c r="C62" s="111" t="s">
        <v>311</v>
      </c>
      <c r="D62" s="109" t="s">
        <v>312</v>
      </c>
      <c r="E62" s="74">
        <v>61</v>
      </c>
      <c r="F62" s="111" t="s">
        <v>313</v>
      </c>
      <c r="G62" s="87" t="s">
        <v>312</v>
      </c>
      <c r="H62" s="87">
        <v>140</v>
      </c>
      <c r="I62" s="110" t="s">
        <v>192</v>
      </c>
      <c r="J62" s="89">
        <v>4</v>
      </c>
      <c r="K62" s="90">
        <v>35</v>
      </c>
      <c r="L62" s="91">
        <f t="shared" si="2"/>
        <v>140</v>
      </c>
      <c r="N62" s="81" t="str">
        <f t="shared" si="0"/>
        <v xml:space="preserve">61  ECI_A  140  A  Esquema de trazado de circuito integrado con contrato de fabricación, explotación o de comercialización. </v>
      </c>
    </row>
    <row r="63" spans="1:14" ht="12.75" customHeight="1" x14ac:dyDescent="0.2">
      <c r="A63" s="403"/>
      <c r="B63" s="411"/>
      <c r="C63" s="111" t="s">
        <v>314</v>
      </c>
      <c r="D63" s="109" t="s">
        <v>315</v>
      </c>
      <c r="E63" s="74">
        <v>62</v>
      </c>
      <c r="F63" s="111" t="s">
        <v>316</v>
      </c>
      <c r="G63" s="87" t="s">
        <v>315</v>
      </c>
      <c r="H63" s="87">
        <v>280</v>
      </c>
      <c r="I63" s="110" t="s">
        <v>192</v>
      </c>
      <c r="J63" s="114">
        <v>8</v>
      </c>
      <c r="K63" s="90">
        <v>35</v>
      </c>
      <c r="L63" s="91">
        <f t="shared" si="2"/>
        <v>280</v>
      </c>
      <c r="N63" s="81" t="str">
        <f t="shared" si="0"/>
        <v>62  SF_A  280  A  Software con certificación de la entidad productora del software en el que se haga claridad sobre el nivel de innovación (Eliminaron SF_B)</v>
      </c>
    </row>
    <row r="64" spans="1:14" ht="12.75" customHeight="1" x14ac:dyDescent="0.2">
      <c r="A64" s="403"/>
      <c r="B64" s="411"/>
      <c r="C64" s="111" t="s">
        <v>317</v>
      </c>
      <c r="D64" s="109" t="s">
        <v>318</v>
      </c>
      <c r="E64" s="74">
        <v>63</v>
      </c>
      <c r="F64" s="111" t="s">
        <v>317</v>
      </c>
      <c r="G64" s="87" t="s">
        <v>318</v>
      </c>
      <c r="H64" s="87">
        <v>140</v>
      </c>
      <c r="I64" s="110" t="s">
        <v>192</v>
      </c>
      <c r="J64" s="89">
        <v>4</v>
      </c>
      <c r="K64" s="90">
        <v>35</v>
      </c>
      <c r="L64" s="91">
        <f t="shared" si="2"/>
        <v>140</v>
      </c>
      <c r="N64" s="81" t="str">
        <f t="shared" si="0"/>
        <v>63  PP_A  140  A  Planta piloto</v>
      </c>
    </row>
    <row r="65" spans="1:14" ht="12.75" customHeight="1" x14ac:dyDescent="0.2">
      <c r="A65" s="403"/>
      <c r="B65" s="411"/>
      <c r="C65" s="111" t="s">
        <v>319</v>
      </c>
      <c r="D65" s="109" t="s">
        <v>320</v>
      </c>
      <c r="E65" s="74">
        <v>64</v>
      </c>
      <c r="F65" s="111" t="s">
        <v>319</v>
      </c>
      <c r="G65" s="109" t="s">
        <v>320</v>
      </c>
      <c r="H65" s="109">
        <v>140</v>
      </c>
      <c r="I65" s="110" t="s">
        <v>192</v>
      </c>
      <c r="J65" s="89">
        <v>4</v>
      </c>
      <c r="K65" s="112">
        <v>35</v>
      </c>
      <c r="L65" s="91">
        <f t="shared" si="2"/>
        <v>140</v>
      </c>
      <c r="N65" s="81" t="str">
        <f t="shared" si="0"/>
        <v>64  PI_A  140  A  Prototipo industrial</v>
      </c>
    </row>
    <row r="66" spans="1:14" ht="25.5" customHeight="1" x14ac:dyDescent="0.2">
      <c r="A66" s="403"/>
      <c r="B66" s="411"/>
      <c r="C66" s="122" t="s">
        <v>321</v>
      </c>
      <c r="D66" s="109" t="s">
        <v>322</v>
      </c>
      <c r="E66" s="74">
        <v>65</v>
      </c>
      <c r="F66" s="111" t="s">
        <v>323</v>
      </c>
      <c r="G66" s="87" t="s">
        <v>322</v>
      </c>
      <c r="H66" s="87">
        <v>140</v>
      </c>
      <c r="I66" s="110" t="s">
        <v>192</v>
      </c>
      <c r="J66" s="89">
        <v>4</v>
      </c>
      <c r="K66" s="90">
        <v>35</v>
      </c>
      <c r="L66" s="91">
        <f t="shared" si="2"/>
        <v>140</v>
      </c>
      <c r="N66" s="81" t="str">
        <f t="shared" si="0"/>
        <v>65  SD  140  A  Signos distintivos con certificado de registro de la Superintendencia de Industria y Comercio o quién haga sus veces.  Descripción de las condiciones de uso</v>
      </c>
    </row>
    <row r="67" spans="1:14" ht="12.75" customHeight="1" x14ac:dyDescent="0.2">
      <c r="A67" s="403"/>
      <c r="B67" s="411"/>
      <c r="C67" s="123" t="s">
        <v>324</v>
      </c>
      <c r="D67" s="90" t="s">
        <v>325</v>
      </c>
      <c r="E67" s="74">
        <v>66</v>
      </c>
      <c r="F67" s="123" t="s">
        <v>324</v>
      </c>
      <c r="G67" s="90" t="s">
        <v>325</v>
      </c>
      <c r="H67" s="90">
        <v>210</v>
      </c>
      <c r="I67" s="88" t="s">
        <v>200</v>
      </c>
      <c r="J67" s="90">
        <v>6</v>
      </c>
      <c r="K67" s="90">
        <v>35</v>
      </c>
      <c r="L67" s="91">
        <f t="shared" si="2"/>
        <v>210</v>
      </c>
      <c r="N67" s="81" t="str">
        <f t="shared" ref="N67:N130" si="3">CONCATENATE(E67,"  ",G67,"  ",H67,"  ",I67,"  ",F67)</f>
        <v>66  PN  210  B  Productos nutraceúticos</v>
      </c>
    </row>
    <row r="68" spans="1:14" ht="12.75" customHeight="1" x14ac:dyDescent="0.2">
      <c r="A68" s="403"/>
      <c r="B68" s="411"/>
      <c r="C68" s="123" t="s">
        <v>326</v>
      </c>
      <c r="D68" s="90" t="s">
        <v>327</v>
      </c>
      <c r="E68" s="74">
        <v>67</v>
      </c>
      <c r="F68" s="123" t="s">
        <v>326</v>
      </c>
      <c r="G68" s="90" t="s">
        <v>327</v>
      </c>
      <c r="H68" s="90">
        <v>350</v>
      </c>
      <c r="I68" s="88" t="s">
        <v>200</v>
      </c>
      <c r="J68" s="90">
        <v>10</v>
      </c>
      <c r="K68" s="90">
        <v>35</v>
      </c>
      <c r="L68" s="91">
        <f t="shared" si="2"/>
        <v>350</v>
      </c>
      <c r="N68" s="81" t="str">
        <f t="shared" si="3"/>
        <v>67  CC  350  B  Colección científica</v>
      </c>
    </row>
    <row r="69" spans="1:14" ht="12.75" customHeight="1" x14ac:dyDescent="0.2">
      <c r="A69" s="403"/>
      <c r="B69" s="411"/>
      <c r="C69" s="386" t="s">
        <v>328</v>
      </c>
      <c r="D69" s="90" t="s">
        <v>329</v>
      </c>
      <c r="E69" s="74">
        <v>68</v>
      </c>
      <c r="F69" s="115" t="s">
        <v>330</v>
      </c>
      <c r="G69" s="90" t="s">
        <v>329</v>
      </c>
      <c r="H69" s="90">
        <v>280</v>
      </c>
      <c r="I69" s="88" t="s">
        <v>200</v>
      </c>
      <c r="J69" s="90">
        <v>8</v>
      </c>
      <c r="K69" s="90">
        <v>35</v>
      </c>
      <c r="L69" s="91">
        <f t="shared" si="2"/>
        <v>280</v>
      </c>
      <c r="N69" s="81" t="str">
        <f t="shared" si="3"/>
        <v>68  NRC_A  280  B  Nuevo registro científico publicado en un artículo científico A1, A2, B, C o D</v>
      </c>
    </row>
    <row r="70" spans="1:14" ht="12.75" customHeight="1" x14ac:dyDescent="0.2">
      <c r="A70" s="403"/>
      <c r="B70" s="411"/>
      <c r="C70" s="387"/>
      <c r="D70" s="90" t="s">
        <v>331</v>
      </c>
      <c r="E70" s="74">
        <v>69</v>
      </c>
      <c r="F70" s="115" t="s">
        <v>332</v>
      </c>
      <c r="G70" s="90" t="s">
        <v>331</v>
      </c>
      <c r="H70" s="90">
        <v>175</v>
      </c>
      <c r="I70" s="88" t="s">
        <v>200</v>
      </c>
      <c r="J70" s="90">
        <v>5</v>
      </c>
      <c r="K70" s="90">
        <v>35</v>
      </c>
      <c r="L70" s="91">
        <f t="shared" si="2"/>
        <v>175</v>
      </c>
      <c r="N70" s="81" t="str">
        <f t="shared" si="3"/>
        <v>69  NRC_B  175  B  Nuevo registro científico publicado en un artículo</v>
      </c>
    </row>
    <row r="71" spans="1:14" ht="12.75" customHeight="1" x14ac:dyDescent="0.2">
      <c r="A71" s="402" t="s">
        <v>304</v>
      </c>
      <c r="B71" s="412" t="s">
        <v>333</v>
      </c>
      <c r="C71" s="103" t="s">
        <v>334</v>
      </c>
      <c r="D71" s="74" t="s">
        <v>335</v>
      </c>
      <c r="E71" s="74">
        <v>70</v>
      </c>
      <c r="F71" s="103" t="s">
        <v>334</v>
      </c>
      <c r="G71" s="76" t="s">
        <v>335</v>
      </c>
      <c r="H71" s="76">
        <v>500</v>
      </c>
      <c r="I71" s="77" t="s">
        <v>192</v>
      </c>
      <c r="J71" s="102">
        <v>5</v>
      </c>
      <c r="K71" s="78">
        <v>100</v>
      </c>
      <c r="L71" s="79">
        <f t="shared" si="2"/>
        <v>500</v>
      </c>
      <c r="N71" s="81" t="str">
        <f t="shared" si="3"/>
        <v>70  SE  500  A  Secreto empresarial</v>
      </c>
    </row>
    <row r="72" spans="1:14" ht="12.75" customHeight="1" x14ac:dyDescent="0.2">
      <c r="A72" s="403"/>
      <c r="B72" s="413"/>
      <c r="C72" s="414" t="s">
        <v>336</v>
      </c>
      <c r="D72" s="74" t="s">
        <v>337</v>
      </c>
      <c r="E72" s="74">
        <v>71</v>
      </c>
      <c r="F72" s="103" t="s">
        <v>338</v>
      </c>
      <c r="G72" s="76" t="s">
        <v>337</v>
      </c>
      <c r="H72" s="76">
        <v>1000</v>
      </c>
      <c r="I72" s="77" t="s">
        <v>192</v>
      </c>
      <c r="J72" s="102">
        <v>10</v>
      </c>
      <c r="K72" s="78">
        <v>100</v>
      </c>
      <c r="L72" s="79">
        <f t="shared" si="2"/>
        <v>1000</v>
      </c>
      <c r="N72" s="81" t="str">
        <f t="shared" si="3"/>
        <v>71  EBT_A  1000  A  Empresa de base tecnológica (Spin-off)</v>
      </c>
    </row>
    <row r="73" spans="1:14" ht="12.75" customHeight="1" x14ac:dyDescent="0.2">
      <c r="A73" s="403"/>
      <c r="B73" s="413"/>
      <c r="C73" s="414"/>
      <c r="D73" s="74" t="s">
        <v>339</v>
      </c>
      <c r="E73" s="74">
        <v>72</v>
      </c>
      <c r="F73" s="103" t="s">
        <v>340</v>
      </c>
      <c r="G73" s="74" t="s">
        <v>339</v>
      </c>
      <c r="H73" s="74">
        <v>800</v>
      </c>
      <c r="I73" s="77" t="s">
        <v>200</v>
      </c>
      <c r="J73" s="102">
        <v>8</v>
      </c>
      <c r="K73" s="82">
        <v>100</v>
      </c>
      <c r="L73" s="79">
        <f t="shared" si="2"/>
        <v>800</v>
      </c>
      <c r="N73" s="81" t="str">
        <f t="shared" si="3"/>
        <v>72  EBT_B  800  B  Empresa de base tecnológica (Start-up)</v>
      </c>
    </row>
    <row r="74" spans="1:14" ht="12.75" customHeight="1" x14ac:dyDescent="0.2">
      <c r="A74" s="403"/>
      <c r="B74" s="413"/>
      <c r="C74" s="414" t="s">
        <v>341</v>
      </c>
      <c r="D74" s="74" t="s">
        <v>342</v>
      </c>
      <c r="E74" s="74">
        <v>73</v>
      </c>
      <c r="F74" s="103" t="s">
        <v>343</v>
      </c>
      <c r="G74" s="76" t="s">
        <v>342</v>
      </c>
      <c r="H74" s="76">
        <v>1000</v>
      </c>
      <c r="I74" s="77" t="s">
        <v>192</v>
      </c>
      <c r="J74" s="102">
        <v>10</v>
      </c>
      <c r="K74" s="78">
        <v>100</v>
      </c>
      <c r="L74" s="79">
        <f t="shared" si="2"/>
        <v>1000</v>
      </c>
      <c r="N74" s="81" t="str">
        <f t="shared" si="3"/>
        <v>73  ICC_A  1000  A  Empresas creativas y culturales con productos o servicios en el mercado.</v>
      </c>
    </row>
    <row r="75" spans="1:14" ht="12.75" customHeight="1" x14ac:dyDescent="0.2">
      <c r="A75" s="403"/>
      <c r="B75" s="413"/>
      <c r="C75" s="414"/>
      <c r="D75" s="74" t="s">
        <v>344</v>
      </c>
      <c r="E75" s="74">
        <v>74</v>
      </c>
      <c r="F75" s="103" t="s">
        <v>345</v>
      </c>
      <c r="G75" s="74" t="s">
        <v>344</v>
      </c>
      <c r="H75" s="74">
        <v>400</v>
      </c>
      <c r="I75" s="77" t="s">
        <v>200</v>
      </c>
      <c r="J75" s="102">
        <v>4</v>
      </c>
      <c r="K75" s="82">
        <v>100</v>
      </c>
      <c r="L75" s="79">
        <f t="shared" si="2"/>
        <v>400</v>
      </c>
      <c r="N75" s="81" t="str">
        <f t="shared" si="3"/>
        <v>74  ICC_B  400  B  Empresas creativas y culturales sin productos o servicios en el mercado.</v>
      </c>
    </row>
    <row r="76" spans="1:14" ht="12.75" customHeight="1" x14ac:dyDescent="0.2">
      <c r="A76" s="403"/>
      <c r="B76" s="413"/>
      <c r="C76" s="414" t="s">
        <v>346</v>
      </c>
      <c r="D76" s="74" t="s">
        <v>347</v>
      </c>
      <c r="E76" s="74">
        <v>75</v>
      </c>
      <c r="F76" s="103" t="s">
        <v>348</v>
      </c>
      <c r="G76" s="76" t="s">
        <v>347</v>
      </c>
      <c r="H76" s="76">
        <v>1000</v>
      </c>
      <c r="I76" s="77" t="s">
        <v>192</v>
      </c>
      <c r="J76" s="102">
        <v>10</v>
      </c>
      <c r="K76" s="78">
        <v>100</v>
      </c>
      <c r="L76" s="79">
        <f t="shared" si="2"/>
        <v>1000</v>
      </c>
      <c r="N76" s="81" t="str">
        <f t="shared" si="3"/>
        <v>75  IG_A1  1000  A  Innovación generada en la gestión empresarial en el ámbito organizacional en grandes empresas</v>
      </c>
    </row>
    <row r="77" spans="1:14" ht="12.75" customHeight="1" x14ac:dyDescent="0.2">
      <c r="A77" s="403"/>
      <c r="B77" s="413"/>
      <c r="C77" s="414"/>
      <c r="D77" s="74" t="s">
        <v>349</v>
      </c>
      <c r="E77" s="74">
        <v>76</v>
      </c>
      <c r="F77" s="103" t="s">
        <v>350</v>
      </c>
      <c r="G77" s="74" t="s">
        <v>349</v>
      </c>
      <c r="H77" s="74">
        <v>600</v>
      </c>
      <c r="I77" s="77" t="s">
        <v>192</v>
      </c>
      <c r="J77" s="102">
        <v>6</v>
      </c>
      <c r="K77" s="82">
        <v>100</v>
      </c>
      <c r="L77" s="79">
        <f t="shared" si="2"/>
        <v>600</v>
      </c>
      <c r="N77" s="81" t="str">
        <f t="shared" si="3"/>
        <v>76  IG_A2  600  A  Innovación generada en la gestión empresarial en el ámbito organizacional en medianas y pequeñas empresas</v>
      </c>
    </row>
    <row r="78" spans="1:14" ht="12.75" customHeight="1" x14ac:dyDescent="0.2">
      <c r="A78" s="403"/>
      <c r="B78" s="413"/>
      <c r="C78" s="414"/>
      <c r="D78" s="74" t="s">
        <v>351</v>
      </c>
      <c r="E78" s="74">
        <v>77</v>
      </c>
      <c r="F78" s="103" t="s">
        <v>352</v>
      </c>
      <c r="G78" s="74" t="s">
        <v>351</v>
      </c>
      <c r="H78" s="74">
        <v>500</v>
      </c>
      <c r="I78" s="77" t="s">
        <v>200</v>
      </c>
      <c r="J78" s="102">
        <v>5</v>
      </c>
      <c r="K78" s="82">
        <v>100</v>
      </c>
      <c r="L78" s="79">
        <f t="shared" si="2"/>
        <v>500</v>
      </c>
      <c r="N78" s="81" t="str">
        <f t="shared" si="3"/>
        <v>77  IG_B1  500  B  Innovación generada en la gestión empresarial en el ámbito de la comercialización en grandes empresas</v>
      </c>
    </row>
    <row r="79" spans="1:14" ht="12.75" customHeight="1" x14ac:dyDescent="0.2">
      <c r="A79" s="403"/>
      <c r="B79" s="413"/>
      <c r="C79" s="414"/>
      <c r="D79" s="74" t="s">
        <v>353</v>
      </c>
      <c r="E79" s="74">
        <v>78</v>
      </c>
      <c r="F79" s="103" t="s">
        <v>354</v>
      </c>
      <c r="G79" s="74" t="s">
        <v>353</v>
      </c>
      <c r="H79" s="74">
        <v>300</v>
      </c>
      <c r="I79" s="77" t="s">
        <v>200</v>
      </c>
      <c r="J79" s="102">
        <v>3</v>
      </c>
      <c r="K79" s="82">
        <v>100</v>
      </c>
      <c r="L79" s="79">
        <f t="shared" si="2"/>
        <v>300</v>
      </c>
      <c r="N79" s="81" t="str">
        <f t="shared" si="3"/>
        <v>78  IG_B2  300  B  Innovación generada en la gestión empresarial en el ámbito de la comercialización en medianas y pequeñas empresas</v>
      </c>
    </row>
    <row r="80" spans="1:14" ht="25.5" customHeight="1" x14ac:dyDescent="0.2">
      <c r="A80" s="403"/>
      <c r="B80" s="413"/>
      <c r="C80" s="124" t="s">
        <v>355</v>
      </c>
      <c r="D80" s="74" t="s">
        <v>356</v>
      </c>
      <c r="E80" s="74">
        <v>79</v>
      </c>
      <c r="F80" s="103" t="s">
        <v>355</v>
      </c>
      <c r="G80" s="76" t="s">
        <v>356</v>
      </c>
      <c r="H80" s="76">
        <v>500</v>
      </c>
      <c r="I80" s="77" t="s">
        <v>200</v>
      </c>
      <c r="J80" s="102">
        <v>5</v>
      </c>
      <c r="K80" s="78">
        <v>100</v>
      </c>
      <c r="L80" s="79">
        <f t="shared" si="2"/>
        <v>500</v>
      </c>
      <c r="N80" s="81" t="str">
        <f t="shared" si="3"/>
        <v>79  IPP  500  B  Innovación en procedimiento y servicio</v>
      </c>
    </row>
    <row r="81" spans="1:14" ht="25.5" customHeight="1" x14ac:dyDescent="0.2">
      <c r="A81" s="402" t="s">
        <v>304</v>
      </c>
      <c r="B81" s="404" t="s">
        <v>357</v>
      </c>
      <c r="C81" s="406" t="s">
        <v>99</v>
      </c>
      <c r="D81" s="125" t="s">
        <v>358</v>
      </c>
      <c r="E81" s="74">
        <v>80</v>
      </c>
      <c r="F81" s="126" t="s">
        <v>359</v>
      </c>
      <c r="G81" s="127" t="s">
        <v>358</v>
      </c>
      <c r="H81" s="127">
        <v>800</v>
      </c>
      <c r="I81" s="128" t="s">
        <v>192</v>
      </c>
      <c r="J81" s="129">
        <v>8</v>
      </c>
      <c r="K81" s="130">
        <v>100</v>
      </c>
      <c r="L81" s="131">
        <f t="shared" si="2"/>
        <v>800</v>
      </c>
      <c r="M81" s="132"/>
      <c r="N81" s="81" t="str">
        <f t="shared" si="3"/>
        <v>80  RNR  800  A  Regulación, norma, reglamento o legislación. Para el caso de la normatividad del espectro radioeléctrico certificación emitida por la Agencia Nacional del Espectro.</v>
      </c>
    </row>
    <row r="82" spans="1:14" ht="12.75" customHeight="1" x14ac:dyDescent="0.2">
      <c r="A82" s="403"/>
      <c r="B82" s="405"/>
      <c r="C82" s="407"/>
      <c r="D82" s="125" t="s">
        <v>360</v>
      </c>
      <c r="E82" s="74">
        <v>81</v>
      </c>
      <c r="F82" s="126" t="s">
        <v>361</v>
      </c>
      <c r="G82" s="127" t="s">
        <v>360</v>
      </c>
      <c r="H82" s="127">
        <v>1000</v>
      </c>
      <c r="I82" s="133" t="s">
        <v>187</v>
      </c>
      <c r="J82" s="134">
        <v>10</v>
      </c>
      <c r="K82" s="128">
        <v>100</v>
      </c>
      <c r="L82" s="131">
        <f t="shared" si="2"/>
        <v>1000</v>
      </c>
      <c r="M82" s="80"/>
      <c r="N82" s="81" t="str">
        <f t="shared" si="3"/>
        <v>81  RNL_A  1000  TOP  Regulación, norma, reglamento o legislación con implementación a nivel internacional</v>
      </c>
    </row>
    <row r="83" spans="1:14" ht="12.75" customHeight="1" x14ac:dyDescent="0.2">
      <c r="A83" s="403"/>
      <c r="B83" s="405"/>
      <c r="C83" s="407"/>
      <c r="D83" s="125" t="s">
        <v>362</v>
      </c>
      <c r="E83" s="74">
        <v>82</v>
      </c>
      <c r="F83" s="126" t="s">
        <v>363</v>
      </c>
      <c r="G83" s="125" t="s">
        <v>362</v>
      </c>
      <c r="H83" s="125">
        <v>800</v>
      </c>
      <c r="I83" s="133" t="s">
        <v>192</v>
      </c>
      <c r="J83" s="134">
        <v>8</v>
      </c>
      <c r="K83" s="135">
        <v>100</v>
      </c>
      <c r="L83" s="131">
        <f t="shared" si="2"/>
        <v>800</v>
      </c>
      <c r="N83" s="81" t="str">
        <f t="shared" si="3"/>
        <v>82  RNL_B  800  A  Regulación, norma, reglamento o legislación con implementación a nivel nacional</v>
      </c>
    </row>
    <row r="84" spans="1:14" ht="12.75" customHeight="1" x14ac:dyDescent="0.2">
      <c r="A84" s="403"/>
      <c r="B84" s="405"/>
      <c r="C84" s="407"/>
      <c r="D84" s="136" t="s">
        <v>364</v>
      </c>
      <c r="E84" s="74">
        <v>83</v>
      </c>
      <c r="F84" s="126" t="s">
        <v>365</v>
      </c>
      <c r="G84" s="136" t="s">
        <v>364</v>
      </c>
      <c r="H84" s="136">
        <v>700</v>
      </c>
      <c r="I84" s="133" t="s">
        <v>200</v>
      </c>
      <c r="J84" s="134">
        <v>7</v>
      </c>
      <c r="K84" s="135">
        <v>100</v>
      </c>
      <c r="L84" s="131">
        <f t="shared" si="2"/>
        <v>700</v>
      </c>
      <c r="N84" s="81" t="str">
        <f t="shared" si="3"/>
        <v>83  RNT  700  B  Regulación, norma, reglamento o legislación. Norma Técnica</v>
      </c>
    </row>
    <row r="85" spans="1:14" ht="12.75" customHeight="1" x14ac:dyDescent="0.2">
      <c r="A85" s="403"/>
      <c r="B85" s="405"/>
      <c r="C85" s="407"/>
      <c r="D85" s="136" t="s">
        <v>366</v>
      </c>
      <c r="E85" s="74">
        <v>84</v>
      </c>
      <c r="F85" s="126" t="s">
        <v>367</v>
      </c>
      <c r="G85" s="136" t="s">
        <v>366</v>
      </c>
      <c r="H85" s="136">
        <v>700</v>
      </c>
      <c r="I85" s="133" t="s">
        <v>200</v>
      </c>
      <c r="J85" s="134">
        <v>7</v>
      </c>
      <c r="K85" s="128">
        <v>100</v>
      </c>
      <c r="L85" s="131">
        <f t="shared" si="2"/>
        <v>700</v>
      </c>
      <c r="N85" s="81" t="str">
        <f t="shared" si="3"/>
        <v>84  RNPC  700  B  Guía de Práctica Clínica (GPC)</v>
      </c>
    </row>
    <row r="86" spans="1:14" ht="12.75" customHeight="1" x14ac:dyDescent="0.2">
      <c r="A86" s="403"/>
      <c r="B86" s="405"/>
      <c r="C86" s="407"/>
      <c r="D86" s="129" t="s">
        <v>368</v>
      </c>
      <c r="E86" s="74">
        <v>85</v>
      </c>
      <c r="F86" s="137" t="s">
        <v>369</v>
      </c>
      <c r="G86" s="129" t="s">
        <v>368</v>
      </c>
      <c r="H86" s="129">
        <v>700</v>
      </c>
      <c r="I86" s="138" t="s">
        <v>200</v>
      </c>
      <c r="J86" s="129">
        <v>7</v>
      </c>
      <c r="K86" s="128">
        <v>100</v>
      </c>
      <c r="L86" s="131">
        <f t="shared" si="2"/>
        <v>700</v>
      </c>
      <c r="N86" s="81" t="str">
        <f t="shared" si="3"/>
        <v>85  GMCF  700  B  Guía de Manejo Clínico Forence</v>
      </c>
    </row>
    <row r="87" spans="1:14" ht="12.75" customHeight="1" x14ac:dyDescent="0.2">
      <c r="A87" s="403"/>
      <c r="B87" s="405"/>
      <c r="C87" s="407"/>
      <c r="D87" s="129" t="s">
        <v>370</v>
      </c>
      <c r="E87" s="74">
        <v>86</v>
      </c>
      <c r="F87" s="137" t="s">
        <v>371</v>
      </c>
      <c r="G87" s="129" t="s">
        <v>370</v>
      </c>
      <c r="H87" s="129">
        <v>700</v>
      </c>
      <c r="I87" s="138" t="s">
        <v>200</v>
      </c>
      <c r="J87" s="129">
        <v>7</v>
      </c>
      <c r="K87" s="128">
        <v>100</v>
      </c>
      <c r="L87" s="131">
        <f t="shared" si="2"/>
        <v>700</v>
      </c>
      <c r="N87" s="81" t="str">
        <f t="shared" si="3"/>
        <v>86  MADV  700  B  Manuales y Modelos de Atención Diferencial a Victimas</v>
      </c>
    </row>
    <row r="88" spans="1:14" ht="12.75" customHeight="1" x14ac:dyDescent="0.2">
      <c r="A88" s="403"/>
      <c r="B88" s="405"/>
      <c r="C88" s="407"/>
      <c r="D88" s="129" t="s">
        <v>372</v>
      </c>
      <c r="E88" s="74">
        <v>87</v>
      </c>
      <c r="F88" s="137" t="s">
        <v>373</v>
      </c>
      <c r="G88" s="129" t="s">
        <v>372</v>
      </c>
      <c r="H88" s="129">
        <v>700</v>
      </c>
      <c r="I88" s="138" t="s">
        <v>200</v>
      </c>
      <c r="J88" s="129">
        <v>7</v>
      </c>
      <c r="K88" s="128">
        <v>100</v>
      </c>
      <c r="L88" s="131">
        <f t="shared" si="2"/>
        <v>700</v>
      </c>
      <c r="N88" s="81" t="str">
        <f t="shared" si="3"/>
        <v>87  PAU  700  B  Protocolos de Atención a Usuarios/Victimas (Pacientes)</v>
      </c>
    </row>
    <row r="89" spans="1:14" ht="12.75" customHeight="1" x14ac:dyDescent="0.2">
      <c r="A89" s="403"/>
      <c r="B89" s="405"/>
      <c r="C89" s="407"/>
      <c r="D89" s="129" t="s">
        <v>374</v>
      </c>
      <c r="E89" s="74">
        <v>88</v>
      </c>
      <c r="F89" s="137" t="s">
        <v>375</v>
      </c>
      <c r="G89" s="129" t="s">
        <v>374</v>
      </c>
      <c r="H89" s="129">
        <v>700</v>
      </c>
      <c r="I89" s="138" t="s">
        <v>200</v>
      </c>
      <c r="J89" s="129">
        <v>7</v>
      </c>
      <c r="K89" s="135">
        <v>100</v>
      </c>
      <c r="L89" s="131">
        <f t="shared" si="2"/>
        <v>700</v>
      </c>
      <c r="N89" s="81" t="str">
        <f t="shared" si="3"/>
        <v>88  PVE  700  B  Protocolos de Vigilancia Epidemiológica</v>
      </c>
    </row>
    <row r="90" spans="1:14" ht="12.75" customHeight="1" x14ac:dyDescent="0.2">
      <c r="A90" s="403"/>
      <c r="B90" s="405"/>
      <c r="C90" s="407"/>
      <c r="D90" s="129" t="s">
        <v>376</v>
      </c>
      <c r="E90" s="74">
        <v>89</v>
      </c>
      <c r="F90" s="137" t="s">
        <v>377</v>
      </c>
      <c r="G90" s="129" t="s">
        <v>376</v>
      </c>
      <c r="H90" s="129">
        <v>800</v>
      </c>
      <c r="I90" s="138" t="s">
        <v>200</v>
      </c>
      <c r="J90" s="129">
        <v>8</v>
      </c>
      <c r="K90" s="128">
        <v>100</v>
      </c>
      <c r="L90" s="131">
        <f t="shared" si="2"/>
        <v>800</v>
      </c>
      <c r="N90" s="81" t="str">
        <f t="shared" si="3"/>
        <v>89  AL  800  B  Acuerdo de Ley</v>
      </c>
    </row>
    <row r="91" spans="1:14" ht="12.75" customHeight="1" x14ac:dyDescent="0.2">
      <c r="A91" s="403"/>
      <c r="B91" s="405"/>
      <c r="C91" s="407"/>
      <c r="D91" s="136" t="s">
        <v>378</v>
      </c>
      <c r="E91" s="74">
        <v>90</v>
      </c>
      <c r="F91" s="126" t="s">
        <v>379</v>
      </c>
      <c r="G91" s="136" t="s">
        <v>378</v>
      </c>
      <c r="H91" s="136">
        <v>600</v>
      </c>
      <c r="I91" s="133" t="s">
        <v>200</v>
      </c>
      <c r="J91" s="134">
        <v>6</v>
      </c>
      <c r="K91" s="128">
        <v>100</v>
      </c>
      <c r="L91" s="131">
        <f t="shared" si="2"/>
        <v>600</v>
      </c>
      <c r="N91" s="81" t="str">
        <f t="shared" si="3"/>
        <v>90  RNPL  600  B  Proyecto de Ley</v>
      </c>
    </row>
    <row r="92" spans="1:14" ht="12.75" customHeight="1" x14ac:dyDescent="0.2">
      <c r="A92" s="402" t="s">
        <v>304</v>
      </c>
      <c r="B92" s="404" t="s">
        <v>380</v>
      </c>
      <c r="C92" s="408" t="s">
        <v>381</v>
      </c>
      <c r="D92" s="129" t="s">
        <v>382</v>
      </c>
      <c r="E92" s="74">
        <v>91</v>
      </c>
      <c r="F92" s="137" t="s">
        <v>383</v>
      </c>
      <c r="G92" s="128" t="s">
        <v>382</v>
      </c>
      <c r="H92" s="128">
        <v>150</v>
      </c>
      <c r="I92" s="138" t="s">
        <v>200</v>
      </c>
      <c r="J92" s="129">
        <v>10</v>
      </c>
      <c r="K92" s="128">
        <v>15</v>
      </c>
      <c r="L92" s="131">
        <f t="shared" si="2"/>
        <v>150</v>
      </c>
      <c r="N92" s="81" t="str">
        <f t="shared" si="3"/>
        <v>91  CT  150  B  Conceptos  Técnicos</v>
      </c>
    </row>
    <row r="93" spans="1:14" ht="12.75" customHeight="1" x14ac:dyDescent="0.2">
      <c r="A93" s="403"/>
      <c r="B93" s="405"/>
      <c r="C93" s="409"/>
      <c r="D93" s="129" t="s">
        <v>384</v>
      </c>
      <c r="E93" s="74">
        <v>92</v>
      </c>
      <c r="F93" s="126" t="s">
        <v>385</v>
      </c>
      <c r="G93" s="127" t="s">
        <v>384</v>
      </c>
      <c r="H93" s="127">
        <v>80</v>
      </c>
      <c r="I93" s="133" t="s">
        <v>200</v>
      </c>
      <c r="J93" s="134">
        <v>5</v>
      </c>
      <c r="K93" s="128">
        <v>16</v>
      </c>
      <c r="L93" s="131">
        <f t="shared" si="2"/>
        <v>80</v>
      </c>
      <c r="N93" s="81" t="str">
        <f t="shared" si="3"/>
        <v>92  INF  80  B  Informes técnicos que cumplan con los indicadores de existencia</v>
      </c>
    </row>
    <row r="94" spans="1:14" ht="51" customHeight="1" x14ac:dyDescent="0.2">
      <c r="A94" s="139" t="s">
        <v>304</v>
      </c>
      <c r="B94" s="140" t="s">
        <v>386</v>
      </c>
      <c r="C94" s="141" t="s">
        <v>387</v>
      </c>
      <c r="D94" s="125" t="s">
        <v>388</v>
      </c>
      <c r="E94" s="74">
        <v>93</v>
      </c>
      <c r="F94" s="126" t="s">
        <v>387</v>
      </c>
      <c r="G94" s="127" t="s">
        <v>388</v>
      </c>
      <c r="H94" s="127">
        <v>140</v>
      </c>
      <c r="I94" s="133" t="s">
        <v>200</v>
      </c>
      <c r="J94" s="134">
        <v>10</v>
      </c>
      <c r="K94" s="128">
        <v>14</v>
      </c>
      <c r="L94" s="131">
        <f t="shared" si="2"/>
        <v>140</v>
      </c>
      <c r="N94" s="81" t="str">
        <f t="shared" si="3"/>
        <v>93  MR  140  B  Registros de Acuerdos de licencia para la explotación de obras de AAD protegidas por derecho de autor</v>
      </c>
    </row>
    <row r="95" spans="1:14" ht="25.5" customHeight="1" x14ac:dyDescent="0.2">
      <c r="A95" s="394" t="s">
        <v>118</v>
      </c>
      <c r="B95" s="396" t="s">
        <v>389</v>
      </c>
      <c r="C95" s="142" t="s">
        <v>390</v>
      </c>
      <c r="D95" s="143" t="s">
        <v>391</v>
      </c>
      <c r="E95" s="74">
        <v>94</v>
      </c>
      <c r="F95" s="142" t="s">
        <v>392</v>
      </c>
      <c r="G95" s="144" t="s">
        <v>391</v>
      </c>
      <c r="H95" s="144">
        <v>1000</v>
      </c>
      <c r="I95" s="145" t="s">
        <v>393</v>
      </c>
      <c r="J95" s="146">
        <v>10</v>
      </c>
      <c r="K95" s="147">
        <v>100</v>
      </c>
      <c r="L95" s="148">
        <f t="shared" si="2"/>
        <v>1000</v>
      </c>
      <c r="N95" s="81" t="str">
        <f t="shared" si="3"/>
        <v>94  PPC  1000  APSC  Participación ciudadana en proyectos de CTI. Constancia de la participación o aval de dicha comunidad para su inclusión en el proyecto de CTI</v>
      </c>
    </row>
    <row r="96" spans="1:14" ht="25.5" customHeight="1" x14ac:dyDescent="0.2">
      <c r="A96" s="395"/>
      <c r="B96" s="397"/>
      <c r="C96" s="149" t="s">
        <v>394</v>
      </c>
      <c r="D96" s="143" t="s">
        <v>395</v>
      </c>
      <c r="E96" s="74">
        <v>95</v>
      </c>
      <c r="F96" s="142" t="s">
        <v>396</v>
      </c>
      <c r="G96" s="143" t="s">
        <v>395</v>
      </c>
      <c r="H96" s="143">
        <v>500</v>
      </c>
      <c r="I96" s="145" t="s">
        <v>393</v>
      </c>
      <c r="J96" s="146">
        <v>5</v>
      </c>
      <c r="K96" s="147">
        <v>100</v>
      </c>
      <c r="L96" s="148">
        <f t="shared" si="2"/>
        <v>500</v>
      </c>
      <c r="N96" s="81" t="str">
        <f t="shared" si="3"/>
        <v>95  EPC  500  APSC  Espacios de participación ciudadana en CTI. Constancia de la participación o aval de dicha comunidad para su inclusión en el espacio/encuentro de CTI.</v>
      </c>
    </row>
    <row r="97" spans="1:14" ht="25.5" customHeight="1" x14ac:dyDescent="0.2">
      <c r="A97" s="150" t="s">
        <v>118</v>
      </c>
      <c r="B97" s="149" t="s">
        <v>397</v>
      </c>
      <c r="C97" s="149" t="s">
        <v>398</v>
      </c>
      <c r="D97" s="143" t="s">
        <v>399</v>
      </c>
      <c r="E97" s="74">
        <v>96</v>
      </c>
      <c r="F97" s="142" t="s">
        <v>400</v>
      </c>
      <c r="G97" s="144" t="s">
        <v>399</v>
      </c>
      <c r="H97" s="144">
        <v>1000</v>
      </c>
      <c r="I97" s="145" t="s">
        <v>393</v>
      </c>
      <c r="J97" s="146">
        <v>10</v>
      </c>
      <c r="K97" s="147">
        <v>100</v>
      </c>
      <c r="L97" s="148">
        <f t="shared" si="2"/>
        <v>1000</v>
      </c>
      <c r="N97" s="81" t="str">
        <f t="shared" si="3"/>
        <v>96  EPA  1000  APSC  Estrategias pedagógicas para el fomento a la CTI (creación, organización, liderazgo, apoyo, vinculación o asistencia).</v>
      </c>
    </row>
    <row r="98" spans="1:14" ht="25.5" customHeight="1" x14ac:dyDescent="0.2">
      <c r="A98" s="394" t="s">
        <v>118</v>
      </c>
      <c r="B98" s="396" t="s">
        <v>401</v>
      </c>
      <c r="C98" s="142" t="s">
        <v>402</v>
      </c>
      <c r="D98" s="143" t="s">
        <v>403</v>
      </c>
      <c r="E98" s="74">
        <v>97</v>
      </c>
      <c r="F98" s="142" t="s">
        <v>402</v>
      </c>
      <c r="G98" s="144" t="s">
        <v>403</v>
      </c>
      <c r="H98" s="144">
        <v>1000</v>
      </c>
      <c r="I98" s="151" t="s">
        <v>393</v>
      </c>
      <c r="J98" s="146">
        <v>10</v>
      </c>
      <c r="K98" s="147">
        <v>100</v>
      </c>
      <c r="L98" s="148">
        <f t="shared" si="2"/>
        <v>1000</v>
      </c>
      <c r="N98" s="81" t="str">
        <f t="shared" si="3"/>
        <v>97  PCC  1000  APSC  Estrategias de comunicación del conocimiento</v>
      </c>
    </row>
    <row r="99" spans="1:14" ht="38.25" customHeight="1" x14ac:dyDescent="0.2">
      <c r="A99" s="395"/>
      <c r="B99" s="397"/>
      <c r="C99" s="149" t="s">
        <v>404</v>
      </c>
      <c r="D99" s="152" t="s">
        <v>405</v>
      </c>
      <c r="E99" s="74">
        <v>98</v>
      </c>
      <c r="F99" s="153" t="s">
        <v>406</v>
      </c>
      <c r="G99" s="154" t="s">
        <v>405</v>
      </c>
      <c r="H99" s="154">
        <v>500</v>
      </c>
      <c r="I99" s="155" t="s">
        <v>393</v>
      </c>
      <c r="J99" s="152">
        <v>5</v>
      </c>
      <c r="K99" s="147">
        <v>100</v>
      </c>
      <c r="L99" s="148">
        <f t="shared" si="2"/>
        <v>500</v>
      </c>
      <c r="N99" s="81" t="str">
        <f t="shared" si="3"/>
        <v xml:space="preserve">98  GC  500  APSC  Generación de Contenidos. Contenidos Impresos. Libro de divulgación, artículo publicado en revista de divulgación impresa o digital (periódico, revista, cartilla o manual). Contenidos Multimedia (Espacio/programa de televisión, video, audiovisuales, piezas  de audio con resultado de investigació). Contenidos Virtuales. Páginas web, portales, micrositios, aplicativos y blogs.  
</v>
      </c>
    </row>
    <row r="100" spans="1:14" s="158" customFormat="1" ht="12" customHeight="1" x14ac:dyDescent="0.2">
      <c r="A100" s="398" t="s">
        <v>118</v>
      </c>
      <c r="B100" s="400" t="s">
        <v>407</v>
      </c>
      <c r="C100" s="384" t="s">
        <v>408</v>
      </c>
      <c r="D100" s="381" t="s">
        <v>409</v>
      </c>
      <c r="E100" s="74">
        <v>99</v>
      </c>
      <c r="F100" s="111" t="s">
        <v>410</v>
      </c>
      <c r="G100" s="156" t="s">
        <v>409</v>
      </c>
      <c r="H100" s="156">
        <v>1000</v>
      </c>
      <c r="I100" s="110" t="s">
        <v>393</v>
      </c>
      <c r="J100" s="157">
        <v>10</v>
      </c>
      <c r="K100" s="90">
        <v>100</v>
      </c>
      <c r="L100" s="91">
        <f t="shared" si="2"/>
        <v>1000</v>
      </c>
      <c r="N100" s="81" t="str">
        <f t="shared" si="3"/>
        <v>99  EC_A  1000  APSC  Evento científico. Presentación de ponencia en evento científico o tecnológico.</v>
      </c>
    </row>
    <row r="101" spans="1:14" s="158" customFormat="1" ht="15" customHeight="1" x14ac:dyDescent="0.2">
      <c r="A101" s="399"/>
      <c r="B101" s="401"/>
      <c r="C101" s="384"/>
      <c r="D101" s="382"/>
      <c r="E101" s="74">
        <v>100</v>
      </c>
      <c r="F101" s="111" t="s">
        <v>411</v>
      </c>
      <c r="G101" s="156" t="s">
        <v>409</v>
      </c>
      <c r="H101" s="156">
        <v>1000</v>
      </c>
      <c r="I101" s="110" t="s">
        <v>393</v>
      </c>
      <c r="J101" s="157">
        <v>10</v>
      </c>
      <c r="K101" s="90">
        <v>100</v>
      </c>
      <c r="L101" s="91">
        <f t="shared" si="2"/>
        <v>1000</v>
      </c>
      <c r="N101" s="81" t="str">
        <f t="shared" si="3"/>
        <v>100  EC_A  1000  APSC  Evento científico. Participación con un “poster” en evento científico o tecnológico.</v>
      </c>
    </row>
    <row r="102" spans="1:14" s="158" customFormat="1" ht="15" customHeight="1" x14ac:dyDescent="0.2">
      <c r="A102" s="399"/>
      <c r="B102" s="401"/>
      <c r="C102" s="384"/>
      <c r="D102" s="383"/>
      <c r="E102" s="74">
        <v>101</v>
      </c>
      <c r="F102" s="111" t="s">
        <v>412</v>
      </c>
      <c r="G102" s="156" t="s">
        <v>409</v>
      </c>
      <c r="H102" s="156">
        <v>1000</v>
      </c>
      <c r="I102" s="110" t="s">
        <v>393</v>
      </c>
      <c r="J102" s="157">
        <v>10</v>
      </c>
      <c r="K102" s="90">
        <v>100</v>
      </c>
      <c r="L102" s="91">
        <f t="shared" si="2"/>
        <v>1000</v>
      </c>
      <c r="N102" s="81" t="str">
        <f t="shared" si="3"/>
        <v>101  EC_A  1000  APSC  Evento científico. Capítulo en memorias de congreso editadas como libro o revista.</v>
      </c>
    </row>
    <row r="103" spans="1:14" s="158" customFormat="1" x14ac:dyDescent="0.2">
      <c r="A103" s="399"/>
      <c r="B103" s="401"/>
      <c r="C103" s="384"/>
      <c r="D103" s="109" t="s">
        <v>413</v>
      </c>
      <c r="E103" s="74">
        <v>102</v>
      </c>
      <c r="F103" s="111" t="s">
        <v>414</v>
      </c>
      <c r="G103" s="109" t="s">
        <v>413</v>
      </c>
      <c r="H103" s="109">
        <v>600</v>
      </c>
      <c r="I103" s="110" t="s">
        <v>393</v>
      </c>
      <c r="J103" s="89">
        <v>6</v>
      </c>
      <c r="K103" s="112">
        <v>100</v>
      </c>
      <c r="L103" s="91">
        <f t="shared" si="2"/>
        <v>600</v>
      </c>
      <c r="N103" s="81" t="str">
        <f t="shared" si="3"/>
        <v>102  EC_B  600  APSC  Evento científico. Organización de evento científico o tecnológico.</v>
      </c>
    </row>
    <row r="104" spans="1:14" s="158" customFormat="1" ht="12.75" customHeight="1" x14ac:dyDescent="0.2">
      <c r="A104" s="399"/>
      <c r="B104" s="401"/>
      <c r="C104" s="384" t="s">
        <v>415</v>
      </c>
      <c r="D104" s="109" t="s">
        <v>416</v>
      </c>
      <c r="E104" s="74">
        <v>103</v>
      </c>
      <c r="F104" s="111" t="s">
        <v>417</v>
      </c>
      <c r="G104" s="87" t="s">
        <v>416</v>
      </c>
      <c r="H104" s="87">
        <v>1000</v>
      </c>
      <c r="I104" s="110" t="s">
        <v>393</v>
      </c>
      <c r="J104" s="89">
        <v>10</v>
      </c>
      <c r="K104" s="90">
        <v>100</v>
      </c>
      <c r="L104" s="91">
        <f t="shared" si="2"/>
        <v>1000</v>
      </c>
      <c r="N104" s="81" t="str">
        <f t="shared" si="3"/>
        <v>103  RC_A  1000  APSC  Red de conocimiento especializado. El grupo creó y lidera la red</v>
      </c>
    </row>
    <row r="105" spans="1:14" s="158" customFormat="1" ht="12.75" customHeight="1" x14ac:dyDescent="0.2">
      <c r="A105" s="399"/>
      <c r="B105" s="401"/>
      <c r="C105" s="384"/>
      <c r="D105" s="109" t="s">
        <v>418</v>
      </c>
      <c r="E105" s="74">
        <v>104</v>
      </c>
      <c r="F105" s="111" t="s">
        <v>419</v>
      </c>
      <c r="G105" s="109" t="s">
        <v>418</v>
      </c>
      <c r="H105" s="109">
        <v>600</v>
      </c>
      <c r="I105" s="110" t="s">
        <v>393</v>
      </c>
      <c r="J105" s="89">
        <v>6</v>
      </c>
      <c r="K105" s="112">
        <v>100</v>
      </c>
      <c r="L105" s="91">
        <f t="shared" si="2"/>
        <v>600</v>
      </c>
      <c r="N105" s="81" t="str">
        <f t="shared" si="3"/>
        <v>104  RC_B  600  APSC  Red de conocimiento especializado. El grupo aportó a las actividades de la red como participante.</v>
      </c>
    </row>
    <row r="106" spans="1:14" ht="25.5" customHeight="1" x14ac:dyDescent="0.2">
      <c r="A106" s="399"/>
      <c r="B106" s="401"/>
      <c r="C106" s="385" t="s">
        <v>420</v>
      </c>
      <c r="D106" s="109" t="s">
        <v>421</v>
      </c>
      <c r="E106" s="74">
        <v>105</v>
      </c>
      <c r="F106" s="111" t="s">
        <v>422</v>
      </c>
      <c r="G106" s="87" t="s">
        <v>421</v>
      </c>
      <c r="H106" s="87">
        <v>1000</v>
      </c>
      <c r="I106" s="110" t="s">
        <v>393</v>
      </c>
      <c r="J106" s="159">
        <v>10</v>
      </c>
      <c r="K106" s="160">
        <v>100</v>
      </c>
      <c r="L106" s="91">
        <f t="shared" si="2"/>
        <v>1000</v>
      </c>
      <c r="N106" s="81" t="str">
        <f t="shared" si="3"/>
        <v>105  TC_A  1000  APSC  Talleres de Creación. Evento internacional con mecanismos visibles de selección y verificación de resultados finales. Con certificado o diploma Registro de Obra o creación finalizada</v>
      </c>
    </row>
    <row r="107" spans="1:14" ht="25.5" customHeight="1" x14ac:dyDescent="0.2">
      <c r="A107" s="399"/>
      <c r="B107" s="401"/>
      <c r="C107" s="385"/>
      <c r="D107" s="109" t="s">
        <v>423</v>
      </c>
      <c r="E107" s="74">
        <v>106</v>
      </c>
      <c r="F107" s="111" t="s">
        <v>424</v>
      </c>
      <c r="G107" s="87" t="s">
        <v>423</v>
      </c>
      <c r="H107" s="87">
        <v>800</v>
      </c>
      <c r="I107" s="110" t="s">
        <v>393</v>
      </c>
      <c r="J107" s="159">
        <v>8</v>
      </c>
      <c r="K107" s="160">
        <v>100</v>
      </c>
      <c r="L107" s="91">
        <f t="shared" si="2"/>
        <v>800</v>
      </c>
      <c r="N107" s="81" t="str">
        <f t="shared" si="3"/>
        <v>106  TC_B  800  APSC  Talleres de Creación. Evento nacional con mecanismos visibles de selección y verificación de resultados finales. Con certificado o diploma Registro de Obra o creación finalizada</v>
      </c>
    </row>
    <row r="108" spans="1:14" ht="12.75" customHeight="1" x14ac:dyDescent="0.2">
      <c r="A108" s="399"/>
      <c r="B108" s="401"/>
      <c r="C108" s="385"/>
      <c r="D108" s="109" t="s">
        <v>425</v>
      </c>
      <c r="E108" s="74">
        <v>107</v>
      </c>
      <c r="F108" s="111" t="s">
        <v>426</v>
      </c>
      <c r="G108" s="87" t="s">
        <v>425</v>
      </c>
      <c r="H108" s="87">
        <v>600</v>
      </c>
      <c r="I108" s="110" t="s">
        <v>393</v>
      </c>
      <c r="J108" s="159">
        <v>6</v>
      </c>
      <c r="K108" s="160">
        <v>100</v>
      </c>
      <c r="L108" s="91">
        <f t="shared" si="2"/>
        <v>600</v>
      </c>
      <c r="N108" s="81" t="str">
        <f t="shared" si="3"/>
        <v>107  TC_C  600  APSC  Talleres de Creación. Evento local con mecanismos visibles de selección. Con certificado o diploma; Registro de Obra o creación finalizada</v>
      </c>
    </row>
    <row r="109" spans="1:14" ht="12.75" customHeight="1" x14ac:dyDescent="0.2">
      <c r="A109" s="399"/>
      <c r="B109" s="401"/>
      <c r="C109" s="384" t="s">
        <v>427</v>
      </c>
      <c r="D109" s="109" t="s">
        <v>428</v>
      </c>
      <c r="E109" s="74">
        <v>108</v>
      </c>
      <c r="F109" s="111" t="s">
        <v>429</v>
      </c>
      <c r="G109" s="87" t="s">
        <v>428</v>
      </c>
      <c r="H109" s="87">
        <v>800</v>
      </c>
      <c r="I109" s="110" t="s">
        <v>393</v>
      </c>
      <c r="J109" s="89">
        <v>8</v>
      </c>
      <c r="K109" s="90">
        <v>100</v>
      </c>
      <c r="L109" s="91">
        <f t="shared" si="2"/>
        <v>800</v>
      </c>
      <c r="N109" s="81" t="str">
        <f t="shared" si="3"/>
        <v>108  ECA_A  800  APSC  Eventos culturales y artísticos. Participante</v>
      </c>
    </row>
    <row r="110" spans="1:14" ht="12.75" customHeight="1" x14ac:dyDescent="0.2">
      <c r="A110" s="399"/>
      <c r="B110" s="401"/>
      <c r="C110" s="384"/>
      <c r="D110" s="109" t="s">
        <v>430</v>
      </c>
      <c r="E110" s="74">
        <v>109</v>
      </c>
      <c r="F110" s="111" t="s">
        <v>431</v>
      </c>
      <c r="G110" s="109" t="s">
        <v>430</v>
      </c>
      <c r="H110" s="109">
        <v>600</v>
      </c>
      <c r="I110" s="110" t="s">
        <v>393</v>
      </c>
      <c r="J110" s="89">
        <v>6</v>
      </c>
      <c r="K110" s="112">
        <v>100</v>
      </c>
      <c r="L110" s="91">
        <f t="shared" si="2"/>
        <v>600</v>
      </c>
      <c r="N110" s="81" t="str">
        <f t="shared" si="3"/>
        <v>109  ECA_B  600  APSC  Eventos culturales y artísticos. Organizador</v>
      </c>
    </row>
    <row r="111" spans="1:14" ht="24" x14ac:dyDescent="0.2">
      <c r="A111" s="399"/>
      <c r="B111" s="401"/>
      <c r="C111" s="111" t="s">
        <v>432</v>
      </c>
      <c r="D111" s="109" t="s">
        <v>433</v>
      </c>
      <c r="E111" s="74">
        <v>110</v>
      </c>
      <c r="F111" s="111" t="s">
        <v>432</v>
      </c>
      <c r="G111" s="87" t="s">
        <v>433</v>
      </c>
      <c r="H111" s="87">
        <v>1000</v>
      </c>
      <c r="I111" s="110" t="s">
        <v>393</v>
      </c>
      <c r="J111" s="89">
        <v>10</v>
      </c>
      <c r="K111" s="90">
        <v>100</v>
      </c>
      <c r="L111" s="91">
        <f t="shared" si="2"/>
        <v>1000</v>
      </c>
      <c r="N111" s="81" t="str">
        <f t="shared" si="3"/>
        <v>110  WP  1000  APSC  Documento de trabajo (Working paper)</v>
      </c>
    </row>
    <row r="112" spans="1:14" ht="12.75" customHeight="1" x14ac:dyDescent="0.2">
      <c r="A112" s="399"/>
      <c r="B112" s="401"/>
      <c r="C112" s="115" t="s">
        <v>434</v>
      </c>
      <c r="D112" s="114" t="s">
        <v>435</v>
      </c>
      <c r="E112" s="74">
        <v>111</v>
      </c>
      <c r="F112" s="115" t="s">
        <v>434</v>
      </c>
      <c r="G112" s="90" t="s">
        <v>435</v>
      </c>
      <c r="H112" s="90">
        <v>1000</v>
      </c>
      <c r="I112" s="90" t="s">
        <v>393</v>
      </c>
      <c r="J112" s="114">
        <v>10</v>
      </c>
      <c r="K112" s="90">
        <v>100</v>
      </c>
      <c r="L112" s="91">
        <f t="shared" si="2"/>
        <v>1000</v>
      </c>
      <c r="N112" s="81" t="str">
        <f t="shared" si="3"/>
        <v>111  NSG  1000  APSC  Nueva Secuencia Genética</v>
      </c>
    </row>
    <row r="113" spans="1:14" ht="25.5" customHeight="1" x14ac:dyDescent="0.2">
      <c r="A113" s="399"/>
      <c r="B113" s="401"/>
      <c r="C113" s="111" t="s">
        <v>436</v>
      </c>
      <c r="D113" s="109" t="s">
        <v>437</v>
      </c>
      <c r="E113" s="74">
        <v>112</v>
      </c>
      <c r="F113" s="111" t="s">
        <v>436</v>
      </c>
      <c r="G113" s="87" t="s">
        <v>437</v>
      </c>
      <c r="H113" s="87">
        <v>300</v>
      </c>
      <c r="I113" s="110" t="s">
        <v>393</v>
      </c>
      <c r="J113" s="89">
        <v>3</v>
      </c>
      <c r="K113" s="90">
        <v>100</v>
      </c>
      <c r="L113" s="91">
        <f t="shared" si="2"/>
        <v>300</v>
      </c>
      <c r="N113" s="81" t="str">
        <f t="shared" si="3"/>
        <v>112  BOL  300  APSC  Boletín divulgativo de resultado de investigación</v>
      </c>
    </row>
    <row r="114" spans="1:14" ht="36" customHeight="1" x14ac:dyDescent="0.2">
      <c r="A114" s="399"/>
      <c r="B114" s="401"/>
      <c r="C114" s="111" t="s">
        <v>438</v>
      </c>
      <c r="D114" s="109" t="s">
        <v>439</v>
      </c>
      <c r="E114" s="74">
        <v>113</v>
      </c>
      <c r="F114" s="111" t="s">
        <v>438</v>
      </c>
      <c r="G114" s="87" t="s">
        <v>439</v>
      </c>
      <c r="H114" s="87">
        <v>600</v>
      </c>
      <c r="I114" s="110" t="s">
        <v>393</v>
      </c>
      <c r="J114" s="89">
        <v>6</v>
      </c>
      <c r="K114" s="90">
        <v>100</v>
      </c>
      <c r="L114" s="91">
        <f t="shared" si="2"/>
        <v>600</v>
      </c>
      <c r="N114" s="81" t="str">
        <f t="shared" si="3"/>
        <v>113  ERL  600  APSC  Edición de revista científica o de Libro Resultado de Investigación</v>
      </c>
    </row>
    <row r="115" spans="1:14" ht="24" customHeight="1" x14ac:dyDescent="0.2">
      <c r="A115" s="399"/>
      <c r="B115" s="401"/>
      <c r="C115" s="122" t="s">
        <v>440</v>
      </c>
      <c r="D115" s="109" t="s">
        <v>441</v>
      </c>
      <c r="E115" s="74">
        <v>114</v>
      </c>
      <c r="F115" s="111" t="s">
        <v>442</v>
      </c>
      <c r="G115" s="87" t="s">
        <v>441</v>
      </c>
      <c r="H115" s="87">
        <v>200</v>
      </c>
      <c r="I115" s="110" t="s">
        <v>393</v>
      </c>
      <c r="J115" s="89">
        <v>2</v>
      </c>
      <c r="K115" s="90">
        <v>100</v>
      </c>
      <c r="L115" s="91">
        <f t="shared" si="2"/>
        <v>200</v>
      </c>
      <c r="N115" s="81" t="str">
        <f t="shared" si="3"/>
        <v>114  IFI  200  APSC  Edición de revista científica o de Libro Resultado de Investigación. Informe Final de Investigación</v>
      </c>
    </row>
    <row r="116" spans="1:14" ht="38.25" customHeight="1" x14ac:dyDescent="0.2">
      <c r="A116" s="399"/>
      <c r="B116" s="401"/>
      <c r="C116" s="386" t="s">
        <v>443</v>
      </c>
      <c r="D116" s="114" t="s">
        <v>444</v>
      </c>
      <c r="E116" s="74">
        <v>115</v>
      </c>
      <c r="F116" s="115" t="s">
        <v>445</v>
      </c>
      <c r="G116" s="90" t="s">
        <v>444</v>
      </c>
      <c r="H116" s="90">
        <v>750</v>
      </c>
      <c r="I116" s="90" t="s">
        <v>393</v>
      </c>
      <c r="J116" s="114">
        <v>7.5</v>
      </c>
      <c r="K116" s="90">
        <v>100</v>
      </c>
      <c r="L116" s="91">
        <f t="shared" si="2"/>
        <v>750</v>
      </c>
      <c r="N116" s="81" t="str">
        <f t="shared" si="3"/>
        <v>115  CON_CT  750  APSC  Consultorías científicas y tecnologías que cumpla con los indicadores de existencia.</v>
      </c>
    </row>
    <row r="117" spans="1:14" ht="38.25" customHeight="1" x14ac:dyDescent="0.2">
      <c r="A117" s="399"/>
      <c r="B117" s="401"/>
      <c r="C117" s="387"/>
      <c r="D117" s="114" t="s">
        <v>446</v>
      </c>
      <c r="E117" s="74">
        <v>116</v>
      </c>
      <c r="F117" s="115" t="s">
        <v>447</v>
      </c>
      <c r="G117" s="90" t="s">
        <v>446</v>
      </c>
      <c r="H117" s="90">
        <v>750</v>
      </c>
      <c r="I117" s="90" t="s">
        <v>393</v>
      </c>
      <c r="J117" s="114">
        <v>7.5</v>
      </c>
      <c r="K117" s="90">
        <v>100</v>
      </c>
      <c r="L117" s="91">
        <f t="shared" si="2"/>
        <v>750</v>
      </c>
      <c r="N117" s="81" t="str">
        <f t="shared" si="3"/>
        <v>116  CON_AAD  750  APSC  Consultorías en procesos de investigación-creación en arte, arquitectura y diseño que cumpla con los indicadores de existencia.</v>
      </c>
    </row>
    <row r="118" spans="1:14" ht="12.75" customHeight="1" x14ac:dyDescent="0.2">
      <c r="A118" s="388" t="s">
        <v>135</v>
      </c>
      <c r="B118" s="390" t="s">
        <v>448</v>
      </c>
      <c r="C118" s="392" t="s">
        <v>449</v>
      </c>
      <c r="D118" s="125" t="s">
        <v>450</v>
      </c>
      <c r="E118" s="74">
        <v>117</v>
      </c>
      <c r="F118" s="126" t="s">
        <v>451</v>
      </c>
      <c r="G118" s="127" t="s">
        <v>450</v>
      </c>
      <c r="H118" s="127">
        <v>1600</v>
      </c>
      <c r="I118" s="133" t="s">
        <v>452</v>
      </c>
      <c r="J118" s="134">
        <v>10</v>
      </c>
      <c r="K118" s="128">
        <v>160</v>
      </c>
      <c r="L118" s="131">
        <f t="shared" si="2"/>
        <v>1600</v>
      </c>
      <c r="N118" s="81" t="str">
        <f t="shared" si="3"/>
        <v>117  TD_A  1600  FRHA  Director/codirector/tutor de Tesis de doctorado con distinción (Laureada, Meritoria)</v>
      </c>
    </row>
    <row r="119" spans="1:14" ht="12.75" customHeight="1" x14ac:dyDescent="0.2">
      <c r="A119" s="389"/>
      <c r="B119" s="391"/>
      <c r="C119" s="393"/>
      <c r="D119" s="125" t="s">
        <v>453</v>
      </c>
      <c r="E119" s="74">
        <v>118</v>
      </c>
      <c r="F119" s="126" t="s">
        <v>454</v>
      </c>
      <c r="G119" s="125" t="s">
        <v>453</v>
      </c>
      <c r="H119" s="125">
        <v>800</v>
      </c>
      <c r="I119" s="133" t="s">
        <v>452</v>
      </c>
      <c r="J119" s="134">
        <v>5</v>
      </c>
      <c r="K119" s="135">
        <v>160</v>
      </c>
      <c r="L119" s="131">
        <f t="shared" si="2"/>
        <v>800</v>
      </c>
      <c r="N119" s="81" t="str">
        <f t="shared" si="3"/>
        <v>118  TD_B  800  FRHA  Director/codirector/tutor de Tesis de doctorado aprobada</v>
      </c>
    </row>
    <row r="120" spans="1:14" ht="12.75" customHeight="1" x14ac:dyDescent="0.2">
      <c r="A120" s="389"/>
      <c r="B120" s="390" t="s">
        <v>455</v>
      </c>
      <c r="C120" s="392" t="s">
        <v>456</v>
      </c>
      <c r="D120" s="125" t="s">
        <v>457</v>
      </c>
      <c r="E120" s="74">
        <v>119</v>
      </c>
      <c r="F120" s="126" t="s">
        <v>458</v>
      </c>
      <c r="G120" s="127" t="s">
        <v>457</v>
      </c>
      <c r="H120" s="127">
        <v>700</v>
      </c>
      <c r="I120" s="133" t="s">
        <v>459</v>
      </c>
      <c r="J120" s="134">
        <v>10</v>
      </c>
      <c r="K120" s="128">
        <v>70</v>
      </c>
      <c r="L120" s="131">
        <f t="shared" si="2"/>
        <v>700</v>
      </c>
      <c r="N120" s="81" t="str">
        <f t="shared" si="3"/>
        <v xml:space="preserve">119  TM_A  700  FRHB  Director/codirector/tutor de Trabajo de grado de maestría con distinción (Laureado, Meritorio) </v>
      </c>
    </row>
    <row r="121" spans="1:14" ht="12.75" customHeight="1" x14ac:dyDescent="0.2">
      <c r="A121" s="389"/>
      <c r="B121" s="391"/>
      <c r="C121" s="393"/>
      <c r="D121" s="125" t="s">
        <v>460</v>
      </c>
      <c r="E121" s="74">
        <v>120</v>
      </c>
      <c r="F121" s="126" t="s">
        <v>461</v>
      </c>
      <c r="G121" s="125" t="s">
        <v>460</v>
      </c>
      <c r="H121" s="125">
        <v>350</v>
      </c>
      <c r="I121" s="133" t="s">
        <v>459</v>
      </c>
      <c r="J121" s="134">
        <v>5</v>
      </c>
      <c r="K121" s="135">
        <v>70</v>
      </c>
      <c r="L121" s="131">
        <f t="shared" si="2"/>
        <v>350</v>
      </c>
      <c r="N121" s="81" t="str">
        <f t="shared" si="3"/>
        <v>120  TM_B  350  FRHB  Director/codirector/tutor de Trabajo de grado de maestría aprobado</v>
      </c>
    </row>
    <row r="122" spans="1:14" ht="12.75" customHeight="1" x14ac:dyDescent="0.2">
      <c r="A122" s="389"/>
      <c r="B122" s="390" t="s">
        <v>462</v>
      </c>
      <c r="C122" s="392" t="s">
        <v>463</v>
      </c>
      <c r="D122" s="125" t="s">
        <v>464</v>
      </c>
      <c r="E122" s="74">
        <v>121</v>
      </c>
      <c r="F122" s="126" t="s">
        <v>465</v>
      </c>
      <c r="G122" s="127" t="s">
        <v>464</v>
      </c>
      <c r="H122" s="127">
        <v>200</v>
      </c>
      <c r="I122" s="133" t="s">
        <v>459</v>
      </c>
      <c r="J122" s="134">
        <v>10</v>
      </c>
      <c r="K122" s="128">
        <v>20</v>
      </c>
      <c r="L122" s="131">
        <f t="shared" si="2"/>
        <v>200</v>
      </c>
      <c r="N122" s="81" t="str">
        <f t="shared" si="3"/>
        <v xml:space="preserve">121  TP_A  200  FRHB  Director/codirector/tutor de Trabajo de pregrado con distinción </v>
      </c>
    </row>
    <row r="123" spans="1:14" ht="12.75" customHeight="1" x14ac:dyDescent="0.2">
      <c r="A123" s="389"/>
      <c r="B123" s="391"/>
      <c r="C123" s="393"/>
      <c r="D123" s="125" t="s">
        <v>466</v>
      </c>
      <c r="E123" s="74">
        <v>122</v>
      </c>
      <c r="F123" s="126" t="s">
        <v>467</v>
      </c>
      <c r="G123" s="125" t="s">
        <v>466</v>
      </c>
      <c r="H123" s="125">
        <v>100</v>
      </c>
      <c r="I123" s="133" t="s">
        <v>459</v>
      </c>
      <c r="J123" s="134">
        <v>5</v>
      </c>
      <c r="K123" s="135">
        <v>20</v>
      </c>
      <c r="L123" s="131">
        <f t="shared" ref="L123:L137" si="4">J123*K123</f>
        <v>100</v>
      </c>
      <c r="N123" s="81" t="str">
        <f t="shared" si="3"/>
        <v>122  TP_B  100  FRHB  Director/codirector/tutor de Trabajo de pregrado aprobado</v>
      </c>
    </row>
    <row r="124" spans="1:14" ht="12.75" customHeight="1" x14ac:dyDescent="0.2">
      <c r="A124" s="389"/>
      <c r="B124" s="390" t="s">
        <v>468</v>
      </c>
      <c r="C124" s="392" t="s">
        <v>469</v>
      </c>
      <c r="D124" s="125" t="s">
        <v>470</v>
      </c>
      <c r="E124" s="74">
        <v>123</v>
      </c>
      <c r="F124" s="126" t="s">
        <v>471</v>
      </c>
      <c r="G124" s="127" t="s">
        <v>470</v>
      </c>
      <c r="H124" s="127">
        <v>500</v>
      </c>
      <c r="I124" s="133" t="s">
        <v>459</v>
      </c>
      <c r="J124" s="134">
        <v>10</v>
      </c>
      <c r="K124" s="128">
        <v>50</v>
      </c>
      <c r="L124" s="131">
        <f t="shared" si="4"/>
        <v>500</v>
      </c>
      <c r="N124" s="81" t="str">
        <f t="shared" si="3"/>
        <v>123  PID_A  500  FRHB  Proyecto de Investigación y Desarrollo. Financiación externa internacional</v>
      </c>
    </row>
    <row r="125" spans="1:14" ht="12.75" customHeight="1" x14ac:dyDescent="0.2">
      <c r="A125" s="389"/>
      <c r="B125" s="391"/>
      <c r="C125" s="393"/>
      <c r="D125" s="125" t="s">
        <v>472</v>
      </c>
      <c r="E125" s="74">
        <v>124</v>
      </c>
      <c r="F125" s="126" t="s">
        <v>473</v>
      </c>
      <c r="G125" s="125" t="s">
        <v>472</v>
      </c>
      <c r="H125" s="125">
        <v>300</v>
      </c>
      <c r="I125" s="133" t="s">
        <v>459</v>
      </c>
      <c r="J125" s="134">
        <v>6</v>
      </c>
      <c r="K125" s="135">
        <v>50</v>
      </c>
      <c r="L125" s="131">
        <f t="shared" si="4"/>
        <v>300</v>
      </c>
      <c r="N125" s="81" t="str">
        <f t="shared" si="3"/>
        <v>124  PID_B  300  FRHB  Proyecto de Investigación y Desarrollo. Financiación externa nacional</v>
      </c>
    </row>
    <row r="126" spans="1:14" ht="12.75" customHeight="1" x14ac:dyDescent="0.2">
      <c r="A126" s="389"/>
      <c r="B126" s="391"/>
      <c r="C126" s="393"/>
      <c r="D126" s="125" t="s">
        <v>474</v>
      </c>
      <c r="E126" s="74">
        <v>125</v>
      </c>
      <c r="F126" s="126" t="s">
        <v>475</v>
      </c>
      <c r="G126" s="125" t="s">
        <v>474</v>
      </c>
      <c r="H126" s="125">
        <v>100</v>
      </c>
      <c r="I126" s="133" t="s">
        <v>459</v>
      </c>
      <c r="J126" s="134">
        <v>2</v>
      </c>
      <c r="K126" s="135">
        <v>50</v>
      </c>
      <c r="L126" s="131">
        <f t="shared" si="4"/>
        <v>100</v>
      </c>
      <c r="N126" s="81" t="str">
        <f t="shared" si="3"/>
        <v>125  PID_C  100  FRHB  Proyecto de Investigación y Desarrollo. Financiación interna (por parte de la institución que avala el grupo)</v>
      </c>
    </row>
    <row r="127" spans="1:14" ht="15" customHeight="1" x14ac:dyDescent="0.2">
      <c r="A127" s="389"/>
      <c r="B127" s="390" t="s">
        <v>476</v>
      </c>
      <c r="C127" s="392" t="s">
        <v>477</v>
      </c>
      <c r="D127" s="125" t="s">
        <v>478</v>
      </c>
      <c r="E127" s="74">
        <v>126</v>
      </c>
      <c r="F127" s="126" t="s">
        <v>479</v>
      </c>
      <c r="G127" s="127" t="s">
        <v>478</v>
      </c>
      <c r="H127" s="127">
        <v>500</v>
      </c>
      <c r="I127" s="133" t="s">
        <v>459</v>
      </c>
      <c r="J127" s="134">
        <v>10</v>
      </c>
      <c r="K127" s="128">
        <v>50</v>
      </c>
      <c r="L127" s="131">
        <f t="shared" si="4"/>
        <v>500</v>
      </c>
      <c r="N127" s="81" t="str">
        <f t="shared" si="3"/>
        <v>126  PIC_A  500  FRHB  Proyecto de Investigación-Creación. Financiación externa internacional</v>
      </c>
    </row>
    <row r="128" spans="1:14" x14ac:dyDescent="0.2">
      <c r="A128" s="389"/>
      <c r="B128" s="391"/>
      <c r="C128" s="393"/>
      <c r="D128" s="125" t="s">
        <v>480</v>
      </c>
      <c r="E128" s="74">
        <v>127</v>
      </c>
      <c r="F128" s="126" t="s">
        <v>481</v>
      </c>
      <c r="G128" s="125" t="s">
        <v>480</v>
      </c>
      <c r="H128" s="125">
        <v>300</v>
      </c>
      <c r="I128" s="133" t="s">
        <v>459</v>
      </c>
      <c r="J128" s="134">
        <v>6</v>
      </c>
      <c r="K128" s="135">
        <v>50</v>
      </c>
      <c r="L128" s="131">
        <f t="shared" si="4"/>
        <v>300</v>
      </c>
      <c r="N128" s="81" t="str">
        <f t="shared" si="3"/>
        <v>127  PIC_B  300  FRHB  Proyecto de Investigación-Creación. Financiación externa nacional</v>
      </c>
    </row>
    <row r="129" spans="1:14" ht="24" customHeight="1" x14ac:dyDescent="0.2">
      <c r="A129" s="389"/>
      <c r="B129" s="391"/>
      <c r="C129" s="393"/>
      <c r="D129" s="125" t="s">
        <v>482</v>
      </c>
      <c r="E129" s="74">
        <v>128</v>
      </c>
      <c r="F129" s="126" t="s">
        <v>483</v>
      </c>
      <c r="G129" s="125" t="s">
        <v>482</v>
      </c>
      <c r="H129" s="125">
        <v>100</v>
      </c>
      <c r="I129" s="133" t="s">
        <v>459</v>
      </c>
      <c r="J129" s="134">
        <v>2</v>
      </c>
      <c r="K129" s="135">
        <v>50</v>
      </c>
      <c r="L129" s="131">
        <f t="shared" si="4"/>
        <v>100</v>
      </c>
      <c r="N129" s="81" t="str">
        <f t="shared" si="3"/>
        <v>128  PIC_C  100  FRHB  Proyecto de Investigación-Creación. Financiación interna (por parte de la institución que avala el grupo)</v>
      </c>
    </row>
    <row r="130" spans="1:14" ht="12.75" customHeight="1" x14ac:dyDescent="0.2">
      <c r="A130" s="389"/>
      <c r="B130" s="390" t="s">
        <v>484</v>
      </c>
      <c r="C130" s="392" t="s">
        <v>485</v>
      </c>
      <c r="D130" s="125" t="s">
        <v>486</v>
      </c>
      <c r="E130" s="74">
        <v>129</v>
      </c>
      <c r="F130" s="126" t="s">
        <v>487</v>
      </c>
      <c r="G130" s="127" t="s">
        <v>486</v>
      </c>
      <c r="H130" s="127">
        <v>500</v>
      </c>
      <c r="I130" s="133" t="s">
        <v>459</v>
      </c>
      <c r="J130" s="134">
        <v>10</v>
      </c>
      <c r="K130" s="128">
        <v>50</v>
      </c>
      <c r="L130" s="131">
        <f t="shared" si="4"/>
        <v>500</v>
      </c>
      <c r="N130" s="81" t="str">
        <f t="shared" si="3"/>
        <v>129  PF_A  500  FRHB  Proyecto ID+I con formación ejecutado con investigadores en empresas</v>
      </c>
    </row>
    <row r="131" spans="1:14" ht="12.75" customHeight="1" x14ac:dyDescent="0.2">
      <c r="A131" s="389"/>
      <c r="B131" s="391"/>
      <c r="C131" s="393"/>
      <c r="D131" s="125" t="s">
        <v>488</v>
      </c>
      <c r="E131" s="74">
        <v>130</v>
      </c>
      <c r="F131" s="126" t="s">
        <v>489</v>
      </c>
      <c r="G131" s="125" t="s">
        <v>488</v>
      </c>
      <c r="H131" s="125">
        <v>400</v>
      </c>
      <c r="I131" s="133" t="s">
        <v>459</v>
      </c>
      <c r="J131" s="134">
        <v>8</v>
      </c>
      <c r="K131" s="135">
        <v>50</v>
      </c>
      <c r="L131" s="131">
        <f t="shared" si="4"/>
        <v>400</v>
      </c>
      <c r="N131" s="81" t="str">
        <f t="shared" ref="N131:N139" si="5">CONCATENATE(E131,"  ",G131,"  ",H131,"  ",I131,"  ",F131)</f>
        <v>130  PF_B  400  FRHB  Proyecto ID+I con formación ejecutado con jóvenes investigadores en empresas</v>
      </c>
    </row>
    <row r="132" spans="1:14" ht="25.5" customHeight="1" x14ac:dyDescent="0.2">
      <c r="A132" s="389"/>
      <c r="B132" s="161" t="s">
        <v>490</v>
      </c>
      <c r="C132" s="162" t="s">
        <v>155</v>
      </c>
      <c r="D132" s="125" t="s">
        <v>491</v>
      </c>
      <c r="E132" s="74">
        <v>131</v>
      </c>
      <c r="F132" s="126" t="s">
        <v>155</v>
      </c>
      <c r="G132" s="127" t="s">
        <v>491</v>
      </c>
      <c r="H132" s="127">
        <v>1000</v>
      </c>
      <c r="I132" s="133" t="s">
        <v>459</v>
      </c>
      <c r="J132" s="134">
        <v>10</v>
      </c>
      <c r="K132" s="128">
        <v>100</v>
      </c>
      <c r="L132" s="131">
        <f t="shared" si="4"/>
        <v>1000</v>
      </c>
      <c r="N132" s="81" t="str">
        <f t="shared" si="5"/>
        <v>131  PE  1000  FRHB  Proyecto de extensión y responsabilidad social en CTI</v>
      </c>
    </row>
    <row r="133" spans="1:14" ht="12.75" customHeight="1" x14ac:dyDescent="0.2">
      <c r="A133" s="389"/>
      <c r="B133" s="390" t="s">
        <v>492</v>
      </c>
      <c r="C133" s="392" t="s">
        <v>493</v>
      </c>
      <c r="D133" s="125" t="s">
        <v>494</v>
      </c>
      <c r="E133" s="74">
        <v>132</v>
      </c>
      <c r="F133" s="126" t="s">
        <v>495</v>
      </c>
      <c r="G133" s="127" t="s">
        <v>494</v>
      </c>
      <c r="H133" s="127">
        <v>1000</v>
      </c>
      <c r="I133" s="133" t="s">
        <v>452</v>
      </c>
      <c r="J133" s="134">
        <v>10</v>
      </c>
      <c r="K133" s="128">
        <v>100</v>
      </c>
      <c r="L133" s="131">
        <f t="shared" si="4"/>
        <v>1000</v>
      </c>
      <c r="N133" s="81" t="str">
        <f t="shared" si="5"/>
        <v>132  AP_A  1000  FRHA  Apoyo a creación de programa de doctorado</v>
      </c>
    </row>
    <row r="134" spans="1:14" ht="12.75" customHeight="1" x14ac:dyDescent="0.2">
      <c r="A134" s="389"/>
      <c r="B134" s="391"/>
      <c r="C134" s="393"/>
      <c r="D134" s="125" t="s">
        <v>496</v>
      </c>
      <c r="E134" s="74">
        <v>133</v>
      </c>
      <c r="F134" s="126" t="s">
        <v>497</v>
      </c>
      <c r="G134" s="125" t="s">
        <v>496</v>
      </c>
      <c r="H134" s="125">
        <v>800</v>
      </c>
      <c r="I134" s="133" t="s">
        <v>459</v>
      </c>
      <c r="J134" s="134">
        <v>8</v>
      </c>
      <c r="K134" s="135">
        <v>100</v>
      </c>
      <c r="L134" s="131">
        <f t="shared" si="4"/>
        <v>800</v>
      </c>
      <c r="N134" s="81" t="str">
        <f t="shared" si="5"/>
        <v>133  AP_B  800  FRHB  Apoyo a creación de un programa de maestría</v>
      </c>
    </row>
    <row r="135" spans="1:14" ht="12.75" customHeight="1" x14ac:dyDescent="0.2">
      <c r="A135" s="389"/>
      <c r="B135" s="391"/>
      <c r="C135" s="393"/>
      <c r="D135" s="125" t="s">
        <v>498</v>
      </c>
      <c r="E135" s="74">
        <v>134</v>
      </c>
      <c r="F135" s="126" t="s">
        <v>499</v>
      </c>
      <c r="G135" s="127" t="s">
        <v>498</v>
      </c>
      <c r="H135" s="127">
        <v>500</v>
      </c>
      <c r="I135" s="133" t="s">
        <v>452</v>
      </c>
      <c r="J135" s="134">
        <v>5</v>
      </c>
      <c r="K135" s="128">
        <v>100</v>
      </c>
      <c r="L135" s="131">
        <f t="shared" si="4"/>
        <v>500</v>
      </c>
      <c r="N135" s="81" t="str">
        <f t="shared" si="5"/>
        <v>134  AP_C  500  FRHA  Apoyo a creación de cursos de doctorado</v>
      </c>
    </row>
    <row r="136" spans="1:14" ht="12.75" customHeight="1" x14ac:dyDescent="0.2">
      <c r="A136" s="389"/>
      <c r="B136" s="391"/>
      <c r="C136" s="393"/>
      <c r="D136" s="125" t="s">
        <v>500</v>
      </c>
      <c r="E136" s="74">
        <v>135</v>
      </c>
      <c r="F136" s="126" t="s">
        <v>501</v>
      </c>
      <c r="G136" s="125" t="s">
        <v>500</v>
      </c>
      <c r="H136" s="125">
        <v>300</v>
      </c>
      <c r="I136" s="133" t="s">
        <v>459</v>
      </c>
      <c r="J136" s="134">
        <v>3</v>
      </c>
      <c r="K136" s="135">
        <v>100</v>
      </c>
      <c r="L136" s="131">
        <f t="shared" si="4"/>
        <v>300</v>
      </c>
      <c r="N136" s="81" t="str">
        <f t="shared" si="5"/>
        <v>135  AP_D  300  FRHB  Apoyo a creación de cursos de maestría</v>
      </c>
    </row>
    <row r="137" spans="1:14" ht="38.25" customHeight="1" x14ac:dyDescent="0.2">
      <c r="A137" s="389"/>
      <c r="B137" s="161" t="s">
        <v>502</v>
      </c>
      <c r="C137" s="163" t="s">
        <v>503</v>
      </c>
      <c r="D137" s="141" t="s">
        <v>504</v>
      </c>
      <c r="E137" s="99">
        <v>136</v>
      </c>
      <c r="F137" s="163" t="s">
        <v>505</v>
      </c>
      <c r="G137" s="164" t="s">
        <v>504</v>
      </c>
      <c r="H137" s="164">
        <v>300</v>
      </c>
      <c r="I137" s="165" t="s">
        <v>459</v>
      </c>
      <c r="J137" s="166">
        <v>10</v>
      </c>
      <c r="K137" s="167">
        <v>30</v>
      </c>
      <c r="L137" s="168">
        <f t="shared" si="4"/>
        <v>300</v>
      </c>
      <c r="N137" s="81" t="str">
        <f t="shared" si="5"/>
        <v>136  APO  300  FRHB  Acompañamiento y asesoría de línea temática del Programa Ondas. Iniciativa reconocida en la comunidad de pares del Programa Ondas; iniciativa que haya participado en las Ferias de la ciencia en los niveles municipales, departamentales, regionales, nacionales e internacionales</v>
      </c>
    </row>
    <row r="138" spans="1:14" x14ac:dyDescent="0.2">
      <c r="A138" s="169" t="s">
        <v>6</v>
      </c>
      <c r="B138" s="170"/>
      <c r="C138" s="169"/>
      <c r="D138" s="171"/>
      <c r="E138" s="74">
        <v>137</v>
      </c>
      <c r="F138" s="169" t="s">
        <v>6</v>
      </c>
      <c r="G138" s="171"/>
      <c r="H138" s="172"/>
      <c r="I138" s="173"/>
      <c r="J138" s="169"/>
      <c r="K138" s="169"/>
      <c r="L138" s="169"/>
      <c r="N138" s="81" t="str">
        <f t="shared" si="5"/>
        <v>137        Gestión</v>
      </c>
    </row>
    <row r="139" spans="1:14" x14ac:dyDescent="0.2">
      <c r="A139" s="169" t="s">
        <v>506</v>
      </c>
      <c r="B139" s="170"/>
      <c r="C139" s="169"/>
      <c r="D139" s="171"/>
      <c r="E139" s="99">
        <v>138</v>
      </c>
      <c r="F139" s="169" t="s">
        <v>506</v>
      </c>
      <c r="G139" s="171"/>
      <c r="H139" s="172"/>
      <c r="I139" s="173"/>
      <c r="J139" s="169"/>
      <c r="K139" s="169"/>
      <c r="L139" s="169"/>
      <c r="N139" s="81" t="str">
        <f t="shared" si="5"/>
        <v>138        No aplica</v>
      </c>
    </row>
  </sheetData>
  <mergeCells count="71">
    <mergeCell ref="A9:A15"/>
    <mergeCell ref="B9:B15"/>
    <mergeCell ref="D11:D12"/>
    <mergeCell ref="D13:D14"/>
    <mergeCell ref="A2:A8"/>
    <mergeCell ref="B2:B7"/>
    <mergeCell ref="C2:C7"/>
    <mergeCell ref="D4:D5"/>
    <mergeCell ref="D6:D7"/>
    <mergeCell ref="A16:A19"/>
    <mergeCell ref="B16:B19"/>
    <mergeCell ref="C16:C19"/>
    <mergeCell ref="D18:D19"/>
    <mergeCell ref="A20:A23"/>
    <mergeCell ref="B20:B23"/>
    <mergeCell ref="C20:C23"/>
    <mergeCell ref="D22:D23"/>
    <mergeCell ref="A24:A43"/>
    <mergeCell ref="B24:B43"/>
    <mergeCell ref="C24:C43"/>
    <mergeCell ref="A44:A53"/>
    <mergeCell ref="B44:B53"/>
    <mergeCell ref="C44:C53"/>
    <mergeCell ref="A54:A59"/>
    <mergeCell ref="B54:B59"/>
    <mergeCell ref="C54:C59"/>
    <mergeCell ref="D55:D56"/>
    <mergeCell ref="M55:M56"/>
    <mergeCell ref="D57:D58"/>
    <mergeCell ref="A60:A70"/>
    <mergeCell ref="B60:B70"/>
    <mergeCell ref="C60:C61"/>
    <mergeCell ref="C69:C70"/>
    <mergeCell ref="A71:A80"/>
    <mergeCell ref="B71:B80"/>
    <mergeCell ref="C72:C73"/>
    <mergeCell ref="C74:C75"/>
    <mergeCell ref="C76:C79"/>
    <mergeCell ref="A81:A91"/>
    <mergeCell ref="B81:B91"/>
    <mergeCell ref="C81:C91"/>
    <mergeCell ref="A92:A93"/>
    <mergeCell ref="B92:B93"/>
    <mergeCell ref="C92:C93"/>
    <mergeCell ref="A95:A96"/>
    <mergeCell ref="B95:B96"/>
    <mergeCell ref="A98:A99"/>
    <mergeCell ref="B98:B99"/>
    <mergeCell ref="A100:A117"/>
    <mergeCell ref="B100:B117"/>
    <mergeCell ref="A118:A137"/>
    <mergeCell ref="B118:B119"/>
    <mergeCell ref="C118:C119"/>
    <mergeCell ref="B120:B121"/>
    <mergeCell ref="C120:C121"/>
    <mergeCell ref="B122:B123"/>
    <mergeCell ref="C122:C123"/>
    <mergeCell ref="B124:B126"/>
    <mergeCell ref="C124:C126"/>
    <mergeCell ref="B127:B129"/>
    <mergeCell ref="C127:C129"/>
    <mergeCell ref="B130:B131"/>
    <mergeCell ref="C130:C131"/>
    <mergeCell ref="B133:B136"/>
    <mergeCell ref="C133:C136"/>
    <mergeCell ref="D100:D102"/>
    <mergeCell ref="C104:C105"/>
    <mergeCell ref="C106:C108"/>
    <mergeCell ref="C109:C110"/>
    <mergeCell ref="C116:C117"/>
    <mergeCell ref="C100:C103"/>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22"/>
  <sheetViews>
    <sheetView workbookViewId="0">
      <selection activeCell="D31" sqref="D31"/>
    </sheetView>
  </sheetViews>
  <sheetFormatPr baseColWidth="10" defaultRowHeight="15" x14ac:dyDescent="0.25"/>
  <cols>
    <col min="1" max="1" width="21.7109375" style="208" customWidth="1"/>
    <col min="2" max="2" width="36.140625" style="208" customWidth="1"/>
    <col min="3" max="3" width="38.140625" style="208" customWidth="1"/>
    <col min="4" max="4" width="32.7109375" style="208" customWidth="1"/>
    <col min="5" max="5" width="26.5703125" style="208" customWidth="1"/>
    <col min="6" max="16384" width="11.42578125" style="208"/>
  </cols>
  <sheetData>
    <row r="1" spans="1:5" ht="15.75" thickBot="1" x14ac:dyDescent="0.3"/>
    <row r="2" spans="1:5" x14ac:dyDescent="0.25">
      <c r="A2" s="255" t="s">
        <v>578</v>
      </c>
      <c r="B2" s="329">
        <f>'1. Información General'!C5</f>
        <v>0</v>
      </c>
      <c r="C2" s="330"/>
      <c r="D2" s="330"/>
      <c r="E2" s="331"/>
    </row>
    <row r="3" spans="1:5" x14ac:dyDescent="0.25">
      <c r="A3" s="256" t="s">
        <v>579</v>
      </c>
      <c r="B3" s="332"/>
      <c r="C3" s="333"/>
      <c r="D3" s="333"/>
      <c r="E3" s="334"/>
    </row>
    <row r="4" spans="1:5" ht="15.75" thickBot="1" x14ac:dyDescent="0.3">
      <c r="A4" s="256" t="s">
        <v>580</v>
      </c>
      <c r="B4" s="335" t="s">
        <v>592</v>
      </c>
      <c r="C4" s="336"/>
      <c r="D4" s="336"/>
      <c r="E4" s="337"/>
    </row>
    <row r="5" spans="1:5" ht="16.5" thickBot="1" x14ac:dyDescent="0.3">
      <c r="A5" s="257" t="s">
        <v>602</v>
      </c>
      <c r="B5" s="345">
        <f>C21</f>
        <v>0</v>
      </c>
      <c r="C5" s="346"/>
      <c r="D5" s="346"/>
      <c r="E5" s="347"/>
    </row>
    <row r="6" spans="1:5" ht="15.75" thickBot="1" x14ac:dyDescent="0.3">
      <c r="A6" s="258" t="s">
        <v>581</v>
      </c>
      <c r="B6" s="338">
        <f>SUM(B21)</f>
        <v>0</v>
      </c>
      <c r="C6" s="339"/>
      <c r="D6" s="339"/>
      <c r="E6" s="340"/>
    </row>
    <row r="7" spans="1:5" x14ac:dyDescent="0.25">
      <c r="A7" s="259"/>
      <c r="B7" s="232"/>
      <c r="C7" s="232"/>
      <c r="D7" s="232"/>
      <c r="E7" s="233"/>
    </row>
    <row r="8" spans="1:5" ht="15.75" thickBot="1" x14ac:dyDescent="0.3">
      <c r="A8" s="260" t="s">
        <v>599</v>
      </c>
      <c r="B8" s="232"/>
      <c r="C8" s="232"/>
      <c r="D8" s="232"/>
      <c r="E8" s="233"/>
    </row>
    <row r="9" spans="1:5" x14ac:dyDescent="0.25">
      <c r="A9" s="261" t="str">
        <f>[1]PRESUPUESTO!C1</f>
        <v>RUBRO</v>
      </c>
      <c r="B9" s="341" t="s">
        <v>594</v>
      </c>
      <c r="C9" s="342"/>
      <c r="D9" s="234" t="s">
        <v>582</v>
      </c>
      <c r="E9" s="235" t="s">
        <v>583</v>
      </c>
    </row>
    <row r="10" spans="1:5" x14ac:dyDescent="0.25">
      <c r="A10" s="253" t="str">
        <f>'2. Personal'!N3</f>
        <v>Personal</v>
      </c>
      <c r="B10" s="343">
        <f>'2. Personal'!Q4+'2. Personal'!R4</f>
        <v>0</v>
      </c>
      <c r="C10" s="344"/>
      <c r="D10" s="194">
        <f>'2. Personal'!O4+'2. Personal'!P4</f>
        <v>0</v>
      </c>
      <c r="E10" s="251">
        <f>IFERROR(SUM(D10:D10)/$C$21,0)</f>
        <v>0</v>
      </c>
    </row>
    <row r="11" spans="1:5" x14ac:dyDescent="0.25">
      <c r="A11" s="254" t="str">
        <f>'3. Servicios Técnicos'!J3</f>
        <v>Servicios técnicos</v>
      </c>
      <c r="B11" s="348">
        <f>'3. Servicios Técnicos'!L4</f>
        <v>0</v>
      </c>
      <c r="C11" s="344"/>
      <c r="D11" s="194">
        <f>'3. Servicios Técnicos'!K4</f>
        <v>0</v>
      </c>
      <c r="E11" s="251">
        <f>IFERROR(SUM(D11:D11)/$C$21,0)</f>
        <v>0</v>
      </c>
    </row>
    <row r="12" spans="1:5" x14ac:dyDescent="0.25">
      <c r="A12" s="254" t="str">
        <f>'4. Gastos de Viaje'!P2</f>
        <v>Gastos de Viaje</v>
      </c>
      <c r="B12" s="348">
        <f>'4. Gastos de Viaje'!W3</f>
        <v>0</v>
      </c>
      <c r="C12" s="344"/>
      <c r="D12" s="194">
        <f>'4. Gastos de Viaje'!U3+'4. Gastos de Viaje'!V3</f>
        <v>0</v>
      </c>
      <c r="E12" s="251">
        <f>IFERROR(SUM(D12:D12)/$C$21,0)</f>
        <v>0</v>
      </c>
    </row>
    <row r="13" spans="1:5" x14ac:dyDescent="0.25">
      <c r="A13" s="254" t="str">
        <f>'5. Otros Gastos'!I3</f>
        <v>Otros gastos</v>
      </c>
      <c r="B13" s="348">
        <f>'5. Otros Gastos'!K4</f>
        <v>0</v>
      </c>
      <c r="C13" s="344"/>
      <c r="D13" s="194">
        <f>'5. Otros Gastos'!J4</f>
        <v>0</v>
      </c>
      <c r="E13" s="251">
        <f>IFERROR(SUM(D13:D13)/$C$21,0)</f>
        <v>0</v>
      </c>
    </row>
    <row r="14" spans="1:5" x14ac:dyDescent="0.25">
      <c r="A14" s="254" t="str">
        <f>'6. Inversión'!J2</f>
        <v>Inversión</v>
      </c>
      <c r="B14" s="348">
        <f>'6. Inversión'!L3</f>
        <v>0</v>
      </c>
      <c r="C14" s="344"/>
      <c r="D14" s="194">
        <f>'6. Inversión'!K3</f>
        <v>0</v>
      </c>
      <c r="E14" s="251">
        <f>IFERROR(SUM(D14:D14)/$C$21,0)</f>
        <v>0</v>
      </c>
    </row>
    <row r="15" spans="1:5" x14ac:dyDescent="0.25">
      <c r="A15" s="254"/>
      <c r="B15" s="349"/>
      <c r="C15" s="349"/>
      <c r="D15" s="236"/>
      <c r="E15" s="237"/>
    </row>
    <row r="16" spans="1:5" x14ac:dyDescent="0.25">
      <c r="A16" s="262"/>
      <c r="B16" s="238"/>
      <c r="C16" s="238"/>
      <c r="D16" s="238"/>
      <c r="E16" s="239"/>
    </row>
    <row r="17" spans="1:5" ht="15.75" thickBot="1" x14ac:dyDescent="0.3">
      <c r="A17" s="263" t="s">
        <v>584</v>
      </c>
      <c r="B17" s="238"/>
      <c r="C17" s="238"/>
      <c r="D17" s="238"/>
      <c r="E17" s="239"/>
    </row>
    <row r="18" spans="1:5" ht="39" thickBot="1" x14ac:dyDescent="0.3">
      <c r="A18" s="264" t="s">
        <v>585</v>
      </c>
      <c r="B18" s="240" t="s">
        <v>586</v>
      </c>
      <c r="C18" s="241" t="s">
        <v>587</v>
      </c>
      <c r="D18" s="242" t="s">
        <v>588</v>
      </c>
      <c r="E18" s="243" t="s">
        <v>583</v>
      </c>
    </row>
    <row r="19" spans="1:5" x14ac:dyDescent="0.25">
      <c r="A19" s="265" t="s">
        <v>529</v>
      </c>
      <c r="B19" s="244">
        <f>C19+D19</f>
        <v>0</v>
      </c>
      <c r="C19" s="245">
        <f>('2. Personal'!O4+'3. Servicios Técnicos'!K4+'4. Gastos de Viaje'!U3+'4. Gastos de Viaje'!V3+'5. Otros Gastos'!J4+'6. Inversión'!K3)</f>
        <v>0</v>
      </c>
      <c r="D19" s="245">
        <f>('2. Personal'!Q4+'3. Servicios Técnicos'!L4+'4. Gastos de Viaje'!W3+'5. Otros Gastos'!K4+'6. Inversión'!L3)</f>
        <v>0</v>
      </c>
      <c r="E19" s="249">
        <f>IFERROR(B19/$B$21,0)</f>
        <v>0</v>
      </c>
    </row>
    <row r="20" spans="1:5" x14ac:dyDescent="0.25">
      <c r="A20" s="266" t="s">
        <v>530</v>
      </c>
      <c r="B20" s="244">
        <f>C20+D20</f>
        <v>0</v>
      </c>
      <c r="C20" s="245">
        <f>'2. Personal'!P4</f>
        <v>0</v>
      </c>
      <c r="D20" s="245">
        <f>'2. Personal'!R4</f>
        <v>0</v>
      </c>
      <c r="E20" s="249">
        <f>IFERROR(B20/$B$21,0)</f>
        <v>0</v>
      </c>
    </row>
    <row r="21" spans="1:5" x14ac:dyDescent="0.25">
      <c r="A21" s="267" t="s">
        <v>589</v>
      </c>
      <c r="B21" s="246">
        <f>SUM(B19:B20)</f>
        <v>0</v>
      </c>
      <c r="C21" s="247">
        <f>SUM(C19:C20)</f>
        <v>0</v>
      </c>
      <c r="D21" s="247">
        <f>SUM(D19:D20)</f>
        <v>0</v>
      </c>
      <c r="E21" s="327"/>
    </row>
    <row r="22" spans="1:5" ht="15.75" thickBot="1" x14ac:dyDescent="0.3">
      <c r="A22" s="268" t="s">
        <v>583</v>
      </c>
      <c r="B22" s="252"/>
      <c r="C22" s="248">
        <f>IFERROR(C21/$B$21,0)</f>
        <v>0</v>
      </c>
      <c r="D22" s="248">
        <f>IFERROR(D21/$B$21,0)</f>
        <v>0</v>
      </c>
      <c r="E22" s="328"/>
    </row>
  </sheetData>
  <sheetProtection algorithmName="SHA-512" hashValue="1JhKBqlJfR+GHEDpiyLzO6UfcHKCd0o6s/SSvLebOR95Wz1CEK6Mj2Ym+yefVot5V8XiU0EFoh8oYUr+y03w7g==" saltValue="UIauZLpU92n7LBD12otoXQ==" spinCount="100000" sheet="1" objects="1" scenarios="1"/>
  <mergeCells count="13">
    <mergeCell ref="E21:E22"/>
    <mergeCell ref="B2:E2"/>
    <mergeCell ref="B3:E3"/>
    <mergeCell ref="B4:E4"/>
    <mergeCell ref="B6:E6"/>
    <mergeCell ref="B9:C9"/>
    <mergeCell ref="B10:C10"/>
    <mergeCell ref="B5:E5"/>
    <mergeCell ref="B11:C11"/>
    <mergeCell ref="B12:C12"/>
    <mergeCell ref="B13:C13"/>
    <mergeCell ref="B14:C14"/>
    <mergeCell ref="B15:C15"/>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Listas!$L$2:$L$24</xm:f>
          </x14:formula1>
          <xm:sqref>B3:E3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workbookViewId="0">
      <selection activeCell="E10" sqref="E10"/>
    </sheetView>
  </sheetViews>
  <sheetFormatPr baseColWidth="10" defaultRowHeight="15" x14ac:dyDescent="0.25"/>
  <cols>
    <col min="1" max="1" width="3.7109375" style="208" customWidth="1"/>
    <col min="2" max="2" width="21.42578125" style="208" customWidth="1"/>
    <col min="3" max="3" width="12.7109375" style="208" customWidth="1"/>
    <col min="4" max="4" width="26.42578125" style="208" bestFit="1" customWidth="1"/>
    <col min="5" max="5" width="17.5703125" style="208" customWidth="1"/>
    <col min="6" max="6" width="16.7109375" style="208" customWidth="1"/>
    <col min="7" max="7" width="19.42578125" style="208" customWidth="1"/>
    <col min="8" max="16384" width="11.42578125" style="208"/>
  </cols>
  <sheetData>
    <row r="1" spans="1:7" ht="15.75" thickBot="1" x14ac:dyDescent="0.3"/>
    <row r="2" spans="1:7" ht="35.25" customHeight="1" thickBot="1" x14ac:dyDescent="0.3">
      <c r="B2" s="350" t="s">
        <v>1</v>
      </c>
      <c r="C2" s="351"/>
      <c r="D2" s="351"/>
      <c r="E2" s="351"/>
      <c r="F2" s="351"/>
      <c r="G2" s="352"/>
    </row>
    <row r="3" spans="1:7" x14ac:dyDescent="0.25">
      <c r="B3" s="279" t="s">
        <v>508</v>
      </c>
      <c r="C3" s="355"/>
      <c r="D3" s="355"/>
      <c r="E3" s="282" t="s">
        <v>511</v>
      </c>
      <c r="F3" s="355"/>
      <c r="G3" s="355"/>
    </row>
    <row r="4" spans="1:7" x14ac:dyDescent="0.25">
      <c r="B4" s="280" t="s">
        <v>509</v>
      </c>
      <c r="C4" s="355"/>
      <c r="D4" s="355"/>
      <c r="E4" s="283" t="s">
        <v>512</v>
      </c>
      <c r="F4" s="355"/>
      <c r="G4" s="355"/>
    </row>
    <row r="5" spans="1:7" x14ac:dyDescent="0.25">
      <c r="B5" s="280" t="s">
        <v>8</v>
      </c>
      <c r="C5" s="274"/>
      <c r="D5" s="275"/>
      <c r="E5" s="283" t="s">
        <v>590</v>
      </c>
      <c r="F5" s="353"/>
      <c r="G5" s="354"/>
    </row>
    <row r="6" spans="1:7" x14ac:dyDescent="0.25">
      <c r="B6" s="280" t="s">
        <v>510</v>
      </c>
      <c r="C6" s="355"/>
      <c r="D6" s="355"/>
      <c r="E6" s="283" t="s">
        <v>513</v>
      </c>
      <c r="F6" s="355"/>
      <c r="G6" s="355"/>
    </row>
    <row r="7" spans="1:7" ht="15.75" thickBot="1" x14ac:dyDescent="0.3">
      <c r="B7" s="281" t="s">
        <v>2</v>
      </c>
      <c r="C7" s="355"/>
      <c r="D7" s="355"/>
      <c r="E7" s="284" t="s">
        <v>519</v>
      </c>
      <c r="F7" s="355"/>
      <c r="G7" s="355"/>
    </row>
    <row r="8" spans="1:7" ht="15.75" thickBot="1" x14ac:dyDescent="0.3"/>
    <row r="9" spans="1:7" x14ac:dyDescent="0.25">
      <c r="B9" s="356" t="s">
        <v>565</v>
      </c>
      <c r="C9" s="357"/>
      <c r="D9" s="357"/>
      <c r="E9" s="357"/>
      <c r="F9" s="357"/>
      <c r="G9" s="358"/>
    </row>
    <row r="10" spans="1:7" ht="15.75" thickBot="1" x14ac:dyDescent="0.3">
      <c r="B10" s="285" t="s">
        <v>566</v>
      </c>
      <c r="C10" s="286" t="s">
        <v>567</v>
      </c>
      <c r="D10" s="286" t="s">
        <v>591</v>
      </c>
      <c r="E10" s="287" t="s">
        <v>507</v>
      </c>
      <c r="F10" s="288" t="s">
        <v>600</v>
      </c>
      <c r="G10" s="289" t="s">
        <v>601</v>
      </c>
    </row>
    <row r="11" spans="1:7" x14ac:dyDescent="0.25">
      <c r="A11" s="208">
        <v>1</v>
      </c>
      <c r="B11" s="276"/>
      <c r="C11" s="276"/>
      <c r="D11" s="291"/>
      <c r="E11" s="277"/>
      <c r="F11" s="290"/>
      <c r="G11" s="290"/>
    </row>
    <row r="12" spans="1:7" x14ac:dyDescent="0.25">
      <c r="A12" s="208">
        <v>2</v>
      </c>
      <c r="B12" s="278"/>
      <c r="C12" s="278"/>
      <c r="D12" s="292"/>
      <c r="E12" s="277"/>
      <c r="F12" s="290"/>
      <c r="G12" s="290"/>
    </row>
    <row r="13" spans="1:7" x14ac:dyDescent="0.25">
      <c r="A13" s="208">
        <v>3</v>
      </c>
      <c r="B13" s="278"/>
      <c r="C13" s="278"/>
      <c r="D13" s="292"/>
      <c r="E13" s="277"/>
      <c r="F13" s="290"/>
      <c r="G13" s="290"/>
    </row>
    <row r="14" spans="1:7" x14ac:dyDescent="0.25">
      <c r="A14" s="208">
        <v>4</v>
      </c>
      <c r="B14" s="278"/>
      <c r="C14" s="278"/>
      <c r="D14" s="292"/>
      <c r="E14" s="277"/>
      <c r="F14" s="290"/>
      <c r="G14" s="290"/>
    </row>
    <row r="15" spans="1:7" x14ac:dyDescent="0.25">
      <c r="A15" s="208">
        <v>5</v>
      </c>
      <c r="B15" s="278"/>
      <c r="C15" s="278"/>
      <c r="D15" s="292"/>
      <c r="E15" s="277"/>
      <c r="F15" s="290"/>
      <c r="G15" s="290"/>
    </row>
    <row r="16" spans="1:7" x14ac:dyDescent="0.25">
      <c r="A16" s="208">
        <v>6</v>
      </c>
      <c r="B16" s="278"/>
      <c r="C16" s="278"/>
      <c r="D16" s="292"/>
      <c r="E16" s="277"/>
      <c r="F16" s="290"/>
      <c r="G16" s="290"/>
    </row>
    <row r="17" spans="1:7" x14ac:dyDescent="0.25">
      <c r="A17" s="208">
        <v>7</v>
      </c>
      <c r="B17" s="278"/>
      <c r="C17" s="278"/>
      <c r="D17" s="292"/>
      <c r="E17" s="277"/>
      <c r="F17" s="290"/>
      <c r="G17" s="290"/>
    </row>
    <row r="18" spans="1:7" x14ac:dyDescent="0.25">
      <c r="A18" s="208">
        <v>8</v>
      </c>
      <c r="B18" s="278"/>
      <c r="C18" s="278"/>
      <c r="D18" s="292"/>
      <c r="E18" s="277"/>
      <c r="F18" s="290"/>
      <c r="G18" s="290"/>
    </row>
    <row r="19" spans="1:7" x14ac:dyDescent="0.25">
      <c r="A19" s="208">
        <v>9</v>
      </c>
      <c r="B19" s="278"/>
      <c r="C19" s="278"/>
      <c r="D19" s="292"/>
      <c r="E19" s="277"/>
      <c r="F19" s="290"/>
      <c r="G19" s="290"/>
    </row>
    <row r="20" spans="1:7" x14ac:dyDescent="0.25">
      <c r="A20" s="208">
        <v>10</v>
      </c>
      <c r="B20" s="278"/>
      <c r="C20" s="278"/>
      <c r="D20" s="292"/>
      <c r="E20" s="277"/>
      <c r="F20" s="290"/>
      <c r="G20" s="290"/>
    </row>
    <row r="21" spans="1:7" x14ac:dyDescent="0.25">
      <c r="A21" s="208">
        <v>11</v>
      </c>
      <c r="B21" s="278"/>
      <c r="C21" s="278"/>
      <c r="D21" s="292"/>
      <c r="E21" s="277"/>
      <c r="F21" s="290"/>
      <c r="G21" s="290"/>
    </row>
    <row r="22" spans="1:7" x14ac:dyDescent="0.25">
      <c r="A22" s="208">
        <v>12</v>
      </c>
      <c r="B22" s="278"/>
      <c r="C22" s="278"/>
      <c r="D22" s="292"/>
      <c r="E22" s="277"/>
      <c r="F22" s="290"/>
      <c r="G22" s="290"/>
    </row>
    <row r="23" spans="1:7" x14ac:dyDescent="0.25">
      <c r="A23" s="208">
        <v>13</v>
      </c>
      <c r="B23" s="278"/>
      <c r="C23" s="278"/>
      <c r="D23" s="292"/>
      <c r="E23" s="277"/>
      <c r="F23" s="290"/>
      <c r="G23" s="290"/>
    </row>
    <row r="24" spans="1:7" x14ac:dyDescent="0.25">
      <c r="A24" s="208">
        <v>14</v>
      </c>
      <c r="B24" s="278"/>
      <c r="C24" s="278"/>
      <c r="D24" s="292"/>
      <c r="E24" s="277"/>
      <c r="F24" s="290"/>
      <c r="G24" s="290"/>
    </row>
    <row r="25" spans="1:7" x14ac:dyDescent="0.25">
      <c r="A25" s="208">
        <v>15</v>
      </c>
      <c r="B25" s="278"/>
      <c r="C25" s="278"/>
      <c r="D25" s="292"/>
      <c r="E25" s="277"/>
      <c r="F25" s="290"/>
      <c r="G25" s="290"/>
    </row>
    <row r="26" spans="1:7" x14ac:dyDescent="0.25">
      <c r="A26" s="208">
        <v>16</v>
      </c>
      <c r="B26" s="278"/>
      <c r="C26" s="278"/>
      <c r="D26" s="292"/>
      <c r="E26" s="277"/>
      <c r="F26" s="290"/>
      <c r="G26" s="290"/>
    </row>
    <row r="27" spans="1:7" x14ac:dyDescent="0.25">
      <c r="A27" s="208">
        <v>17</v>
      </c>
      <c r="B27" s="278"/>
      <c r="C27" s="278"/>
      <c r="D27" s="292"/>
      <c r="E27" s="277"/>
      <c r="F27" s="290"/>
      <c r="G27" s="290"/>
    </row>
    <row r="28" spans="1:7" x14ac:dyDescent="0.25">
      <c r="A28" s="208">
        <v>18</v>
      </c>
      <c r="B28" s="278"/>
      <c r="C28" s="278"/>
      <c r="D28" s="292"/>
      <c r="E28" s="277"/>
      <c r="F28" s="290"/>
      <c r="G28" s="290"/>
    </row>
    <row r="29" spans="1:7" x14ac:dyDescent="0.25">
      <c r="A29" s="208">
        <v>19</v>
      </c>
      <c r="B29" s="278"/>
      <c r="C29" s="278"/>
      <c r="D29" s="292"/>
      <c r="E29" s="277"/>
      <c r="F29" s="290"/>
      <c r="G29" s="290"/>
    </row>
    <row r="30" spans="1:7" x14ac:dyDescent="0.25">
      <c r="A30" s="208">
        <v>20</v>
      </c>
      <c r="B30" s="278"/>
      <c r="C30" s="278"/>
      <c r="D30" s="292"/>
      <c r="E30" s="277"/>
      <c r="F30" s="290"/>
      <c r="G30" s="290"/>
    </row>
    <row r="31" spans="1:7" x14ac:dyDescent="0.25">
      <c r="A31" s="208">
        <v>21</v>
      </c>
      <c r="B31" s="278"/>
      <c r="C31" s="278"/>
      <c r="D31" s="292"/>
      <c r="E31" s="277"/>
      <c r="F31" s="290"/>
      <c r="G31" s="290"/>
    </row>
    <row r="32" spans="1:7" x14ac:dyDescent="0.25">
      <c r="A32" s="208">
        <v>22</v>
      </c>
      <c r="B32" s="278"/>
      <c r="C32" s="278"/>
      <c r="D32" s="292"/>
      <c r="E32" s="277"/>
      <c r="F32" s="290"/>
      <c r="G32" s="290"/>
    </row>
    <row r="33" spans="1:7" x14ac:dyDescent="0.25">
      <c r="A33" s="208">
        <v>23</v>
      </c>
      <c r="B33" s="278"/>
      <c r="C33" s="278"/>
      <c r="D33" s="292"/>
      <c r="E33" s="277"/>
      <c r="F33" s="290"/>
      <c r="G33" s="290"/>
    </row>
    <row r="34" spans="1:7" x14ac:dyDescent="0.25">
      <c r="A34" s="208">
        <v>24</v>
      </c>
      <c r="B34" s="278"/>
      <c r="C34" s="278"/>
      <c r="D34" s="292"/>
      <c r="E34" s="277"/>
      <c r="F34" s="290"/>
      <c r="G34" s="290"/>
    </row>
    <row r="35" spans="1:7" x14ac:dyDescent="0.25">
      <c r="A35" s="208">
        <v>25</v>
      </c>
      <c r="B35" s="278"/>
      <c r="C35" s="278"/>
      <c r="D35" s="292"/>
      <c r="E35" s="277"/>
      <c r="F35" s="290"/>
      <c r="G35" s="290"/>
    </row>
    <row r="36" spans="1:7" x14ac:dyDescent="0.25">
      <c r="A36" s="208">
        <v>26</v>
      </c>
      <c r="B36" s="278"/>
      <c r="C36" s="278"/>
      <c r="D36" s="292"/>
      <c r="E36" s="277"/>
      <c r="F36" s="290"/>
      <c r="G36" s="290"/>
    </row>
    <row r="37" spans="1:7" x14ac:dyDescent="0.25">
      <c r="A37" s="208">
        <v>27</v>
      </c>
      <c r="B37" s="278"/>
      <c r="C37" s="278"/>
      <c r="D37" s="292"/>
      <c r="E37" s="277"/>
      <c r="F37" s="290"/>
      <c r="G37" s="290"/>
    </row>
    <row r="38" spans="1:7" x14ac:dyDescent="0.25">
      <c r="A38" s="208">
        <v>28</v>
      </c>
      <c r="B38" s="278"/>
      <c r="C38" s="278"/>
      <c r="D38" s="292"/>
      <c r="E38" s="277"/>
      <c r="F38" s="290"/>
      <c r="G38" s="290"/>
    </row>
    <row r="39" spans="1:7" x14ac:dyDescent="0.25">
      <c r="A39" s="208">
        <v>29</v>
      </c>
      <c r="B39" s="278"/>
      <c r="C39" s="278"/>
      <c r="D39" s="292"/>
      <c r="E39" s="277"/>
      <c r="F39" s="290"/>
      <c r="G39" s="290"/>
    </row>
    <row r="40" spans="1:7" x14ac:dyDescent="0.25">
      <c r="A40" s="208">
        <v>30</v>
      </c>
      <c r="B40" s="278"/>
      <c r="C40" s="278"/>
      <c r="D40" s="292"/>
      <c r="E40" s="277"/>
      <c r="F40" s="290"/>
      <c r="G40" s="290"/>
    </row>
    <row r="41" spans="1:7" x14ac:dyDescent="0.25">
      <c r="A41" s="208">
        <v>31</v>
      </c>
      <c r="B41" s="278"/>
      <c r="C41" s="278"/>
      <c r="D41" s="292"/>
      <c r="E41" s="277"/>
      <c r="F41" s="290"/>
      <c r="G41" s="290"/>
    </row>
    <row r="42" spans="1:7" x14ac:dyDescent="0.25">
      <c r="A42" s="208">
        <v>32</v>
      </c>
      <c r="B42" s="278"/>
      <c r="C42" s="278"/>
      <c r="D42" s="292"/>
      <c r="E42" s="277"/>
      <c r="F42" s="290"/>
      <c r="G42" s="290"/>
    </row>
    <row r="43" spans="1:7" x14ac:dyDescent="0.25">
      <c r="A43" s="208">
        <v>33</v>
      </c>
      <c r="B43" s="278"/>
      <c r="C43" s="278"/>
      <c r="D43" s="292"/>
      <c r="E43" s="277"/>
      <c r="F43" s="290"/>
      <c r="G43" s="290"/>
    </row>
    <row r="44" spans="1:7" x14ac:dyDescent="0.25">
      <c r="A44" s="208">
        <v>34</v>
      </c>
      <c r="B44" s="278"/>
      <c r="C44" s="278"/>
      <c r="D44" s="292"/>
      <c r="E44" s="277"/>
      <c r="F44" s="290"/>
      <c r="G44" s="290"/>
    </row>
    <row r="45" spans="1:7" x14ac:dyDescent="0.25">
      <c r="A45" s="208">
        <v>35</v>
      </c>
      <c r="B45" s="278"/>
      <c r="C45" s="278"/>
      <c r="D45" s="292"/>
      <c r="E45" s="277"/>
      <c r="F45" s="290"/>
      <c r="G45" s="290"/>
    </row>
    <row r="46" spans="1:7" x14ac:dyDescent="0.25">
      <c r="A46" s="208">
        <v>36</v>
      </c>
      <c r="B46" s="278"/>
      <c r="C46" s="278"/>
      <c r="D46" s="292"/>
      <c r="E46" s="277"/>
      <c r="F46" s="290"/>
      <c r="G46" s="290"/>
    </row>
    <row r="47" spans="1:7" x14ac:dyDescent="0.25">
      <c r="A47" s="208">
        <v>37</v>
      </c>
      <c r="B47" s="278"/>
      <c r="C47" s="278"/>
      <c r="D47" s="292"/>
      <c r="E47" s="277"/>
      <c r="F47" s="290"/>
      <c r="G47" s="290"/>
    </row>
    <row r="48" spans="1:7" x14ac:dyDescent="0.25">
      <c r="A48" s="208">
        <v>38</v>
      </c>
      <c r="B48" s="278"/>
      <c r="C48" s="278"/>
      <c r="D48" s="292"/>
      <c r="E48" s="277"/>
      <c r="F48" s="290"/>
      <c r="G48" s="290"/>
    </row>
    <row r="49" spans="1:7" x14ac:dyDescent="0.25">
      <c r="A49" s="208">
        <v>39</v>
      </c>
      <c r="B49" s="278"/>
      <c r="C49" s="278"/>
      <c r="D49" s="292"/>
      <c r="E49" s="277"/>
      <c r="F49" s="290"/>
      <c r="G49" s="290"/>
    </row>
    <row r="50" spans="1:7" x14ac:dyDescent="0.25">
      <c r="A50" s="208">
        <v>40</v>
      </c>
      <c r="B50" s="278"/>
      <c r="C50" s="278"/>
      <c r="D50" s="292"/>
      <c r="E50" s="277"/>
      <c r="F50" s="290"/>
      <c r="G50" s="290"/>
    </row>
    <row r="51" spans="1:7" x14ac:dyDescent="0.25">
      <c r="A51" s="208">
        <v>41</v>
      </c>
      <c r="B51" s="278"/>
      <c r="C51" s="278"/>
      <c r="D51" s="292"/>
      <c r="E51" s="277"/>
      <c r="F51" s="290"/>
      <c r="G51" s="290"/>
    </row>
    <row r="52" spans="1:7" x14ac:dyDescent="0.25">
      <c r="A52" s="208">
        <v>42</v>
      </c>
      <c r="B52" s="278"/>
      <c r="C52" s="278"/>
      <c r="D52" s="292"/>
      <c r="E52" s="277"/>
      <c r="F52" s="290"/>
      <c r="G52" s="290"/>
    </row>
    <row r="53" spans="1:7" x14ac:dyDescent="0.25">
      <c r="A53" s="208">
        <v>43</v>
      </c>
      <c r="B53" s="278"/>
      <c r="C53" s="278"/>
      <c r="D53" s="292"/>
      <c r="E53" s="277"/>
      <c r="F53" s="290"/>
      <c r="G53" s="290"/>
    </row>
    <row r="54" spans="1:7" x14ac:dyDescent="0.25">
      <c r="A54" s="208">
        <v>44</v>
      </c>
      <c r="B54" s="278"/>
      <c r="C54" s="278"/>
      <c r="D54" s="292"/>
      <c r="E54" s="277"/>
      <c r="F54" s="290"/>
      <c r="G54" s="290"/>
    </row>
    <row r="55" spans="1:7" x14ac:dyDescent="0.25">
      <c r="A55" s="208">
        <v>45</v>
      </c>
      <c r="B55" s="278"/>
      <c r="C55" s="278"/>
      <c r="D55" s="292"/>
      <c r="E55" s="277"/>
      <c r="F55" s="290"/>
      <c r="G55" s="290"/>
    </row>
    <row r="56" spans="1:7" x14ac:dyDescent="0.25">
      <c r="A56" s="208">
        <v>46</v>
      </c>
      <c r="B56" s="278"/>
      <c r="C56" s="278"/>
      <c r="D56" s="292"/>
      <c r="E56" s="277"/>
      <c r="F56" s="290"/>
      <c r="G56" s="290"/>
    </row>
    <row r="57" spans="1:7" x14ac:dyDescent="0.25">
      <c r="A57" s="208">
        <v>47</v>
      </c>
      <c r="B57" s="278"/>
      <c r="C57" s="278"/>
      <c r="D57" s="292"/>
      <c r="E57" s="277"/>
      <c r="F57" s="290"/>
      <c r="G57" s="290"/>
    </row>
    <row r="58" spans="1:7" x14ac:dyDescent="0.25">
      <c r="A58" s="208">
        <v>48</v>
      </c>
      <c r="B58" s="278"/>
      <c r="C58" s="278"/>
      <c r="D58" s="292"/>
      <c r="E58" s="277"/>
      <c r="F58" s="290"/>
      <c r="G58" s="290"/>
    </row>
    <row r="59" spans="1:7" x14ac:dyDescent="0.25">
      <c r="A59" s="208">
        <v>49</v>
      </c>
      <c r="B59" s="278"/>
      <c r="C59" s="278"/>
      <c r="D59" s="292"/>
      <c r="E59" s="277"/>
      <c r="F59" s="290"/>
      <c r="G59" s="290"/>
    </row>
    <row r="60" spans="1:7" x14ac:dyDescent="0.25">
      <c r="A60" s="208">
        <v>50</v>
      </c>
      <c r="B60" s="278"/>
      <c r="C60" s="278"/>
      <c r="D60" s="292"/>
      <c r="E60" s="277"/>
      <c r="F60" s="290"/>
      <c r="G60" s="290"/>
    </row>
    <row r="61" spans="1:7" x14ac:dyDescent="0.25">
      <c r="A61" s="208">
        <v>51</v>
      </c>
      <c r="B61" s="278"/>
      <c r="C61" s="278"/>
      <c r="D61" s="292"/>
      <c r="E61" s="277"/>
      <c r="F61" s="290"/>
      <c r="G61" s="290"/>
    </row>
    <row r="62" spans="1:7" x14ac:dyDescent="0.25">
      <c r="A62" s="208">
        <v>52</v>
      </c>
      <c r="B62" s="278"/>
      <c r="C62" s="278"/>
      <c r="D62" s="292"/>
      <c r="E62" s="277"/>
      <c r="F62" s="290"/>
      <c r="G62" s="290"/>
    </row>
    <row r="63" spans="1:7" x14ac:dyDescent="0.25">
      <c r="A63" s="208">
        <v>53</v>
      </c>
      <c r="B63" s="278"/>
      <c r="C63" s="278"/>
      <c r="D63" s="292"/>
      <c r="E63" s="277"/>
      <c r="F63" s="290"/>
      <c r="G63" s="290"/>
    </row>
    <row r="64" spans="1:7" x14ac:dyDescent="0.25">
      <c r="A64" s="208">
        <v>54</v>
      </c>
      <c r="B64" s="278"/>
      <c r="C64" s="278"/>
      <c r="D64" s="292"/>
      <c r="E64" s="277"/>
      <c r="F64" s="290"/>
      <c r="G64" s="290"/>
    </row>
    <row r="65" spans="1:7" x14ac:dyDescent="0.25">
      <c r="A65" s="208">
        <v>55</v>
      </c>
      <c r="B65" s="278"/>
      <c r="C65" s="278"/>
      <c r="D65" s="292"/>
      <c r="E65" s="277"/>
      <c r="F65" s="290"/>
      <c r="G65" s="290"/>
    </row>
    <row r="66" spans="1:7" x14ac:dyDescent="0.25">
      <c r="A66" s="208">
        <v>56</v>
      </c>
      <c r="B66" s="278"/>
      <c r="C66" s="278"/>
      <c r="D66" s="292"/>
      <c r="E66" s="277"/>
      <c r="F66" s="290"/>
      <c r="G66" s="290"/>
    </row>
    <row r="67" spans="1:7" x14ac:dyDescent="0.25">
      <c r="A67" s="208">
        <v>57</v>
      </c>
      <c r="B67" s="278"/>
      <c r="C67" s="278"/>
      <c r="D67" s="292"/>
      <c r="E67" s="277"/>
      <c r="F67" s="290"/>
      <c r="G67" s="290"/>
    </row>
    <row r="68" spans="1:7" x14ac:dyDescent="0.25">
      <c r="A68" s="208">
        <v>58</v>
      </c>
      <c r="B68" s="278"/>
      <c r="C68" s="278"/>
      <c r="D68" s="292"/>
      <c r="E68" s="277"/>
      <c r="F68" s="290"/>
      <c r="G68" s="290"/>
    </row>
    <row r="69" spans="1:7" x14ac:dyDescent="0.25">
      <c r="A69" s="208">
        <v>59</v>
      </c>
      <c r="B69" s="278"/>
      <c r="C69" s="278"/>
      <c r="D69" s="292"/>
      <c r="E69" s="277"/>
      <c r="F69" s="290"/>
      <c r="G69" s="290"/>
    </row>
    <row r="70" spans="1:7" x14ac:dyDescent="0.25">
      <c r="A70" s="208">
        <v>60</v>
      </c>
      <c r="B70" s="278"/>
      <c r="C70" s="278"/>
      <c r="D70" s="292"/>
      <c r="E70" s="277"/>
      <c r="F70" s="290"/>
      <c r="G70" s="290"/>
    </row>
    <row r="71" spans="1:7" x14ac:dyDescent="0.25">
      <c r="A71" s="208">
        <v>61</v>
      </c>
      <c r="B71" s="278"/>
      <c r="C71" s="278"/>
      <c r="D71" s="292"/>
      <c r="E71" s="277"/>
      <c r="F71" s="290"/>
      <c r="G71" s="290"/>
    </row>
    <row r="72" spans="1:7" x14ac:dyDescent="0.25">
      <c r="A72" s="208">
        <v>62</v>
      </c>
      <c r="B72" s="278"/>
      <c r="C72" s="278"/>
      <c r="D72" s="292"/>
      <c r="E72" s="277"/>
      <c r="F72" s="290"/>
      <c r="G72" s="290"/>
    </row>
    <row r="73" spans="1:7" x14ac:dyDescent="0.25">
      <c r="A73" s="208">
        <v>63</v>
      </c>
      <c r="B73" s="278"/>
      <c r="C73" s="278"/>
      <c r="D73" s="292"/>
      <c r="E73" s="277"/>
      <c r="F73" s="290"/>
      <c r="G73" s="290"/>
    </row>
    <row r="74" spans="1:7" x14ac:dyDescent="0.25">
      <c r="A74" s="208">
        <v>64</v>
      </c>
      <c r="B74" s="278"/>
      <c r="C74" s="278"/>
      <c r="D74" s="292"/>
      <c r="E74" s="277"/>
      <c r="F74" s="290"/>
      <c r="G74" s="290"/>
    </row>
    <row r="75" spans="1:7" x14ac:dyDescent="0.25">
      <c r="A75" s="208">
        <v>65</v>
      </c>
      <c r="B75" s="278"/>
      <c r="C75" s="278"/>
      <c r="D75" s="292"/>
      <c r="E75" s="277"/>
      <c r="F75" s="290"/>
      <c r="G75" s="290"/>
    </row>
    <row r="76" spans="1:7" x14ac:dyDescent="0.25">
      <c r="A76" s="208">
        <v>66</v>
      </c>
      <c r="B76" s="278"/>
      <c r="C76" s="278"/>
      <c r="D76" s="292"/>
      <c r="E76" s="277"/>
      <c r="F76" s="290"/>
      <c r="G76" s="290"/>
    </row>
    <row r="77" spans="1:7" x14ac:dyDescent="0.25">
      <c r="A77" s="208">
        <v>67</v>
      </c>
      <c r="B77" s="278"/>
      <c r="C77" s="278"/>
      <c r="D77" s="292"/>
      <c r="E77" s="277"/>
      <c r="F77" s="290"/>
      <c r="G77" s="290"/>
    </row>
    <row r="78" spans="1:7" x14ac:dyDescent="0.25">
      <c r="A78" s="208">
        <v>68</v>
      </c>
      <c r="B78" s="278"/>
      <c r="C78" s="278"/>
      <c r="D78" s="292"/>
      <c r="E78" s="277"/>
      <c r="F78" s="290"/>
      <c r="G78" s="290"/>
    </row>
    <row r="79" spans="1:7" x14ac:dyDescent="0.25">
      <c r="A79" s="208">
        <v>69</v>
      </c>
      <c r="B79" s="278"/>
      <c r="C79" s="278"/>
      <c r="D79" s="292"/>
      <c r="E79" s="277"/>
      <c r="F79" s="290"/>
      <c r="G79" s="290"/>
    </row>
    <row r="80" spans="1:7" x14ac:dyDescent="0.25">
      <c r="A80" s="208">
        <v>70</v>
      </c>
      <c r="B80" s="278"/>
      <c r="C80" s="278"/>
      <c r="D80" s="292"/>
      <c r="E80" s="277"/>
      <c r="F80" s="290"/>
      <c r="G80" s="290"/>
    </row>
    <row r="81" spans="1:7" x14ac:dyDescent="0.25">
      <c r="A81" s="208">
        <v>71</v>
      </c>
      <c r="B81" s="278"/>
      <c r="C81" s="278"/>
      <c r="D81" s="292"/>
      <c r="E81" s="277"/>
      <c r="F81" s="290"/>
      <c r="G81" s="290"/>
    </row>
    <row r="82" spans="1:7" x14ac:dyDescent="0.25">
      <c r="A82" s="208">
        <v>72</v>
      </c>
      <c r="B82" s="278"/>
      <c r="C82" s="278"/>
      <c r="D82" s="292"/>
      <c r="E82" s="277"/>
      <c r="F82" s="290"/>
      <c r="G82" s="290"/>
    </row>
    <row r="83" spans="1:7" x14ac:dyDescent="0.25">
      <c r="A83" s="208">
        <v>73</v>
      </c>
      <c r="B83" s="278"/>
      <c r="C83" s="278"/>
      <c r="D83" s="292"/>
      <c r="E83" s="277"/>
      <c r="F83" s="290"/>
      <c r="G83" s="290"/>
    </row>
    <row r="84" spans="1:7" x14ac:dyDescent="0.25">
      <c r="A84" s="208">
        <v>74</v>
      </c>
      <c r="B84" s="278"/>
      <c r="C84" s="278"/>
      <c r="D84" s="292"/>
      <c r="E84" s="277"/>
      <c r="F84" s="290"/>
      <c r="G84" s="290"/>
    </row>
    <row r="85" spans="1:7" x14ac:dyDescent="0.25">
      <c r="A85" s="208">
        <v>75</v>
      </c>
      <c r="B85" s="278"/>
      <c r="C85" s="278"/>
      <c r="D85" s="292"/>
      <c r="E85" s="277"/>
      <c r="F85" s="290"/>
      <c r="G85" s="290"/>
    </row>
    <row r="86" spans="1:7" x14ac:dyDescent="0.25">
      <c r="A86" s="208">
        <v>76</v>
      </c>
      <c r="B86" s="278"/>
      <c r="C86" s="278"/>
      <c r="D86" s="292"/>
      <c r="E86" s="277"/>
      <c r="F86" s="290"/>
      <c r="G86" s="290"/>
    </row>
    <row r="87" spans="1:7" x14ac:dyDescent="0.25">
      <c r="A87" s="208">
        <v>77</v>
      </c>
      <c r="B87" s="278"/>
      <c r="C87" s="278"/>
      <c r="D87" s="292"/>
      <c r="E87" s="277"/>
      <c r="F87" s="290"/>
      <c r="G87" s="290"/>
    </row>
    <row r="88" spans="1:7" x14ac:dyDescent="0.25">
      <c r="A88" s="208">
        <v>78</v>
      </c>
      <c r="B88" s="278"/>
      <c r="C88" s="278"/>
      <c r="D88" s="292"/>
      <c r="E88" s="277"/>
      <c r="F88" s="290"/>
      <c r="G88" s="290"/>
    </row>
    <row r="89" spans="1:7" x14ac:dyDescent="0.25">
      <c r="A89" s="208">
        <v>79</v>
      </c>
      <c r="B89" s="278"/>
      <c r="C89" s="278"/>
      <c r="D89" s="292"/>
      <c r="E89" s="277"/>
      <c r="F89" s="290"/>
      <c r="G89" s="290"/>
    </row>
    <row r="90" spans="1:7" x14ac:dyDescent="0.25">
      <c r="A90" s="208">
        <v>80</v>
      </c>
      <c r="B90" s="278"/>
      <c r="C90" s="278"/>
      <c r="D90" s="292"/>
      <c r="E90" s="277"/>
      <c r="F90" s="290"/>
      <c r="G90" s="290"/>
    </row>
    <row r="91" spans="1:7" x14ac:dyDescent="0.25">
      <c r="A91" s="208">
        <v>81</v>
      </c>
      <c r="B91" s="278"/>
      <c r="C91" s="278"/>
      <c r="D91" s="292"/>
      <c r="E91" s="277"/>
      <c r="F91" s="290"/>
      <c r="G91" s="290"/>
    </row>
    <row r="92" spans="1:7" x14ac:dyDescent="0.25">
      <c r="A92" s="208">
        <v>82</v>
      </c>
      <c r="B92" s="278"/>
      <c r="C92" s="278"/>
      <c r="D92" s="292"/>
      <c r="E92" s="277"/>
      <c r="F92" s="290"/>
      <c r="G92" s="290"/>
    </row>
    <row r="93" spans="1:7" x14ac:dyDescent="0.25">
      <c r="A93" s="208">
        <v>83</v>
      </c>
      <c r="B93" s="278"/>
      <c r="C93" s="278"/>
      <c r="D93" s="292"/>
      <c r="E93" s="277"/>
      <c r="F93" s="290"/>
      <c r="G93" s="290"/>
    </row>
    <row r="94" spans="1:7" x14ac:dyDescent="0.25">
      <c r="A94" s="208">
        <v>84</v>
      </c>
      <c r="B94" s="278"/>
      <c r="C94" s="278"/>
      <c r="D94" s="292"/>
      <c r="E94" s="277"/>
      <c r="F94" s="290"/>
      <c r="G94" s="290"/>
    </row>
    <row r="95" spans="1:7" x14ac:dyDescent="0.25">
      <c r="A95" s="208">
        <v>85</v>
      </c>
      <c r="B95" s="278"/>
      <c r="C95" s="278"/>
      <c r="D95" s="292"/>
      <c r="E95" s="277"/>
      <c r="F95" s="290"/>
      <c r="G95" s="290"/>
    </row>
    <row r="96" spans="1:7" x14ac:dyDescent="0.25">
      <c r="A96" s="208">
        <v>86</v>
      </c>
      <c r="B96" s="278"/>
      <c r="C96" s="278"/>
      <c r="D96" s="292"/>
      <c r="E96" s="277"/>
      <c r="F96" s="290"/>
      <c r="G96" s="290"/>
    </row>
    <row r="97" spans="1:7" x14ac:dyDescent="0.25">
      <c r="A97" s="208">
        <v>87</v>
      </c>
      <c r="B97" s="278"/>
      <c r="C97" s="278"/>
      <c r="D97" s="292"/>
      <c r="E97" s="277"/>
      <c r="F97" s="290"/>
      <c r="G97" s="290"/>
    </row>
    <row r="98" spans="1:7" x14ac:dyDescent="0.25">
      <c r="A98" s="208">
        <v>88</v>
      </c>
      <c r="B98" s="278"/>
      <c r="C98" s="278"/>
      <c r="D98" s="292"/>
      <c r="E98" s="277"/>
      <c r="F98" s="290"/>
      <c r="G98" s="290"/>
    </row>
    <row r="99" spans="1:7" x14ac:dyDescent="0.25">
      <c r="A99" s="208">
        <v>89</v>
      </c>
      <c r="B99" s="278"/>
      <c r="C99" s="278"/>
      <c r="D99" s="292"/>
      <c r="E99" s="277"/>
      <c r="F99" s="290"/>
      <c r="G99" s="290"/>
    </row>
    <row r="100" spans="1:7" x14ac:dyDescent="0.25">
      <c r="A100" s="208">
        <v>90</v>
      </c>
      <c r="B100" s="278"/>
      <c r="C100" s="278"/>
      <c r="D100" s="292"/>
      <c r="E100" s="277"/>
      <c r="F100" s="290"/>
      <c r="G100" s="290"/>
    </row>
    <row r="101" spans="1:7" x14ac:dyDescent="0.25">
      <c r="A101" s="208">
        <v>91</v>
      </c>
      <c r="B101" s="278"/>
      <c r="C101" s="278"/>
      <c r="D101" s="292"/>
      <c r="E101" s="277"/>
      <c r="F101" s="290"/>
      <c r="G101" s="290"/>
    </row>
    <row r="102" spans="1:7" x14ac:dyDescent="0.25">
      <c r="A102" s="208">
        <v>92</v>
      </c>
      <c r="B102" s="278"/>
      <c r="C102" s="278"/>
      <c r="D102" s="292"/>
      <c r="E102" s="277"/>
      <c r="F102" s="290"/>
      <c r="G102" s="290"/>
    </row>
    <row r="103" spans="1:7" x14ac:dyDescent="0.25">
      <c r="A103" s="208">
        <v>93</v>
      </c>
      <c r="B103" s="278"/>
      <c r="C103" s="278"/>
      <c r="D103" s="292"/>
      <c r="E103" s="277"/>
      <c r="F103" s="290"/>
      <c r="G103" s="290"/>
    </row>
    <row r="104" spans="1:7" x14ac:dyDescent="0.25">
      <c r="A104" s="208">
        <v>94</v>
      </c>
      <c r="B104" s="278"/>
      <c r="C104" s="278"/>
      <c r="D104" s="292"/>
      <c r="E104" s="277"/>
      <c r="F104" s="290"/>
      <c r="G104" s="290"/>
    </row>
    <row r="105" spans="1:7" x14ac:dyDescent="0.25">
      <c r="A105" s="208">
        <v>95</v>
      </c>
      <c r="B105" s="278"/>
      <c r="C105" s="278"/>
      <c r="D105" s="292"/>
      <c r="E105" s="277"/>
      <c r="F105" s="290"/>
      <c r="G105" s="290"/>
    </row>
    <row r="106" spans="1:7" x14ac:dyDescent="0.25">
      <c r="A106" s="208">
        <v>96</v>
      </c>
      <c r="B106" s="278"/>
      <c r="C106" s="278"/>
      <c r="D106" s="292"/>
      <c r="E106" s="277"/>
      <c r="F106" s="290"/>
      <c r="G106" s="290"/>
    </row>
    <row r="107" spans="1:7" x14ac:dyDescent="0.25">
      <c r="A107" s="208">
        <v>97</v>
      </c>
      <c r="B107" s="278"/>
      <c r="C107" s="278"/>
      <c r="D107" s="292"/>
      <c r="E107" s="277"/>
      <c r="F107" s="290"/>
      <c r="G107" s="290"/>
    </row>
    <row r="108" spans="1:7" x14ac:dyDescent="0.25">
      <c r="A108" s="208">
        <v>98</v>
      </c>
      <c r="B108" s="278"/>
      <c r="C108" s="278"/>
      <c r="D108" s="292"/>
      <c r="E108" s="277"/>
      <c r="F108" s="290"/>
      <c r="G108" s="290"/>
    </row>
    <row r="109" spans="1:7" x14ac:dyDescent="0.25">
      <c r="A109" s="208">
        <v>99</v>
      </c>
      <c r="B109" s="278"/>
      <c r="C109" s="278"/>
      <c r="D109" s="292"/>
      <c r="E109" s="277"/>
      <c r="F109" s="290"/>
      <c r="G109" s="290"/>
    </row>
    <row r="110" spans="1:7" x14ac:dyDescent="0.25">
      <c r="A110" s="208">
        <v>100</v>
      </c>
      <c r="B110" s="278"/>
      <c r="C110" s="278"/>
      <c r="D110" s="292"/>
      <c r="E110" s="277"/>
      <c r="F110" s="290"/>
      <c r="G110" s="290"/>
    </row>
  </sheetData>
  <sheetProtection algorithmName="SHA-512" hashValue="iz6CPgEuyygEa6eEnJjcio4BwXHf0qWfJ2V9+yVSSvVNTygGBm2yQbFW1bx/pIb7JziZoBiJjfjPMSTF4+cXxw==" saltValue="dNW39GGGJLfP+2QifHFQew==" spinCount="100000" sheet="1" objects="1" scenarios="1"/>
  <mergeCells count="11">
    <mergeCell ref="B2:G2"/>
    <mergeCell ref="F5:G5"/>
    <mergeCell ref="F7:G7"/>
    <mergeCell ref="B9:G9"/>
    <mergeCell ref="C7:D7"/>
    <mergeCell ref="C3:D3"/>
    <mergeCell ref="C4:D4"/>
    <mergeCell ref="C6:D6"/>
    <mergeCell ref="F3:G3"/>
    <mergeCell ref="F4:G4"/>
    <mergeCell ref="F6:G6"/>
  </mergeCell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Listas!$Q$20:$Q$22</xm:f>
          </x14:formula1>
          <xm:sqref>C7:D7</xm:sqref>
        </x14:dataValidation>
        <x14:dataValidation type="list" allowBlank="1" showInputMessage="1" showErrorMessage="1">
          <x14:formula1>
            <xm:f>Listas!$O$2:$O$18</xm:f>
          </x14:formula1>
          <xm:sqref>C6:D6</xm:sqref>
        </x14:dataValidation>
        <x14:dataValidation type="list" allowBlank="1" showInputMessage="1" showErrorMessage="1">
          <x14:formula1>
            <xm:f>Listas!$B$23:$B$26</xm:f>
          </x14:formula1>
          <xm:sqref>F4:G4</xm:sqref>
        </x14:dataValidation>
        <x14:dataValidation type="list" allowBlank="1" showInputMessage="1" showErrorMessage="1">
          <x14:formula1>
            <xm:f>Listas!$L$2:$L$24</xm:f>
          </x14:formula1>
          <xm:sqref>F3:G3</xm:sqref>
        </x14:dataValidation>
        <x14:dataValidation type="list" allowBlank="1" showInputMessage="1" showErrorMessage="1">
          <x14:formula1>
            <xm:f>Listas!$B$2:$B$7</xm:f>
          </x14:formula1>
          <xm:sqref>C4:D4</xm:sqref>
        </x14:dataValidation>
        <x14:dataValidation type="list" allowBlank="1" showInputMessage="1" showErrorMessage="1">
          <x14:formula1>
            <xm:f>Listas!$J$28:$J$31</xm:f>
          </x14:formula1>
          <xm:sqref>C3:D3</xm:sqref>
        </x14:dataValidation>
        <x14:dataValidation type="list" allowBlank="1" showInputMessage="1" showErrorMessage="1">
          <x14:formula1>
            <xm:f>Listas!$B$53:$B$56</xm:f>
          </x14:formula1>
          <xm:sqref>B11:B110</xm:sqref>
        </x14:dataValidation>
        <x14:dataValidation type="list" allowBlank="1" showInputMessage="1" showErrorMessage="1">
          <x14:formula1>
            <xm:f>'Control productos'!$F$2:$F$137</xm:f>
          </x14:formula1>
          <xm:sqref>C11:C110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146"/>
  <sheetViews>
    <sheetView workbookViewId="0">
      <selection activeCell="F4" sqref="F4"/>
    </sheetView>
  </sheetViews>
  <sheetFormatPr baseColWidth="10" defaultRowHeight="15" x14ac:dyDescent="0.25"/>
  <cols>
    <col min="1" max="1" width="11.28515625" style="195" customWidth="1"/>
    <col min="2" max="2" width="14" style="195" customWidth="1"/>
    <col min="3" max="3" width="35.140625" style="195" customWidth="1"/>
    <col min="4" max="4" width="14.5703125" style="195" customWidth="1"/>
    <col min="5" max="8" width="11.42578125" style="195"/>
    <col min="9" max="9" width="32" style="195" customWidth="1"/>
    <col min="10" max="10" width="34" style="195" customWidth="1"/>
    <col min="11" max="11" width="29.42578125" style="195" customWidth="1"/>
    <col min="12" max="12" width="29" style="195" customWidth="1"/>
    <col min="13" max="13" width="3.5703125" style="195" customWidth="1"/>
    <col min="14" max="14" width="11.42578125" style="195"/>
    <col min="15" max="15" width="35" style="195" customWidth="1"/>
    <col min="16" max="16" width="36.140625" style="195" customWidth="1"/>
    <col min="17" max="17" width="32.28515625" style="195" customWidth="1"/>
    <col min="18" max="18" width="31.5703125" style="195" customWidth="1"/>
    <col min="19" max="16384" width="11.42578125" style="195"/>
  </cols>
  <sheetData>
    <row r="2" spans="1:18" ht="24" customHeight="1" thickBot="1" x14ac:dyDescent="0.3">
      <c r="A2" s="359" t="s">
        <v>520</v>
      </c>
      <c r="B2" s="359"/>
      <c r="C2" s="359"/>
      <c r="D2" s="359"/>
      <c r="E2" s="359"/>
      <c r="F2" s="359"/>
      <c r="G2" s="359"/>
      <c r="H2" s="360"/>
      <c r="I2" s="365" t="s">
        <v>527</v>
      </c>
      <c r="J2" s="365"/>
      <c r="K2" s="366" t="s">
        <v>528</v>
      </c>
      <c r="L2" s="366"/>
      <c r="O2" s="361" t="s">
        <v>527</v>
      </c>
      <c r="P2" s="362"/>
      <c r="Q2" s="363" t="s">
        <v>528</v>
      </c>
      <c r="R2" s="364"/>
    </row>
    <row r="3" spans="1:18" ht="24.75" thickBot="1" x14ac:dyDescent="0.3">
      <c r="A3" s="197" t="s">
        <v>603</v>
      </c>
      <c r="B3" s="197" t="s">
        <v>604</v>
      </c>
      <c r="C3" s="196" t="s">
        <v>521</v>
      </c>
      <c r="D3" s="196" t="s">
        <v>531</v>
      </c>
      <c r="E3" s="197" t="s">
        <v>532</v>
      </c>
      <c r="F3" s="197" t="s">
        <v>523</v>
      </c>
      <c r="G3" s="196" t="s">
        <v>524</v>
      </c>
      <c r="H3" s="196" t="s">
        <v>525</v>
      </c>
      <c r="I3" s="197" t="s">
        <v>526</v>
      </c>
      <c r="J3" s="197" t="s">
        <v>533</v>
      </c>
      <c r="K3" s="197" t="s">
        <v>529</v>
      </c>
      <c r="L3" s="197" t="s">
        <v>530</v>
      </c>
      <c r="N3" s="198" t="s">
        <v>593</v>
      </c>
      <c r="O3" s="199" t="s">
        <v>526</v>
      </c>
      <c r="P3" s="200" t="s">
        <v>533</v>
      </c>
      <c r="Q3" s="200" t="s">
        <v>529</v>
      </c>
      <c r="R3" s="200" t="s">
        <v>530</v>
      </c>
    </row>
    <row r="4" spans="1:18" x14ac:dyDescent="0.25">
      <c r="A4" s="273"/>
      <c r="B4" s="273"/>
      <c r="C4" s="201"/>
      <c r="D4" s="201"/>
      <c r="E4" s="201"/>
      <c r="F4" s="272"/>
      <c r="G4" s="269"/>
      <c r="H4" s="270"/>
      <c r="I4" s="182">
        <f>IF($D4&lt;&gt;"Descarga",$H4*$F4*$G4,0)</f>
        <v>0</v>
      </c>
      <c r="J4" s="182">
        <f>IF($D4="DESCARGA",$H4*$F4*$G4,0)</f>
        <v>0</v>
      </c>
      <c r="K4" s="201"/>
      <c r="L4" s="201"/>
      <c r="N4" s="202" t="s">
        <v>546</v>
      </c>
      <c r="O4" s="205">
        <f>SUM(I4:I146)</f>
        <v>0</v>
      </c>
      <c r="P4" s="205">
        <f>SUM(J4:J146)</f>
        <v>0</v>
      </c>
      <c r="Q4" s="205">
        <f>SUM(K4:K146)</f>
        <v>0</v>
      </c>
      <c r="R4" s="205">
        <f>SUM(L4:L146)</f>
        <v>0</v>
      </c>
    </row>
    <row r="5" spans="1:18" ht="15.75" x14ac:dyDescent="0.25">
      <c r="A5" s="273"/>
      <c r="B5" s="273"/>
      <c r="C5" s="201"/>
      <c r="D5" s="201"/>
      <c r="E5" s="201"/>
      <c r="F5" s="269"/>
      <c r="G5" s="269"/>
      <c r="H5" s="270"/>
      <c r="I5" s="182">
        <f t="shared" ref="I5:I68" si="0">IF($D5&lt;&gt;"Descarga",$H5*$F5*$G5,0)</f>
        <v>0</v>
      </c>
      <c r="J5" s="182">
        <f t="shared" ref="J5:J68" si="1">IF($D5="DESCARGA",$H5*$F5*$G5,0)</f>
        <v>0</v>
      </c>
      <c r="K5" s="201"/>
      <c r="L5" s="201"/>
      <c r="N5" s="203" t="s">
        <v>7</v>
      </c>
      <c r="O5" s="206">
        <f>SUM(O4:R4)</f>
        <v>0</v>
      </c>
      <c r="P5" s="204"/>
      <c r="Q5" s="204"/>
      <c r="R5" s="204"/>
    </row>
    <row r="6" spans="1:18" x14ac:dyDescent="0.25">
      <c r="A6" s="273"/>
      <c r="B6" s="273"/>
      <c r="C6" s="201"/>
      <c r="D6" s="201"/>
      <c r="E6" s="201"/>
      <c r="F6" s="269"/>
      <c r="G6" s="269"/>
      <c r="H6" s="270"/>
      <c r="I6" s="182">
        <f t="shared" si="0"/>
        <v>0</v>
      </c>
      <c r="J6" s="182">
        <f t="shared" si="1"/>
        <v>0</v>
      </c>
      <c r="K6" s="201"/>
      <c r="L6" s="201"/>
    </row>
    <row r="7" spans="1:18" x14ac:dyDescent="0.25">
      <c r="A7" s="273"/>
      <c r="B7" s="273"/>
      <c r="C7" s="201"/>
      <c r="D7" s="201"/>
      <c r="E7" s="201"/>
      <c r="F7" s="269"/>
      <c r="G7" s="269"/>
      <c r="H7" s="270"/>
      <c r="I7" s="182">
        <f t="shared" si="0"/>
        <v>0</v>
      </c>
      <c r="J7" s="182">
        <f t="shared" si="1"/>
        <v>0</v>
      </c>
      <c r="K7" s="201"/>
      <c r="L7" s="201"/>
    </row>
    <row r="8" spans="1:18" x14ac:dyDescent="0.25">
      <c r="A8" s="273"/>
      <c r="B8" s="273"/>
      <c r="C8" s="201"/>
      <c r="D8" s="201"/>
      <c r="E8" s="201"/>
      <c r="F8" s="269"/>
      <c r="G8" s="269"/>
      <c r="H8" s="270"/>
      <c r="I8" s="182">
        <f t="shared" si="0"/>
        <v>0</v>
      </c>
      <c r="J8" s="182">
        <f t="shared" si="1"/>
        <v>0</v>
      </c>
      <c r="K8" s="201"/>
      <c r="L8" s="201"/>
    </row>
    <row r="9" spans="1:18" x14ac:dyDescent="0.25">
      <c r="A9" s="273"/>
      <c r="B9" s="273"/>
      <c r="C9" s="201"/>
      <c r="D9" s="201"/>
      <c r="E9" s="201"/>
      <c r="F9" s="269"/>
      <c r="G9" s="269"/>
      <c r="H9" s="270"/>
      <c r="I9" s="182">
        <f t="shared" si="0"/>
        <v>0</v>
      </c>
      <c r="J9" s="182">
        <f t="shared" si="1"/>
        <v>0</v>
      </c>
      <c r="K9" s="201"/>
      <c r="L9" s="201"/>
    </row>
    <row r="10" spans="1:18" x14ac:dyDescent="0.25">
      <c r="A10" s="273"/>
      <c r="B10" s="273"/>
      <c r="C10" s="201"/>
      <c r="D10" s="201"/>
      <c r="E10" s="201"/>
      <c r="F10" s="269"/>
      <c r="G10" s="269"/>
      <c r="H10" s="270"/>
      <c r="I10" s="182">
        <f t="shared" si="0"/>
        <v>0</v>
      </c>
      <c r="J10" s="182">
        <f t="shared" si="1"/>
        <v>0</v>
      </c>
      <c r="K10" s="201"/>
      <c r="L10" s="201"/>
    </row>
    <row r="11" spans="1:18" x14ac:dyDescent="0.25">
      <c r="A11" s="273"/>
      <c r="B11" s="273"/>
      <c r="C11" s="201"/>
      <c r="D11" s="201"/>
      <c r="E11" s="201"/>
      <c r="F11" s="269"/>
      <c r="G11" s="269"/>
      <c r="H11" s="270"/>
      <c r="I11" s="182">
        <f t="shared" si="0"/>
        <v>0</v>
      </c>
      <c r="J11" s="182">
        <f t="shared" si="1"/>
        <v>0</v>
      </c>
      <c r="K11" s="201"/>
      <c r="L11" s="201"/>
    </row>
    <row r="12" spans="1:18" x14ac:dyDescent="0.25">
      <c r="A12" s="273"/>
      <c r="B12" s="273"/>
      <c r="C12" s="201"/>
      <c r="D12" s="201"/>
      <c r="E12" s="201"/>
      <c r="F12" s="269"/>
      <c r="G12" s="269"/>
      <c r="H12" s="270"/>
      <c r="I12" s="182">
        <f t="shared" si="0"/>
        <v>0</v>
      </c>
      <c r="J12" s="182">
        <f t="shared" si="1"/>
        <v>0</v>
      </c>
      <c r="K12" s="201"/>
      <c r="L12" s="201"/>
    </row>
    <row r="13" spans="1:18" x14ac:dyDescent="0.25">
      <c r="A13" s="273"/>
      <c r="B13" s="273"/>
      <c r="C13" s="201"/>
      <c r="D13" s="201"/>
      <c r="E13" s="201"/>
      <c r="F13" s="269"/>
      <c r="G13" s="269"/>
      <c r="H13" s="270"/>
      <c r="I13" s="182">
        <f t="shared" si="0"/>
        <v>0</v>
      </c>
      <c r="J13" s="182">
        <f t="shared" si="1"/>
        <v>0</v>
      </c>
      <c r="K13" s="201"/>
      <c r="L13" s="201"/>
    </row>
    <row r="14" spans="1:18" x14ac:dyDescent="0.25">
      <c r="A14" s="273"/>
      <c r="B14" s="273"/>
      <c r="C14" s="201"/>
      <c r="D14" s="201"/>
      <c r="E14" s="201"/>
      <c r="F14" s="269"/>
      <c r="G14" s="269"/>
      <c r="H14" s="270"/>
      <c r="I14" s="182">
        <f t="shared" si="0"/>
        <v>0</v>
      </c>
      <c r="J14" s="182">
        <f t="shared" si="1"/>
        <v>0</v>
      </c>
      <c r="K14" s="201"/>
      <c r="L14" s="201"/>
    </row>
    <row r="15" spans="1:18" x14ac:dyDescent="0.25">
      <c r="A15" s="273"/>
      <c r="B15" s="273"/>
      <c r="C15" s="201"/>
      <c r="D15" s="201"/>
      <c r="E15" s="201"/>
      <c r="F15" s="269"/>
      <c r="G15" s="269"/>
      <c r="H15" s="270"/>
      <c r="I15" s="182">
        <f t="shared" si="0"/>
        <v>0</v>
      </c>
      <c r="J15" s="182">
        <f t="shared" si="1"/>
        <v>0</v>
      </c>
      <c r="K15" s="201"/>
      <c r="L15" s="201"/>
    </row>
    <row r="16" spans="1:18" x14ac:dyDescent="0.25">
      <c r="A16" s="273"/>
      <c r="B16" s="273"/>
      <c r="C16" s="201"/>
      <c r="D16" s="201"/>
      <c r="E16" s="201"/>
      <c r="F16" s="269"/>
      <c r="G16" s="269"/>
      <c r="H16" s="270"/>
      <c r="I16" s="182">
        <f t="shared" si="0"/>
        <v>0</v>
      </c>
      <c r="J16" s="182">
        <f t="shared" si="1"/>
        <v>0</v>
      </c>
      <c r="K16" s="201"/>
      <c r="L16" s="201"/>
    </row>
    <row r="17" spans="1:12" x14ac:dyDescent="0.25">
      <c r="A17" s="273"/>
      <c r="B17" s="273"/>
      <c r="C17" s="201"/>
      <c r="D17" s="201"/>
      <c r="E17" s="201"/>
      <c r="F17" s="269"/>
      <c r="G17" s="269"/>
      <c r="H17" s="270"/>
      <c r="I17" s="182">
        <f t="shared" si="0"/>
        <v>0</v>
      </c>
      <c r="J17" s="182">
        <f t="shared" si="1"/>
        <v>0</v>
      </c>
      <c r="K17" s="201"/>
      <c r="L17" s="201"/>
    </row>
    <row r="18" spans="1:12" x14ac:dyDescent="0.25">
      <c r="A18" s="273"/>
      <c r="B18" s="273"/>
      <c r="C18" s="201"/>
      <c r="D18" s="201"/>
      <c r="E18" s="201"/>
      <c r="F18" s="269"/>
      <c r="G18" s="269"/>
      <c r="H18" s="270"/>
      <c r="I18" s="182">
        <f t="shared" si="0"/>
        <v>0</v>
      </c>
      <c r="J18" s="182">
        <f t="shared" si="1"/>
        <v>0</v>
      </c>
      <c r="K18" s="201"/>
      <c r="L18" s="201"/>
    </row>
    <row r="19" spans="1:12" x14ac:dyDescent="0.25">
      <c r="A19" s="273"/>
      <c r="B19" s="273"/>
      <c r="C19" s="201"/>
      <c r="D19" s="201"/>
      <c r="E19" s="201"/>
      <c r="F19" s="269"/>
      <c r="G19" s="269"/>
      <c r="H19" s="270"/>
      <c r="I19" s="182">
        <f t="shared" si="0"/>
        <v>0</v>
      </c>
      <c r="J19" s="182">
        <f t="shared" si="1"/>
        <v>0</v>
      </c>
      <c r="K19" s="201"/>
      <c r="L19" s="201"/>
    </row>
    <row r="20" spans="1:12" x14ac:dyDescent="0.25">
      <c r="A20" s="273"/>
      <c r="B20" s="273"/>
      <c r="C20" s="201"/>
      <c r="D20" s="201"/>
      <c r="E20" s="201"/>
      <c r="F20" s="269"/>
      <c r="G20" s="269"/>
      <c r="H20" s="270"/>
      <c r="I20" s="182">
        <f t="shared" si="0"/>
        <v>0</v>
      </c>
      <c r="J20" s="182">
        <f t="shared" si="1"/>
        <v>0</v>
      </c>
      <c r="K20" s="201"/>
      <c r="L20" s="201"/>
    </row>
    <row r="21" spans="1:12" x14ac:dyDescent="0.25">
      <c r="A21" s="273"/>
      <c r="B21" s="273"/>
      <c r="C21" s="201"/>
      <c r="D21" s="201"/>
      <c r="E21" s="201"/>
      <c r="F21" s="269"/>
      <c r="G21" s="269"/>
      <c r="H21" s="270"/>
      <c r="I21" s="182">
        <f t="shared" si="0"/>
        <v>0</v>
      </c>
      <c r="J21" s="182">
        <f t="shared" si="1"/>
        <v>0</v>
      </c>
      <c r="K21" s="201"/>
      <c r="L21" s="201"/>
    </row>
    <row r="22" spans="1:12" x14ac:dyDescent="0.25">
      <c r="A22" s="273"/>
      <c r="B22" s="273"/>
      <c r="C22" s="201"/>
      <c r="D22" s="201"/>
      <c r="E22" s="201"/>
      <c r="F22" s="269"/>
      <c r="G22" s="269"/>
      <c r="H22" s="270"/>
      <c r="I22" s="182">
        <f t="shared" si="0"/>
        <v>0</v>
      </c>
      <c r="J22" s="182">
        <f t="shared" si="1"/>
        <v>0</v>
      </c>
      <c r="K22" s="201"/>
      <c r="L22" s="201"/>
    </row>
    <row r="23" spans="1:12" x14ac:dyDescent="0.25">
      <c r="A23" s="273"/>
      <c r="B23" s="273"/>
      <c r="C23" s="201"/>
      <c r="D23" s="201"/>
      <c r="E23" s="201"/>
      <c r="F23" s="269"/>
      <c r="G23" s="269"/>
      <c r="H23" s="270"/>
      <c r="I23" s="182">
        <f t="shared" si="0"/>
        <v>0</v>
      </c>
      <c r="J23" s="182">
        <f t="shared" si="1"/>
        <v>0</v>
      </c>
      <c r="K23" s="201"/>
      <c r="L23" s="201"/>
    </row>
    <row r="24" spans="1:12" x14ac:dyDescent="0.25">
      <c r="A24" s="273"/>
      <c r="B24" s="273"/>
      <c r="C24" s="201"/>
      <c r="D24" s="201"/>
      <c r="E24" s="201"/>
      <c r="F24" s="269"/>
      <c r="G24" s="269"/>
      <c r="H24" s="270"/>
      <c r="I24" s="182">
        <f t="shared" si="0"/>
        <v>0</v>
      </c>
      <c r="J24" s="182">
        <f t="shared" si="1"/>
        <v>0</v>
      </c>
      <c r="K24" s="201"/>
      <c r="L24" s="201"/>
    </row>
    <row r="25" spans="1:12" x14ac:dyDescent="0.25">
      <c r="A25" s="273"/>
      <c r="B25" s="273"/>
      <c r="C25" s="201"/>
      <c r="D25" s="201"/>
      <c r="E25" s="201"/>
      <c r="F25" s="269"/>
      <c r="G25" s="269"/>
      <c r="H25" s="270"/>
      <c r="I25" s="182">
        <f t="shared" si="0"/>
        <v>0</v>
      </c>
      <c r="J25" s="182">
        <f t="shared" si="1"/>
        <v>0</v>
      </c>
      <c r="K25" s="201"/>
      <c r="L25" s="201"/>
    </row>
    <row r="26" spans="1:12" x14ac:dyDescent="0.25">
      <c r="A26" s="273"/>
      <c r="B26" s="273"/>
      <c r="C26" s="201"/>
      <c r="D26" s="201"/>
      <c r="E26" s="201"/>
      <c r="F26" s="269"/>
      <c r="G26" s="269"/>
      <c r="H26" s="270"/>
      <c r="I26" s="182">
        <f t="shared" si="0"/>
        <v>0</v>
      </c>
      <c r="J26" s="182">
        <f t="shared" si="1"/>
        <v>0</v>
      </c>
      <c r="K26" s="201"/>
      <c r="L26" s="201"/>
    </row>
    <row r="27" spans="1:12" x14ac:dyDescent="0.25">
      <c r="A27" s="273"/>
      <c r="B27" s="273"/>
      <c r="C27" s="201"/>
      <c r="D27" s="201"/>
      <c r="E27" s="201"/>
      <c r="F27" s="269"/>
      <c r="G27" s="269"/>
      <c r="H27" s="270"/>
      <c r="I27" s="182">
        <f t="shared" si="0"/>
        <v>0</v>
      </c>
      <c r="J27" s="182">
        <f t="shared" si="1"/>
        <v>0</v>
      </c>
      <c r="K27" s="201"/>
      <c r="L27" s="201"/>
    </row>
    <row r="28" spans="1:12" x14ac:dyDescent="0.25">
      <c r="A28" s="273"/>
      <c r="B28" s="273"/>
      <c r="C28" s="201"/>
      <c r="D28" s="201"/>
      <c r="E28" s="201"/>
      <c r="F28" s="269"/>
      <c r="G28" s="269"/>
      <c r="H28" s="270"/>
      <c r="I28" s="182">
        <f t="shared" si="0"/>
        <v>0</v>
      </c>
      <c r="J28" s="182">
        <f t="shared" si="1"/>
        <v>0</v>
      </c>
      <c r="K28" s="201"/>
      <c r="L28" s="201"/>
    </row>
    <row r="29" spans="1:12" x14ac:dyDescent="0.25">
      <c r="A29" s="273"/>
      <c r="B29" s="273"/>
      <c r="C29" s="201"/>
      <c r="D29" s="201"/>
      <c r="E29" s="201"/>
      <c r="F29" s="269"/>
      <c r="G29" s="269"/>
      <c r="H29" s="270"/>
      <c r="I29" s="182">
        <f t="shared" si="0"/>
        <v>0</v>
      </c>
      <c r="J29" s="182">
        <f t="shared" si="1"/>
        <v>0</v>
      </c>
      <c r="K29" s="201"/>
      <c r="L29" s="201"/>
    </row>
    <row r="30" spans="1:12" x14ac:dyDescent="0.25">
      <c r="A30" s="273"/>
      <c r="B30" s="273"/>
      <c r="C30" s="201"/>
      <c r="D30" s="201"/>
      <c r="E30" s="201"/>
      <c r="F30" s="269"/>
      <c r="G30" s="269"/>
      <c r="H30" s="270"/>
      <c r="I30" s="182">
        <f t="shared" si="0"/>
        <v>0</v>
      </c>
      <c r="J30" s="182">
        <f t="shared" si="1"/>
        <v>0</v>
      </c>
      <c r="K30" s="201"/>
      <c r="L30" s="201"/>
    </row>
    <row r="31" spans="1:12" x14ac:dyDescent="0.25">
      <c r="A31" s="273"/>
      <c r="B31" s="273"/>
      <c r="C31" s="201"/>
      <c r="D31" s="201"/>
      <c r="E31" s="201"/>
      <c r="F31" s="269"/>
      <c r="G31" s="269"/>
      <c r="H31" s="270"/>
      <c r="I31" s="182">
        <f t="shared" si="0"/>
        <v>0</v>
      </c>
      <c r="J31" s="182">
        <f t="shared" si="1"/>
        <v>0</v>
      </c>
      <c r="K31" s="201"/>
      <c r="L31" s="201"/>
    </row>
    <row r="32" spans="1:12" x14ac:dyDescent="0.25">
      <c r="A32" s="273"/>
      <c r="B32" s="273"/>
      <c r="C32" s="201"/>
      <c r="D32" s="201"/>
      <c r="E32" s="201"/>
      <c r="F32" s="269"/>
      <c r="G32" s="269"/>
      <c r="H32" s="270"/>
      <c r="I32" s="182">
        <f t="shared" si="0"/>
        <v>0</v>
      </c>
      <c r="J32" s="182">
        <f t="shared" si="1"/>
        <v>0</v>
      </c>
      <c r="K32" s="201"/>
      <c r="L32" s="201"/>
    </row>
    <row r="33" spans="1:12" x14ac:dyDescent="0.25">
      <c r="A33" s="273"/>
      <c r="B33" s="273"/>
      <c r="C33" s="201"/>
      <c r="D33" s="201"/>
      <c r="E33" s="201"/>
      <c r="F33" s="269"/>
      <c r="G33" s="269"/>
      <c r="H33" s="270"/>
      <c r="I33" s="182">
        <f t="shared" si="0"/>
        <v>0</v>
      </c>
      <c r="J33" s="182">
        <f t="shared" si="1"/>
        <v>0</v>
      </c>
      <c r="K33" s="201"/>
      <c r="L33" s="201"/>
    </row>
    <row r="34" spans="1:12" x14ac:dyDescent="0.25">
      <c r="A34" s="273"/>
      <c r="B34" s="273"/>
      <c r="C34" s="201"/>
      <c r="D34" s="201"/>
      <c r="E34" s="201"/>
      <c r="F34" s="269"/>
      <c r="G34" s="269"/>
      <c r="H34" s="270"/>
      <c r="I34" s="182">
        <f t="shared" si="0"/>
        <v>0</v>
      </c>
      <c r="J34" s="182">
        <f t="shared" si="1"/>
        <v>0</v>
      </c>
      <c r="K34" s="201"/>
      <c r="L34" s="201"/>
    </row>
    <row r="35" spans="1:12" x14ac:dyDescent="0.25">
      <c r="A35" s="273"/>
      <c r="B35" s="273"/>
      <c r="C35" s="201"/>
      <c r="D35" s="201"/>
      <c r="E35" s="201"/>
      <c r="F35" s="269"/>
      <c r="G35" s="269"/>
      <c r="H35" s="270"/>
      <c r="I35" s="182">
        <f t="shared" si="0"/>
        <v>0</v>
      </c>
      <c r="J35" s="182">
        <f t="shared" si="1"/>
        <v>0</v>
      </c>
      <c r="K35" s="201"/>
      <c r="L35" s="201"/>
    </row>
    <row r="36" spans="1:12" x14ac:dyDescent="0.25">
      <c r="A36" s="273"/>
      <c r="B36" s="273"/>
      <c r="C36" s="201"/>
      <c r="D36" s="201"/>
      <c r="E36" s="201"/>
      <c r="F36" s="269"/>
      <c r="G36" s="269"/>
      <c r="H36" s="270"/>
      <c r="I36" s="182">
        <f t="shared" si="0"/>
        <v>0</v>
      </c>
      <c r="J36" s="182">
        <f t="shared" si="1"/>
        <v>0</v>
      </c>
      <c r="K36" s="201"/>
      <c r="L36" s="201"/>
    </row>
    <row r="37" spans="1:12" x14ac:dyDescent="0.25">
      <c r="A37" s="273"/>
      <c r="B37" s="273"/>
      <c r="C37" s="201"/>
      <c r="D37" s="201"/>
      <c r="E37" s="201"/>
      <c r="F37" s="269"/>
      <c r="G37" s="269"/>
      <c r="H37" s="270"/>
      <c r="I37" s="182">
        <f t="shared" si="0"/>
        <v>0</v>
      </c>
      <c r="J37" s="182">
        <f t="shared" si="1"/>
        <v>0</v>
      </c>
      <c r="K37" s="201"/>
      <c r="L37" s="201"/>
    </row>
    <row r="38" spans="1:12" x14ac:dyDescent="0.25">
      <c r="A38" s="273"/>
      <c r="B38" s="273"/>
      <c r="C38" s="201"/>
      <c r="D38" s="201"/>
      <c r="E38" s="201"/>
      <c r="F38" s="269"/>
      <c r="G38" s="269"/>
      <c r="H38" s="270"/>
      <c r="I38" s="182">
        <f t="shared" si="0"/>
        <v>0</v>
      </c>
      <c r="J38" s="182">
        <f t="shared" si="1"/>
        <v>0</v>
      </c>
      <c r="K38" s="201"/>
      <c r="L38" s="201"/>
    </row>
    <row r="39" spans="1:12" x14ac:dyDescent="0.25">
      <c r="A39" s="273"/>
      <c r="B39" s="273"/>
      <c r="C39" s="201"/>
      <c r="D39" s="201"/>
      <c r="E39" s="201"/>
      <c r="F39" s="269"/>
      <c r="G39" s="269"/>
      <c r="H39" s="270"/>
      <c r="I39" s="182">
        <f t="shared" si="0"/>
        <v>0</v>
      </c>
      <c r="J39" s="182">
        <f t="shared" si="1"/>
        <v>0</v>
      </c>
      <c r="K39" s="201"/>
      <c r="L39" s="201"/>
    </row>
    <row r="40" spans="1:12" x14ac:dyDescent="0.25">
      <c r="A40" s="273"/>
      <c r="B40" s="273"/>
      <c r="C40" s="201"/>
      <c r="D40" s="201"/>
      <c r="E40" s="201"/>
      <c r="F40" s="269"/>
      <c r="G40" s="269"/>
      <c r="H40" s="270"/>
      <c r="I40" s="182">
        <f t="shared" si="0"/>
        <v>0</v>
      </c>
      <c r="J40" s="182">
        <f t="shared" si="1"/>
        <v>0</v>
      </c>
      <c r="K40" s="201"/>
      <c r="L40" s="201"/>
    </row>
    <row r="41" spans="1:12" x14ac:dyDescent="0.25">
      <c r="A41" s="273"/>
      <c r="B41" s="273"/>
      <c r="C41" s="201"/>
      <c r="D41" s="201"/>
      <c r="E41" s="201"/>
      <c r="F41" s="269"/>
      <c r="G41" s="269"/>
      <c r="H41" s="270"/>
      <c r="I41" s="182">
        <f t="shared" si="0"/>
        <v>0</v>
      </c>
      <c r="J41" s="182">
        <f t="shared" si="1"/>
        <v>0</v>
      </c>
      <c r="K41" s="201"/>
      <c r="L41" s="201"/>
    </row>
    <row r="42" spans="1:12" x14ac:dyDescent="0.25">
      <c r="A42" s="273"/>
      <c r="B42" s="273"/>
      <c r="C42" s="201"/>
      <c r="D42" s="201"/>
      <c r="E42" s="201"/>
      <c r="F42" s="269"/>
      <c r="G42" s="269"/>
      <c r="H42" s="270"/>
      <c r="I42" s="182">
        <f t="shared" si="0"/>
        <v>0</v>
      </c>
      <c r="J42" s="182">
        <f t="shared" si="1"/>
        <v>0</v>
      </c>
      <c r="K42" s="201"/>
      <c r="L42" s="201"/>
    </row>
    <row r="43" spans="1:12" x14ac:dyDescent="0.25">
      <c r="A43" s="273"/>
      <c r="B43" s="273"/>
      <c r="C43" s="201"/>
      <c r="D43" s="201"/>
      <c r="E43" s="201"/>
      <c r="F43" s="269"/>
      <c r="G43" s="269"/>
      <c r="H43" s="270"/>
      <c r="I43" s="182">
        <f t="shared" si="0"/>
        <v>0</v>
      </c>
      <c r="J43" s="182">
        <f t="shared" si="1"/>
        <v>0</v>
      </c>
      <c r="K43" s="201"/>
      <c r="L43" s="201"/>
    </row>
    <row r="44" spans="1:12" x14ac:dyDescent="0.25">
      <c r="A44" s="273"/>
      <c r="B44" s="273"/>
      <c r="C44" s="201"/>
      <c r="D44" s="201"/>
      <c r="E44" s="201"/>
      <c r="F44" s="269"/>
      <c r="G44" s="269"/>
      <c r="H44" s="270"/>
      <c r="I44" s="182">
        <f t="shared" si="0"/>
        <v>0</v>
      </c>
      <c r="J44" s="182">
        <f t="shared" si="1"/>
        <v>0</v>
      </c>
      <c r="K44" s="201"/>
      <c r="L44" s="201"/>
    </row>
    <row r="45" spans="1:12" x14ac:dyDescent="0.25">
      <c r="A45" s="273"/>
      <c r="B45" s="273"/>
      <c r="C45" s="201"/>
      <c r="D45" s="201"/>
      <c r="E45" s="201"/>
      <c r="F45" s="269"/>
      <c r="G45" s="269"/>
      <c r="H45" s="270"/>
      <c r="I45" s="182">
        <f t="shared" si="0"/>
        <v>0</v>
      </c>
      <c r="J45" s="182">
        <f t="shared" si="1"/>
        <v>0</v>
      </c>
      <c r="K45" s="201"/>
      <c r="L45" s="201"/>
    </row>
    <row r="46" spans="1:12" x14ac:dyDescent="0.25">
      <c r="A46" s="273"/>
      <c r="B46" s="273"/>
      <c r="C46" s="201"/>
      <c r="D46" s="201"/>
      <c r="E46" s="201"/>
      <c r="F46" s="269"/>
      <c r="G46" s="269"/>
      <c r="H46" s="270"/>
      <c r="I46" s="182">
        <f t="shared" si="0"/>
        <v>0</v>
      </c>
      <c r="J46" s="182">
        <f t="shared" si="1"/>
        <v>0</v>
      </c>
      <c r="K46" s="201"/>
      <c r="L46" s="201"/>
    </row>
    <row r="47" spans="1:12" x14ac:dyDescent="0.25">
      <c r="A47" s="273"/>
      <c r="B47" s="273"/>
      <c r="C47" s="201"/>
      <c r="D47" s="201"/>
      <c r="E47" s="201"/>
      <c r="F47" s="269"/>
      <c r="G47" s="269"/>
      <c r="H47" s="270"/>
      <c r="I47" s="182">
        <f t="shared" si="0"/>
        <v>0</v>
      </c>
      <c r="J47" s="182">
        <f t="shared" si="1"/>
        <v>0</v>
      </c>
      <c r="K47" s="201"/>
      <c r="L47" s="201"/>
    </row>
    <row r="48" spans="1:12" x14ac:dyDescent="0.25">
      <c r="A48" s="273"/>
      <c r="B48" s="273"/>
      <c r="C48" s="201"/>
      <c r="D48" s="201"/>
      <c r="E48" s="201"/>
      <c r="F48" s="269"/>
      <c r="G48" s="269"/>
      <c r="H48" s="270"/>
      <c r="I48" s="182">
        <f t="shared" si="0"/>
        <v>0</v>
      </c>
      <c r="J48" s="182">
        <f t="shared" si="1"/>
        <v>0</v>
      </c>
      <c r="K48" s="201"/>
      <c r="L48" s="201"/>
    </row>
    <row r="49" spans="1:12" x14ac:dyDescent="0.25">
      <c r="A49" s="273"/>
      <c r="B49" s="273"/>
      <c r="C49" s="201"/>
      <c r="D49" s="201"/>
      <c r="E49" s="201"/>
      <c r="F49" s="269"/>
      <c r="G49" s="269"/>
      <c r="H49" s="270"/>
      <c r="I49" s="182">
        <f t="shared" si="0"/>
        <v>0</v>
      </c>
      <c r="J49" s="182">
        <f t="shared" si="1"/>
        <v>0</v>
      </c>
      <c r="K49" s="201"/>
      <c r="L49" s="201"/>
    </row>
    <row r="50" spans="1:12" x14ac:dyDescent="0.25">
      <c r="A50" s="273"/>
      <c r="B50" s="273"/>
      <c r="C50" s="201"/>
      <c r="D50" s="201"/>
      <c r="E50" s="201"/>
      <c r="F50" s="269"/>
      <c r="G50" s="269"/>
      <c r="H50" s="270"/>
      <c r="I50" s="182">
        <f t="shared" si="0"/>
        <v>0</v>
      </c>
      <c r="J50" s="182">
        <f t="shared" si="1"/>
        <v>0</v>
      </c>
      <c r="K50" s="201"/>
      <c r="L50" s="201"/>
    </row>
    <row r="51" spans="1:12" x14ac:dyDescent="0.25">
      <c r="A51" s="273"/>
      <c r="B51" s="273"/>
      <c r="C51" s="201"/>
      <c r="D51" s="201"/>
      <c r="E51" s="201"/>
      <c r="F51" s="269"/>
      <c r="G51" s="269"/>
      <c r="H51" s="270"/>
      <c r="I51" s="182">
        <f t="shared" si="0"/>
        <v>0</v>
      </c>
      <c r="J51" s="182">
        <f t="shared" si="1"/>
        <v>0</v>
      </c>
      <c r="K51" s="201"/>
      <c r="L51" s="201"/>
    </row>
    <row r="52" spans="1:12" x14ac:dyDescent="0.25">
      <c r="A52" s="273"/>
      <c r="B52" s="273"/>
      <c r="C52" s="201"/>
      <c r="D52" s="201"/>
      <c r="E52" s="201"/>
      <c r="F52" s="269"/>
      <c r="G52" s="269"/>
      <c r="H52" s="270"/>
      <c r="I52" s="182">
        <f t="shared" si="0"/>
        <v>0</v>
      </c>
      <c r="J52" s="182">
        <f t="shared" si="1"/>
        <v>0</v>
      </c>
      <c r="K52" s="201"/>
      <c r="L52" s="201"/>
    </row>
    <row r="53" spans="1:12" x14ac:dyDescent="0.25">
      <c r="A53" s="273"/>
      <c r="B53" s="273"/>
      <c r="C53" s="201"/>
      <c r="D53" s="201"/>
      <c r="E53" s="201"/>
      <c r="F53" s="269"/>
      <c r="G53" s="269"/>
      <c r="H53" s="270"/>
      <c r="I53" s="182">
        <f t="shared" si="0"/>
        <v>0</v>
      </c>
      <c r="J53" s="182">
        <f t="shared" si="1"/>
        <v>0</v>
      </c>
      <c r="K53" s="201"/>
      <c r="L53" s="201"/>
    </row>
    <row r="54" spans="1:12" x14ac:dyDescent="0.25">
      <c r="A54" s="273"/>
      <c r="B54" s="273"/>
      <c r="C54" s="201"/>
      <c r="D54" s="201"/>
      <c r="E54" s="201"/>
      <c r="F54" s="269"/>
      <c r="G54" s="269"/>
      <c r="H54" s="270"/>
      <c r="I54" s="182">
        <f t="shared" si="0"/>
        <v>0</v>
      </c>
      <c r="J54" s="182">
        <f t="shared" si="1"/>
        <v>0</v>
      </c>
      <c r="K54" s="201"/>
      <c r="L54" s="201"/>
    </row>
    <row r="55" spans="1:12" x14ac:dyDescent="0.25">
      <c r="A55" s="273"/>
      <c r="B55" s="273"/>
      <c r="C55" s="201"/>
      <c r="D55" s="201"/>
      <c r="E55" s="201"/>
      <c r="F55" s="269"/>
      <c r="G55" s="269"/>
      <c r="H55" s="270"/>
      <c r="I55" s="182">
        <f t="shared" si="0"/>
        <v>0</v>
      </c>
      <c r="J55" s="182">
        <f t="shared" si="1"/>
        <v>0</v>
      </c>
      <c r="K55" s="201"/>
      <c r="L55" s="201"/>
    </row>
    <row r="56" spans="1:12" x14ac:dyDescent="0.25">
      <c r="A56" s="273"/>
      <c r="B56" s="273"/>
      <c r="C56" s="201"/>
      <c r="D56" s="201"/>
      <c r="E56" s="201"/>
      <c r="F56" s="269"/>
      <c r="G56" s="269"/>
      <c r="H56" s="270"/>
      <c r="I56" s="182">
        <f t="shared" si="0"/>
        <v>0</v>
      </c>
      <c r="J56" s="182">
        <f t="shared" si="1"/>
        <v>0</v>
      </c>
      <c r="K56" s="201"/>
      <c r="L56" s="201"/>
    </row>
    <row r="57" spans="1:12" x14ac:dyDescent="0.25">
      <c r="A57" s="273"/>
      <c r="B57" s="273"/>
      <c r="C57" s="201"/>
      <c r="D57" s="201"/>
      <c r="E57" s="201"/>
      <c r="F57" s="269"/>
      <c r="G57" s="269"/>
      <c r="H57" s="270"/>
      <c r="I57" s="182">
        <f t="shared" si="0"/>
        <v>0</v>
      </c>
      <c r="J57" s="182">
        <f t="shared" si="1"/>
        <v>0</v>
      </c>
      <c r="K57" s="201"/>
      <c r="L57" s="201"/>
    </row>
    <row r="58" spans="1:12" x14ac:dyDescent="0.25">
      <c r="A58" s="273"/>
      <c r="B58" s="273"/>
      <c r="C58" s="201"/>
      <c r="D58" s="201"/>
      <c r="E58" s="201"/>
      <c r="F58" s="269"/>
      <c r="G58" s="269"/>
      <c r="H58" s="270"/>
      <c r="I58" s="182">
        <f t="shared" si="0"/>
        <v>0</v>
      </c>
      <c r="J58" s="182">
        <f t="shared" si="1"/>
        <v>0</v>
      </c>
      <c r="K58" s="201"/>
      <c r="L58" s="201"/>
    </row>
    <row r="59" spans="1:12" x14ac:dyDescent="0.25">
      <c r="A59" s="273"/>
      <c r="B59" s="273"/>
      <c r="C59" s="201"/>
      <c r="D59" s="201"/>
      <c r="E59" s="201"/>
      <c r="F59" s="269"/>
      <c r="G59" s="269"/>
      <c r="H59" s="270"/>
      <c r="I59" s="182">
        <f t="shared" si="0"/>
        <v>0</v>
      </c>
      <c r="J59" s="182">
        <f t="shared" si="1"/>
        <v>0</v>
      </c>
      <c r="K59" s="201"/>
      <c r="L59" s="201"/>
    </row>
    <row r="60" spans="1:12" x14ac:dyDescent="0.25">
      <c r="A60" s="273"/>
      <c r="B60" s="273"/>
      <c r="C60" s="201"/>
      <c r="D60" s="201"/>
      <c r="E60" s="201"/>
      <c r="F60" s="269"/>
      <c r="G60" s="269"/>
      <c r="H60" s="270"/>
      <c r="I60" s="182">
        <f t="shared" si="0"/>
        <v>0</v>
      </c>
      <c r="J60" s="182">
        <f t="shared" si="1"/>
        <v>0</v>
      </c>
      <c r="K60" s="201"/>
      <c r="L60" s="201"/>
    </row>
    <row r="61" spans="1:12" x14ac:dyDescent="0.25">
      <c r="A61" s="273"/>
      <c r="B61" s="273"/>
      <c r="C61" s="201"/>
      <c r="D61" s="201"/>
      <c r="E61" s="201"/>
      <c r="F61" s="269"/>
      <c r="G61" s="269"/>
      <c r="H61" s="270"/>
      <c r="I61" s="182">
        <f t="shared" si="0"/>
        <v>0</v>
      </c>
      <c r="J61" s="182">
        <f t="shared" si="1"/>
        <v>0</v>
      </c>
      <c r="K61" s="201"/>
      <c r="L61" s="201"/>
    </row>
    <row r="62" spans="1:12" x14ac:dyDescent="0.25">
      <c r="A62" s="273"/>
      <c r="B62" s="273"/>
      <c r="C62" s="201"/>
      <c r="D62" s="201"/>
      <c r="E62" s="201"/>
      <c r="F62" s="269"/>
      <c r="G62" s="269"/>
      <c r="H62" s="270"/>
      <c r="I62" s="182">
        <f t="shared" si="0"/>
        <v>0</v>
      </c>
      <c r="J62" s="182">
        <f t="shared" si="1"/>
        <v>0</v>
      </c>
      <c r="K62" s="201"/>
      <c r="L62" s="201"/>
    </row>
    <row r="63" spans="1:12" x14ac:dyDescent="0.25">
      <c r="A63" s="273"/>
      <c r="B63" s="273"/>
      <c r="C63" s="201"/>
      <c r="D63" s="201"/>
      <c r="E63" s="201"/>
      <c r="F63" s="269"/>
      <c r="G63" s="269"/>
      <c r="H63" s="270"/>
      <c r="I63" s="182">
        <f t="shared" si="0"/>
        <v>0</v>
      </c>
      <c r="J63" s="182">
        <f t="shared" si="1"/>
        <v>0</v>
      </c>
      <c r="K63" s="201"/>
      <c r="L63" s="201"/>
    </row>
    <row r="64" spans="1:12" x14ac:dyDescent="0.25">
      <c r="A64" s="273"/>
      <c r="B64" s="273"/>
      <c r="C64" s="201"/>
      <c r="D64" s="201"/>
      <c r="E64" s="201"/>
      <c r="F64" s="269"/>
      <c r="G64" s="269"/>
      <c r="H64" s="270"/>
      <c r="I64" s="182">
        <f t="shared" si="0"/>
        <v>0</v>
      </c>
      <c r="J64" s="182">
        <f t="shared" si="1"/>
        <v>0</v>
      </c>
      <c r="K64" s="201"/>
      <c r="L64" s="201"/>
    </row>
    <row r="65" spans="1:12" x14ac:dyDescent="0.25">
      <c r="A65" s="273"/>
      <c r="B65" s="273"/>
      <c r="C65" s="201"/>
      <c r="D65" s="201"/>
      <c r="E65" s="201"/>
      <c r="F65" s="269"/>
      <c r="G65" s="269"/>
      <c r="H65" s="270"/>
      <c r="I65" s="182">
        <f t="shared" si="0"/>
        <v>0</v>
      </c>
      <c r="J65" s="182">
        <f t="shared" si="1"/>
        <v>0</v>
      </c>
      <c r="K65" s="201"/>
      <c r="L65" s="201"/>
    </row>
    <row r="66" spans="1:12" x14ac:dyDescent="0.25">
      <c r="A66" s="273"/>
      <c r="B66" s="273"/>
      <c r="C66" s="201"/>
      <c r="D66" s="201"/>
      <c r="E66" s="201"/>
      <c r="F66" s="269"/>
      <c r="G66" s="269"/>
      <c r="H66" s="270"/>
      <c r="I66" s="182">
        <f t="shared" si="0"/>
        <v>0</v>
      </c>
      <c r="J66" s="182">
        <f t="shared" si="1"/>
        <v>0</v>
      </c>
      <c r="K66" s="201"/>
      <c r="L66" s="201"/>
    </row>
    <row r="67" spans="1:12" x14ac:dyDescent="0.25">
      <c r="A67" s="273"/>
      <c r="B67" s="273"/>
      <c r="C67" s="201"/>
      <c r="D67" s="201"/>
      <c r="E67" s="201"/>
      <c r="F67" s="269"/>
      <c r="G67" s="269"/>
      <c r="H67" s="270"/>
      <c r="I67" s="182">
        <f t="shared" si="0"/>
        <v>0</v>
      </c>
      <c r="J67" s="182">
        <f t="shared" si="1"/>
        <v>0</v>
      </c>
      <c r="K67" s="201"/>
      <c r="L67" s="201"/>
    </row>
    <row r="68" spans="1:12" x14ac:dyDescent="0.25">
      <c r="A68" s="273"/>
      <c r="B68" s="273"/>
      <c r="C68" s="201"/>
      <c r="D68" s="201"/>
      <c r="E68" s="201"/>
      <c r="F68" s="269"/>
      <c r="G68" s="269"/>
      <c r="H68" s="270"/>
      <c r="I68" s="182">
        <f t="shared" si="0"/>
        <v>0</v>
      </c>
      <c r="J68" s="182">
        <f t="shared" si="1"/>
        <v>0</v>
      </c>
      <c r="K68" s="201"/>
      <c r="L68" s="201"/>
    </row>
    <row r="69" spans="1:12" x14ac:dyDescent="0.25">
      <c r="A69" s="273"/>
      <c r="B69" s="273"/>
      <c r="C69" s="201"/>
      <c r="D69" s="201"/>
      <c r="E69" s="201"/>
      <c r="F69" s="269"/>
      <c r="G69" s="269"/>
      <c r="H69" s="270"/>
      <c r="I69" s="182">
        <f t="shared" ref="I69:I132" si="2">IF($D69&lt;&gt;"Descarga",$H69*$F69*$G69,0)</f>
        <v>0</v>
      </c>
      <c r="J69" s="182">
        <f t="shared" ref="J69:J132" si="3">IF($D69="DESCARGA",$H69*$F69*$G69,0)</f>
        <v>0</v>
      </c>
      <c r="K69" s="201"/>
      <c r="L69" s="201"/>
    </row>
    <row r="70" spans="1:12" x14ac:dyDescent="0.25">
      <c r="A70" s="273"/>
      <c r="B70" s="273"/>
      <c r="C70" s="201"/>
      <c r="D70" s="201"/>
      <c r="E70" s="201"/>
      <c r="F70" s="269"/>
      <c r="G70" s="269"/>
      <c r="H70" s="270"/>
      <c r="I70" s="182">
        <f t="shared" si="2"/>
        <v>0</v>
      </c>
      <c r="J70" s="182">
        <f t="shared" si="3"/>
        <v>0</v>
      </c>
      <c r="K70" s="201"/>
      <c r="L70" s="201"/>
    </row>
    <row r="71" spans="1:12" x14ac:dyDescent="0.25">
      <c r="A71" s="273"/>
      <c r="B71" s="273"/>
      <c r="C71" s="201"/>
      <c r="D71" s="201"/>
      <c r="E71" s="201"/>
      <c r="F71" s="269"/>
      <c r="G71" s="269"/>
      <c r="H71" s="270"/>
      <c r="I71" s="182">
        <f t="shared" si="2"/>
        <v>0</v>
      </c>
      <c r="J71" s="182">
        <f t="shared" si="3"/>
        <v>0</v>
      </c>
      <c r="K71" s="201"/>
      <c r="L71" s="201"/>
    </row>
    <row r="72" spans="1:12" x14ac:dyDescent="0.25">
      <c r="A72" s="273"/>
      <c r="B72" s="273"/>
      <c r="C72" s="201"/>
      <c r="D72" s="201"/>
      <c r="E72" s="201"/>
      <c r="F72" s="269"/>
      <c r="G72" s="269"/>
      <c r="H72" s="270"/>
      <c r="I72" s="182">
        <f t="shared" si="2"/>
        <v>0</v>
      </c>
      <c r="J72" s="182">
        <f t="shared" si="3"/>
        <v>0</v>
      </c>
      <c r="K72" s="201"/>
      <c r="L72" s="201"/>
    </row>
    <row r="73" spans="1:12" x14ac:dyDescent="0.25">
      <c r="A73" s="273"/>
      <c r="B73" s="273"/>
      <c r="C73" s="201"/>
      <c r="D73" s="201"/>
      <c r="E73" s="201"/>
      <c r="F73" s="269"/>
      <c r="G73" s="269"/>
      <c r="H73" s="270"/>
      <c r="I73" s="182">
        <f t="shared" si="2"/>
        <v>0</v>
      </c>
      <c r="J73" s="182">
        <f t="shared" si="3"/>
        <v>0</v>
      </c>
      <c r="K73" s="201"/>
      <c r="L73" s="201"/>
    </row>
    <row r="74" spans="1:12" x14ac:dyDescent="0.25">
      <c r="A74" s="273"/>
      <c r="B74" s="273"/>
      <c r="C74" s="201"/>
      <c r="D74" s="201"/>
      <c r="E74" s="201"/>
      <c r="F74" s="269"/>
      <c r="G74" s="269"/>
      <c r="H74" s="270"/>
      <c r="I74" s="182">
        <f t="shared" si="2"/>
        <v>0</v>
      </c>
      <c r="J74" s="182">
        <f t="shared" si="3"/>
        <v>0</v>
      </c>
      <c r="K74" s="201"/>
      <c r="L74" s="201"/>
    </row>
    <row r="75" spans="1:12" x14ac:dyDescent="0.25">
      <c r="A75" s="273"/>
      <c r="B75" s="273"/>
      <c r="C75" s="201"/>
      <c r="D75" s="201"/>
      <c r="E75" s="201"/>
      <c r="F75" s="269"/>
      <c r="G75" s="269"/>
      <c r="H75" s="270"/>
      <c r="I75" s="182">
        <f t="shared" si="2"/>
        <v>0</v>
      </c>
      <c r="J75" s="182">
        <f t="shared" si="3"/>
        <v>0</v>
      </c>
      <c r="K75" s="201"/>
      <c r="L75" s="201"/>
    </row>
    <row r="76" spans="1:12" x14ac:dyDescent="0.25">
      <c r="A76" s="273"/>
      <c r="B76" s="273"/>
      <c r="C76" s="201"/>
      <c r="D76" s="201"/>
      <c r="E76" s="201"/>
      <c r="F76" s="269"/>
      <c r="G76" s="269"/>
      <c r="H76" s="270"/>
      <c r="I76" s="182">
        <f t="shared" si="2"/>
        <v>0</v>
      </c>
      <c r="J76" s="182">
        <f t="shared" si="3"/>
        <v>0</v>
      </c>
      <c r="K76" s="201"/>
      <c r="L76" s="201"/>
    </row>
    <row r="77" spans="1:12" x14ac:dyDescent="0.25">
      <c r="A77" s="273"/>
      <c r="B77" s="273"/>
      <c r="C77" s="201"/>
      <c r="D77" s="201"/>
      <c r="E77" s="201"/>
      <c r="F77" s="269"/>
      <c r="G77" s="269"/>
      <c r="H77" s="270"/>
      <c r="I77" s="182">
        <f t="shared" si="2"/>
        <v>0</v>
      </c>
      <c r="J77" s="182">
        <f t="shared" si="3"/>
        <v>0</v>
      </c>
      <c r="K77" s="201"/>
      <c r="L77" s="201"/>
    </row>
    <row r="78" spans="1:12" x14ac:dyDescent="0.25">
      <c r="A78" s="273"/>
      <c r="B78" s="273"/>
      <c r="C78" s="201"/>
      <c r="D78" s="201"/>
      <c r="E78" s="201"/>
      <c r="F78" s="269"/>
      <c r="G78" s="269"/>
      <c r="H78" s="270"/>
      <c r="I78" s="182">
        <f t="shared" si="2"/>
        <v>0</v>
      </c>
      <c r="J78" s="182">
        <f t="shared" si="3"/>
        <v>0</v>
      </c>
      <c r="K78" s="201"/>
      <c r="L78" s="201"/>
    </row>
    <row r="79" spans="1:12" x14ac:dyDescent="0.25">
      <c r="A79" s="273"/>
      <c r="B79" s="273"/>
      <c r="C79" s="201"/>
      <c r="D79" s="201"/>
      <c r="E79" s="201"/>
      <c r="F79" s="269"/>
      <c r="G79" s="269"/>
      <c r="H79" s="270"/>
      <c r="I79" s="182">
        <f t="shared" si="2"/>
        <v>0</v>
      </c>
      <c r="J79" s="182">
        <f t="shared" si="3"/>
        <v>0</v>
      </c>
      <c r="K79" s="201"/>
      <c r="L79" s="201"/>
    </row>
    <row r="80" spans="1:12" x14ac:dyDescent="0.25">
      <c r="A80" s="273"/>
      <c r="B80" s="273"/>
      <c r="C80" s="201"/>
      <c r="D80" s="201"/>
      <c r="E80" s="201"/>
      <c r="F80" s="269"/>
      <c r="G80" s="269"/>
      <c r="H80" s="270"/>
      <c r="I80" s="182">
        <f t="shared" si="2"/>
        <v>0</v>
      </c>
      <c r="J80" s="182">
        <f t="shared" si="3"/>
        <v>0</v>
      </c>
      <c r="K80" s="201"/>
      <c r="L80" s="201"/>
    </row>
    <row r="81" spans="1:12" x14ac:dyDescent="0.25">
      <c r="A81" s="273"/>
      <c r="B81" s="273"/>
      <c r="C81" s="201"/>
      <c r="D81" s="201"/>
      <c r="E81" s="201"/>
      <c r="F81" s="269"/>
      <c r="G81" s="269"/>
      <c r="H81" s="270"/>
      <c r="I81" s="182">
        <f t="shared" si="2"/>
        <v>0</v>
      </c>
      <c r="J81" s="182">
        <f t="shared" si="3"/>
        <v>0</v>
      </c>
      <c r="K81" s="201"/>
      <c r="L81" s="201"/>
    </row>
    <row r="82" spans="1:12" x14ac:dyDescent="0.25">
      <c r="A82" s="273"/>
      <c r="B82" s="273"/>
      <c r="C82" s="201"/>
      <c r="D82" s="201"/>
      <c r="E82" s="201"/>
      <c r="F82" s="269"/>
      <c r="G82" s="269"/>
      <c r="H82" s="270"/>
      <c r="I82" s="182">
        <f t="shared" si="2"/>
        <v>0</v>
      </c>
      <c r="J82" s="182">
        <f t="shared" si="3"/>
        <v>0</v>
      </c>
      <c r="K82" s="201"/>
      <c r="L82" s="201"/>
    </row>
    <row r="83" spans="1:12" x14ac:dyDescent="0.25">
      <c r="A83" s="273"/>
      <c r="B83" s="273"/>
      <c r="C83" s="201"/>
      <c r="D83" s="201"/>
      <c r="E83" s="201"/>
      <c r="F83" s="269"/>
      <c r="G83" s="269"/>
      <c r="H83" s="270"/>
      <c r="I83" s="182">
        <f t="shared" si="2"/>
        <v>0</v>
      </c>
      <c r="J83" s="182">
        <f t="shared" si="3"/>
        <v>0</v>
      </c>
      <c r="K83" s="201"/>
      <c r="L83" s="201"/>
    </row>
    <row r="84" spans="1:12" x14ac:dyDescent="0.25">
      <c r="A84" s="273"/>
      <c r="B84" s="273"/>
      <c r="C84" s="201"/>
      <c r="D84" s="201"/>
      <c r="E84" s="201"/>
      <c r="F84" s="269"/>
      <c r="G84" s="269"/>
      <c r="H84" s="270"/>
      <c r="I84" s="182">
        <f t="shared" si="2"/>
        <v>0</v>
      </c>
      <c r="J84" s="182">
        <f t="shared" si="3"/>
        <v>0</v>
      </c>
      <c r="K84" s="201"/>
      <c r="L84" s="201"/>
    </row>
    <row r="85" spans="1:12" x14ac:dyDescent="0.25">
      <c r="A85" s="273"/>
      <c r="B85" s="273"/>
      <c r="C85" s="201"/>
      <c r="D85" s="201"/>
      <c r="E85" s="201"/>
      <c r="F85" s="269"/>
      <c r="G85" s="269"/>
      <c r="H85" s="270"/>
      <c r="I85" s="182">
        <f t="shared" si="2"/>
        <v>0</v>
      </c>
      <c r="J85" s="182">
        <f t="shared" si="3"/>
        <v>0</v>
      </c>
      <c r="K85" s="201"/>
      <c r="L85" s="201"/>
    </row>
    <row r="86" spans="1:12" x14ac:dyDescent="0.25">
      <c r="A86" s="273"/>
      <c r="B86" s="273"/>
      <c r="C86" s="201"/>
      <c r="D86" s="201"/>
      <c r="E86" s="201"/>
      <c r="F86" s="269"/>
      <c r="G86" s="269"/>
      <c r="H86" s="270"/>
      <c r="I86" s="182">
        <f t="shared" si="2"/>
        <v>0</v>
      </c>
      <c r="J86" s="182">
        <f t="shared" si="3"/>
        <v>0</v>
      </c>
      <c r="K86" s="201"/>
      <c r="L86" s="201"/>
    </row>
    <row r="87" spans="1:12" x14ac:dyDescent="0.25">
      <c r="A87" s="273"/>
      <c r="B87" s="273"/>
      <c r="C87" s="201"/>
      <c r="D87" s="201"/>
      <c r="E87" s="201"/>
      <c r="F87" s="269"/>
      <c r="G87" s="269"/>
      <c r="H87" s="270"/>
      <c r="I87" s="182">
        <f t="shared" si="2"/>
        <v>0</v>
      </c>
      <c r="J87" s="182">
        <f t="shared" si="3"/>
        <v>0</v>
      </c>
      <c r="K87" s="201"/>
      <c r="L87" s="201"/>
    </row>
    <row r="88" spans="1:12" x14ac:dyDescent="0.25">
      <c r="A88" s="273"/>
      <c r="B88" s="273"/>
      <c r="C88" s="201"/>
      <c r="D88" s="201"/>
      <c r="E88" s="201"/>
      <c r="F88" s="269"/>
      <c r="G88" s="269"/>
      <c r="H88" s="270"/>
      <c r="I88" s="182">
        <f t="shared" si="2"/>
        <v>0</v>
      </c>
      <c r="J88" s="182">
        <f t="shared" si="3"/>
        <v>0</v>
      </c>
      <c r="K88" s="201"/>
      <c r="L88" s="201"/>
    </row>
    <row r="89" spans="1:12" x14ac:dyDescent="0.25">
      <c r="A89" s="273"/>
      <c r="B89" s="273"/>
      <c r="C89" s="201"/>
      <c r="D89" s="201"/>
      <c r="E89" s="201"/>
      <c r="F89" s="269"/>
      <c r="G89" s="269"/>
      <c r="H89" s="270"/>
      <c r="I89" s="182">
        <f t="shared" si="2"/>
        <v>0</v>
      </c>
      <c r="J89" s="182">
        <f t="shared" si="3"/>
        <v>0</v>
      </c>
      <c r="K89" s="201"/>
      <c r="L89" s="201"/>
    </row>
    <row r="90" spans="1:12" x14ac:dyDescent="0.25">
      <c r="A90" s="273"/>
      <c r="B90" s="273"/>
      <c r="C90" s="201"/>
      <c r="D90" s="201"/>
      <c r="E90" s="201"/>
      <c r="F90" s="269"/>
      <c r="G90" s="269"/>
      <c r="H90" s="270"/>
      <c r="I90" s="182">
        <f t="shared" si="2"/>
        <v>0</v>
      </c>
      <c r="J90" s="182">
        <f t="shared" si="3"/>
        <v>0</v>
      </c>
      <c r="K90" s="201"/>
      <c r="L90" s="201"/>
    </row>
    <row r="91" spans="1:12" x14ac:dyDescent="0.25">
      <c r="A91" s="273"/>
      <c r="B91" s="273"/>
      <c r="C91" s="201"/>
      <c r="D91" s="201"/>
      <c r="E91" s="201"/>
      <c r="F91" s="269"/>
      <c r="G91" s="269"/>
      <c r="H91" s="270"/>
      <c r="I91" s="182">
        <f t="shared" si="2"/>
        <v>0</v>
      </c>
      <c r="J91" s="182">
        <f t="shared" si="3"/>
        <v>0</v>
      </c>
      <c r="K91" s="201"/>
      <c r="L91" s="201"/>
    </row>
    <row r="92" spans="1:12" x14ac:dyDescent="0.25">
      <c r="A92" s="273"/>
      <c r="B92" s="273"/>
      <c r="C92" s="201"/>
      <c r="D92" s="201"/>
      <c r="E92" s="201"/>
      <c r="F92" s="269"/>
      <c r="G92" s="269"/>
      <c r="H92" s="270"/>
      <c r="I92" s="182">
        <f t="shared" si="2"/>
        <v>0</v>
      </c>
      <c r="J92" s="182">
        <f t="shared" si="3"/>
        <v>0</v>
      </c>
      <c r="K92" s="201"/>
      <c r="L92" s="201"/>
    </row>
    <row r="93" spans="1:12" x14ac:dyDescent="0.25">
      <c r="A93" s="273"/>
      <c r="B93" s="273"/>
      <c r="C93" s="201"/>
      <c r="D93" s="201"/>
      <c r="E93" s="201"/>
      <c r="F93" s="269"/>
      <c r="G93" s="269"/>
      <c r="H93" s="270"/>
      <c r="I93" s="182">
        <f t="shared" si="2"/>
        <v>0</v>
      </c>
      <c r="J93" s="182">
        <f t="shared" si="3"/>
        <v>0</v>
      </c>
      <c r="K93" s="201"/>
      <c r="L93" s="201"/>
    </row>
    <row r="94" spans="1:12" x14ac:dyDescent="0.25">
      <c r="A94" s="273"/>
      <c r="B94" s="273"/>
      <c r="C94" s="201"/>
      <c r="D94" s="201"/>
      <c r="E94" s="201"/>
      <c r="F94" s="269"/>
      <c r="G94" s="269"/>
      <c r="H94" s="270"/>
      <c r="I94" s="182">
        <f t="shared" si="2"/>
        <v>0</v>
      </c>
      <c r="J94" s="182">
        <f t="shared" si="3"/>
        <v>0</v>
      </c>
      <c r="K94" s="201"/>
      <c r="L94" s="201"/>
    </row>
    <row r="95" spans="1:12" x14ac:dyDescent="0.25">
      <c r="A95" s="273"/>
      <c r="B95" s="273"/>
      <c r="C95" s="201"/>
      <c r="D95" s="201"/>
      <c r="E95" s="201"/>
      <c r="F95" s="269"/>
      <c r="G95" s="269"/>
      <c r="H95" s="270"/>
      <c r="I95" s="182">
        <f t="shared" si="2"/>
        <v>0</v>
      </c>
      <c r="J95" s="182">
        <f t="shared" si="3"/>
        <v>0</v>
      </c>
      <c r="K95" s="201"/>
      <c r="L95" s="201"/>
    </row>
    <row r="96" spans="1:12" x14ac:dyDescent="0.25">
      <c r="A96" s="273"/>
      <c r="B96" s="273"/>
      <c r="C96" s="201"/>
      <c r="D96" s="201"/>
      <c r="E96" s="201"/>
      <c r="F96" s="269"/>
      <c r="G96" s="269"/>
      <c r="H96" s="270"/>
      <c r="I96" s="182">
        <f t="shared" si="2"/>
        <v>0</v>
      </c>
      <c r="J96" s="182">
        <f t="shared" si="3"/>
        <v>0</v>
      </c>
      <c r="K96" s="201"/>
      <c r="L96" s="201"/>
    </row>
    <row r="97" spans="1:12" x14ac:dyDescent="0.25">
      <c r="A97" s="273"/>
      <c r="B97" s="273"/>
      <c r="C97" s="201"/>
      <c r="D97" s="201"/>
      <c r="E97" s="201"/>
      <c r="F97" s="269"/>
      <c r="G97" s="269"/>
      <c r="H97" s="270"/>
      <c r="I97" s="182">
        <f t="shared" si="2"/>
        <v>0</v>
      </c>
      <c r="J97" s="182">
        <f t="shared" si="3"/>
        <v>0</v>
      </c>
      <c r="K97" s="201"/>
      <c r="L97" s="201"/>
    </row>
    <row r="98" spans="1:12" x14ac:dyDescent="0.25">
      <c r="A98" s="273"/>
      <c r="B98" s="273"/>
      <c r="C98" s="201"/>
      <c r="D98" s="201"/>
      <c r="E98" s="201"/>
      <c r="F98" s="269"/>
      <c r="G98" s="269"/>
      <c r="H98" s="270"/>
      <c r="I98" s="182">
        <f t="shared" si="2"/>
        <v>0</v>
      </c>
      <c r="J98" s="182">
        <f t="shared" si="3"/>
        <v>0</v>
      </c>
      <c r="K98" s="201"/>
      <c r="L98" s="201"/>
    </row>
    <row r="99" spans="1:12" x14ac:dyDescent="0.25">
      <c r="A99" s="273"/>
      <c r="B99" s="273"/>
      <c r="C99" s="201"/>
      <c r="D99" s="201"/>
      <c r="E99" s="201"/>
      <c r="F99" s="269"/>
      <c r="G99" s="269"/>
      <c r="H99" s="270"/>
      <c r="I99" s="182">
        <f t="shared" si="2"/>
        <v>0</v>
      </c>
      <c r="J99" s="182">
        <f t="shared" si="3"/>
        <v>0</v>
      </c>
      <c r="K99" s="201"/>
      <c r="L99" s="201"/>
    </row>
    <row r="100" spans="1:12" x14ac:dyDescent="0.25">
      <c r="A100" s="273"/>
      <c r="B100" s="273"/>
      <c r="C100" s="201"/>
      <c r="D100" s="201"/>
      <c r="E100" s="201"/>
      <c r="F100" s="269"/>
      <c r="G100" s="269"/>
      <c r="H100" s="270"/>
      <c r="I100" s="182">
        <f t="shared" si="2"/>
        <v>0</v>
      </c>
      <c r="J100" s="182">
        <f t="shared" si="3"/>
        <v>0</v>
      </c>
      <c r="K100" s="201"/>
      <c r="L100" s="201"/>
    </row>
    <row r="101" spans="1:12" x14ac:dyDescent="0.25">
      <c r="A101" s="273"/>
      <c r="B101" s="273"/>
      <c r="C101" s="201"/>
      <c r="D101" s="201"/>
      <c r="E101" s="201"/>
      <c r="F101" s="269"/>
      <c r="G101" s="269"/>
      <c r="H101" s="270"/>
      <c r="I101" s="182">
        <f t="shared" si="2"/>
        <v>0</v>
      </c>
      <c r="J101" s="182">
        <f t="shared" si="3"/>
        <v>0</v>
      </c>
      <c r="K101" s="201"/>
      <c r="L101" s="201"/>
    </row>
    <row r="102" spans="1:12" x14ac:dyDescent="0.25">
      <c r="A102" s="273"/>
      <c r="B102" s="273"/>
      <c r="C102" s="201"/>
      <c r="D102" s="201"/>
      <c r="E102" s="201"/>
      <c r="F102" s="269"/>
      <c r="G102" s="269"/>
      <c r="H102" s="270"/>
      <c r="I102" s="182">
        <f t="shared" si="2"/>
        <v>0</v>
      </c>
      <c r="J102" s="182">
        <f t="shared" si="3"/>
        <v>0</v>
      </c>
      <c r="K102" s="201"/>
      <c r="L102" s="201"/>
    </row>
    <row r="103" spans="1:12" x14ac:dyDescent="0.25">
      <c r="A103" s="273"/>
      <c r="B103" s="273"/>
      <c r="C103" s="201"/>
      <c r="D103" s="201"/>
      <c r="E103" s="201"/>
      <c r="F103" s="269"/>
      <c r="G103" s="269"/>
      <c r="H103" s="270"/>
      <c r="I103" s="182">
        <f t="shared" si="2"/>
        <v>0</v>
      </c>
      <c r="J103" s="182">
        <f t="shared" si="3"/>
        <v>0</v>
      </c>
      <c r="K103" s="201"/>
      <c r="L103" s="201"/>
    </row>
    <row r="104" spans="1:12" x14ac:dyDescent="0.25">
      <c r="A104" s="273"/>
      <c r="B104" s="273"/>
      <c r="C104" s="201"/>
      <c r="D104" s="201"/>
      <c r="E104" s="201"/>
      <c r="F104" s="269"/>
      <c r="G104" s="269"/>
      <c r="H104" s="270"/>
      <c r="I104" s="182">
        <f t="shared" si="2"/>
        <v>0</v>
      </c>
      <c r="J104" s="182">
        <f t="shared" si="3"/>
        <v>0</v>
      </c>
      <c r="K104" s="201"/>
      <c r="L104" s="201"/>
    </row>
    <row r="105" spans="1:12" x14ac:dyDescent="0.25">
      <c r="A105" s="273"/>
      <c r="B105" s="273"/>
      <c r="C105" s="201"/>
      <c r="D105" s="201"/>
      <c r="E105" s="201"/>
      <c r="F105" s="269"/>
      <c r="G105" s="269"/>
      <c r="H105" s="270"/>
      <c r="I105" s="182">
        <f t="shared" si="2"/>
        <v>0</v>
      </c>
      <c r="J105" s="182">
        <f t="shared" si="3"/>
        <v>0</v>
      </c>
      <c r="K105" s="201"/>
      <c r="L105" s="201"/>
    </row>
    <row r="106" spans="1:12" x14ac:dyDescent="0.25">
      <c r="A106" s="273"/>
      <c r="B106" s="273"/>
      <c r="C106" s="201"/>
      <c r="D106" s="201"/>
      <c r="E106" s="201"/>
      <c r="F106" s="269"/>
      <c r="G106" s="269"/>
      <c r="H106" s="270"/>
      <c r="I106" s="182">
        <f t="shared" si="2"/>
        <v>0</v>
      </c>
      <c r="J106" s="182">
        <f t="shared" si="3"/>
        <v>0</v>
      </c>
      <c r="K106" s="201"/>
      <c r="L106" s="201"/>
    </row>
    <row r="107" spans="1:12" x14ac:dyDescent="0.25">
      <c r="A107" s="273"/>
      <c r="B107" s="273"/>
      <c r="C107" s="201"/>
      <c r="D107" s="201"/>
      <c r="E107" s="201"/>
      <c r="F107" s="269"/>
      <c r="G107" s="269"/>
      <c r="H107" s="270"/>
      <c r="I107" s="182">
        <f t="shared" si="2"/>
        <v>0</v>
      </c>
      <c r="J107" s="182">
        <f t="shared" si="3"/>
        <v>0</v>
      </c>
      <c r="K107" s="201"/>
      <c r="L107" s="201"/>
    </row>
    <row r="108" spans="1:12" x14ac:dyDescent="0.25">
      <c r="A108" s="273"/>
      <c r="B108" s="273"/>
      <c r="C108" s="201"/>
      <c r="D108" s="201"/>
      <c r="E108" s="201"/>
      <c r="F108" s="269"/>
      <c r="G108" s="269"/>
      <c r="H108" s="270"/>
      <c r="I108" s="182">
        <f t="shared" si="2"/>
        <v>0</v>
      </c>
      <c r="J108" s="182">
        <f t="shared" si="3"/>
        <v>0</v>
      </c>
      <c r="K108" s="201"/>
      <c r="L108" s="201"/>
    </row>
    <row r="109" spans="1:12" x14ac:dyDescent="0.25">
      <c r="A109" s="273"/>
      <c r="B109" s="273"/>
      <c r="C109" s="201"/>
      <c r="D109" s="201"/>
      <c r="E109" s="201"/>
      <c r="F109" s="269"/>
      <c r="G109" s="269"/>
      <c r="H109" s="270"/>
      <c r="I109" s="182">
        <f t="shared" si="2"/>
        <v>0</v>
      </c>
      <c r="J109" s="182">
        <f t="shared" si="3"/>
        <v>0</v>
      </c>
      <c r="K109" s="201"/>
      <c r="L109" s="201"/>
    </row>
    <row r="110" spans="1:12" x14ac:dyDescent="0.25">
      <c r="A110" s="273"/>
      <c r="B110" s="273"/>
      <c r="C110" s="201"/>
      <c r="D110" s="201"/>
      <c r="E110" s="201"/>
      <c r="F110" s="269"/>
      <c r="G110" s="269"/>
      <c r="H110" s="270"/>
      <c r="I110" s="182">
        <f t="shared" si="2"/>
        <v>0</v>
      </c>
      <c r="J110" s="182">
        <f t="shared" si="3"/>
        <v>0</v>
      </c>
      <c r="K110" s="201"/>
      <c r="L110" s="201"/>
    </row>
    <row r="111" spans="1:12" x14ac:dyDescent="0.25">
      <c r="A111" s="273"/>
      <c r="B111" s="273"/>
      <c r="C111" s="201"/>
      <c r="D111" s="201"/>
      <c r="E111" s="201"/>
      <c r="F111" s="269"/>
      <c r="G111" s="269"/>
      <c r="H111" s="270"/>
      <c r="I111" s="182">
        <f t="shared" si="2"/>
        <v>0</v>
      </c>
      <c r="J111" s="182">
        <f t="shared" si="3"/>
        <v>0</v>
      </c>
      <c r="K111" s="201"/>
      <c r="L111" s="201"/>
    </row>
    <row r="112" spans="1:12" x14ac:dyDescent="0.25">
      <c r="A112" s="273"/>
      <c r="B112" s="273"/>
      <c r="C112" s="201"/>
      <c r="D112" s="201"/>
      <c r="E112" s="201"/>
      <c r="F112" s="269"/>
      <c r="G112" s="269"/>
      <c r="H112" s="270"/>
      <c r="I112" s="182">
        <f t="shared" si="2"/>
        <v>0</v>
      </c>
      <c r="J112" s="182">
        <f t="shared" si="3"/>
        <v>0</v>
      </c>
      <c r="K112" s="201"/>
      <c r="L112" s="201"/>
    </row>
    <row r="113" spans="1:12" x14ac:dyDescent="0.25">
      <c r="A113" s="273"/>
      <c r="B113" s="273"/>
      <c r="C113" s="201"/>
      <c r="D113" s="201"/>
      <c r="E113" s="201"/>
      <c r="F113" s="269"/>
      <c r="G113" s="269"/>
      <c r="H113" s="270"/>
      <c r="I113" s="182">
        <f t="shared" si="2"/>
        <v>0</v>
      </c>
      <c r="J113" s="182">
        <f t="shared" si="3"/>
        <v>0</v>
      </c>
      <c r="K113" s="201"/>
      <c r="L113" s="201"/>
    </row>
    <row r="114" spans="1:12" x14ac:dyDescent="0.25">
      <c r="A114" s="273"/>
      <c r="B114" s="273"/>
      <c r="C114" s="201"/>
      <c r="D114" s="201"/>
      <c r="E114" s="201"/>
      <c r="F114" s="269"/>
      <c r="G114" s="269"/>
      <c r="H114" s="270"/>
      <c r="I114" s="182">
        <f t="shared" si="2"/>
        <v>0</v>
      </c>
      <c r="J114" s="182">
        <f t="shared" si="3"/>
        <v>0</v>
      </c>
      <c r="K114" s="201"/>
      <c r="L114" s="201"/>
    </row>
    <row r="115" spans="1:12" x14ac:dyDescent="0.25">
      <c r="A115" s="273"/>
      <c r="B115" s="273"/>
      <c r="C115" s="201"/>
      <c r="D115" s="201"/>
      <c r="E115" s="201"/>
      <c r="F115" s="269"/>
      <c r="G115" s="269"/>
      <c r="H115" s="270"/>
      <c r="I115" s="182">
        <f t="shared" si="2"/>
        <v>0</v>
      </c>
      <c r="J115" s="182">
        <f t="shared" si="3"/>
        <v>0</v>
      </c>
      <c r="K115" s="201"/>
      <c r="L115" s="201"/>
    </row>
    <row r="116" spans="1:12" x14ac:dyDescent="0.25">
      <c r="A116" s="273"/>
      <c r="B116" s="273"/>
      <c r="C116" s="201"/>
      <c r="D116" s="201"/>
      <c r="E116" s="201"/>
      <c r="F116" s="269"/>
      <c r="G116" s="269"/>
      <c r="H116" s="270"/>
      <c r="I116" s="182">
        <f t="shared" si="2"/>
        <v>0</v>
      </c>
      <c r="J116" s="182">
        <f t="shared" si="3"/>
        <v>0</v>
      </c>
      <c r="K116" s="201"/>
      <c r="L116" s="201"/>
    </row>
    <row r="117" spans="1:12" x14ac:dyDescent="0.25">
      <c r="A117" s="273"/>
      <c r="B117" s="273"/>
      <c r="C117" s="201"/>
      <c r="D117" s="201"/>
      <c r="E117" s="201"/>
      <c r="F117" s="269"/>
      <c r="G117" s="269"/>
      <c r="H117" s="270"/>
      <c r="I117" s="182">
        <f t="shared" si="2"/>
        <v>0</v>
      </c>
      <c r="J117" s="182">
        <f t="shared" si="3"/>
        <v>0</v>
      </c>
      <c r="K117" s="201"/>
      <c r="L117" s="201"/>
    </row>
    <row r="118" spans="1:12" x14ac:dyDescent="0.25">
      <c r="A118" s="273"/>
      <c r="B118" s="273"/>
      <c r="C118" s="201"/>
      <c r="D118" s="201"/>
      <c r="E118" s="201"/>
      <c r="F118" s="269"/>
      <c r="G118" s="269"/>
      <c r="H118" s="270"/>
      <c r="I118" s="182">
        <f t="shared" si="2"/>
        <v>0</v>
      </c>
      <c r="J118" s="182">
        <f t="shared" si="3"/>
        <v>0</v>
      </c>
      <c r="K118" s="201"/>
      <c r="L118" s="201"/>
    </row>
    <row r="119" spans="1:12" x14ac:dyDescent="0.25">
      <c r="A119" s="273"/>
      <c r="B119" s="273"/>
      <c r="C119" s="201"/>
      <c r="D119" s="201"/>
      <c r="E119" s="201"/>
      <c r="F119" s="269"/>
      <c r="G119" s="269"/>
      <c r="H119" s="270"/>
      <c r="I119" s="182">
        <f t="shared" si="2"/>
        <v>0</v>
      </c>
      <c r="J119" s="182">
        <f t="shared" si="3"/>
        <v>0</v>
      </c>
      <c r="K119" s="201"/>
      <c r="L119" s="201"/>
    </row>
    <row r="120" spans="1:12" x14ac:dyDescent="0.25">
      <c r="A120" s="273"/>
      <c r="B120" s="273"/>
      <c r="C120" s="201"/>
      <c r="D120" s="201"/>
      <c r="E120" s="201"/>
      <c r="F120" s="269"/>
      <c r="G120" s="269"/>
      <c r="H120" s="270"/>
      <c r="I120" s="182">
        <f t="shared" si="2"/>
        <v>0</v>
      </c>
      <c r="J120" s="182">
        <f t="shared" si="3"/>
        <v>0</v>
      </c>
      <c r="K120" s="201"/>
      <c r="L120" s="201"/>
    </row>
    <row r="121" spans="1:12" x14ac:dyDescent="0.25">
      <c r="A121" s="273"/>
      <c r="B121" s="273"/>
      <c r="C121" s="201"/>
      <c r="D121" s="201"/>
      <c r="E121" s="201"/>
      <c r="F121" s="269"/>
      <c r="G121" s="269"/>
      <c r="H121" s="270"/>
      <c r="I121" s="182">
        <f t="shared" si="2"/>
        <v>0</v>
      </c>
      <c r="J121" s="182">
        <f t="shared" si="3"/>
        <v>0</v>
      </c>
      <c r="K121" s="201"/>
      <c r="L121" s="201"/>
    </row>
    <row r="122" spans="1:12" x14ac:dyDescent="0.25">
      <c r="A122" s="273"/>
      <c r="B122" s="273"/>
      <c r="C122" s="201"/>
      <c r="D122" s="201"/>
      <c r="E122" s="201"/>
      <c r="F122" s="269"/>
      <c r="G122" s="269"/>
      <c r="H122" s="270"/>
      <c r="I122" s="182">
        <f t="shared" si="2"/>
        <v>0</v>
      </c>
      <c r="J122" s="182">
        <f t="shared" si="3"/>
        <v>0</v>
      </c>
      <c r="K122" s="201"/>
      <c r="L122" s="201"/>
    </row>
    <row r="123" spans="1:12" x14ac:dyDescent="0.25">
      <c r="A123" s="273"/>
      <c r="B123" s="273"/>
      <c r="C123" s="201"/>
      <c r="D123" s="201"/>
      <c r="E123" s="201"/>
      <c r="F123" s="269"/>
      <c r="G123" s="269"/>
      <c r="H123" s="270"/>
      <c r="I123" s="182">
        <f t="shared" si="2"/>
        <v>0</v>
      </c>
      <c r="J123" s="182">
        <f t="shared" si="3"/>
        <v>0</v>
      </c>
      <c r="K123" s="201"/>
      <c r="L123" s="201"/>
    </row>
    <row r="124" spans="1:12" x14ac:dyDescent="0.25">
      <c r="A124" s="273"/>
      <c r="B124" s="273"/>
      <c r="C124" s="201"/>
      <c r="D124" s="201"/>
      <c r="E124" s="201"/>
      <c r="F124" s="269"/>
      <c r="G124" s="269"/>
      <c r="H124" s="270"/>
      <c r="I124" s="182">
        <f t="shared" si="2"/>
        <v>0</v>
      </c>
      <c r="J124" s="182">
        <f t="shared" si="3"/>
        <v>0</v>
      </c>
      <c r="K124" s="201"/>
      <c r="L124" s="201"/>
    </row>
    <row r="125" spans="1:12" x14ac:dyDescent="0.25">
      <c r="A125" s="273"/>
      <c r="B125" s="273"/>
      <c r="C125" s="201"/>
      <c r="D125" s="201"/>
      <c r="E125" s="201"/>
      <c r="F125" s="269"/>
      <c r="G125" s="269"/>
      <c r="H125" s="270"/>
      <c r="I125" s="182">
        <f t="shared" si="2"/>
        <v>0</v>
      </c>
      <c r="J125" s="182">
        <f t="shared" si="3"/>
        <v>0</v>
      </c>
      <c r="K125" s="201"/>
      <c r="L125" s="201"/>
    </row>
    <row r="126" spans="1:12" x14ac:dyDescent="0.25">
      <c r="A126" s="273"/>
      <c r="B126" s="273"/>
      <c r="C126" s="201"/>
      <c r="D126" s="201"/>
      <c r="E126" s="201"/>
      <c r="F126" s="269"/>
      <c r="G126" s="269"/>
      <c r="H126" s="270"/>
      <c r="I126" s="182">
        <f t="shared" si="2"/>
        <v>0</v>
      </c>
      <c r="J126" s="182">
        <f t="shared" si="3"/>
        <v>0</v>
      </c>
      <c r="K126" s="201"/>
      <c r="L126" s="201"/>
    </row>
    <row r="127" spans="1:12" x14ac:dyDescent="0.25">
      <c r="A127" s="273"/>
      <c r="B127" s="273"/>
      <c r="C127" s="201"/>
      <c r="D127" s="201"/>
      <c r="E127" s="201"/>
      <c r="F127" s="269"/>
      <c r="G127" s="269"/>
      <c r="H127" s="270"/>
      <c r="I127" s="182">
        <f t="shared" si="2"/>
        <v>0</v>
      </c>
      <c r="J127" s="182">
        <f t="shared" si="3"/>
        <v>0</v>
      </c>
      <c r="K127" s="201"/>
      <c r="L127" s="201"/>
    </row>
    <row r="128" spans="1:12" x14ac:dyDescent="0.25">
      <c r="A128" s="273"/>
      <c r="B128" s="273"/>
      <c r="C128" s="201"/>
      <c r="D128" s="201"/>
      <c r="E128" s="201"/>
      <c r="F128" s="269"/>
      <c r="G128" s="269"/>
      <c r="H128" s="270"/>
      <c r="I128" s="182">
        <f t="shared" si="2"/>
        <v>0</v>
      </c>
      <c r="J128" s="182">
        <f t="shared" si="3"/>
        <v>0</v>
      </c>
      <c r="K128" s="201"/>
      <c r="L128" s="201"/>
    </row>
    <row r="129" spans="1:12" x14ac:dyDescent="0.25">
      <c r="A129" s="273"/>
      <c r="B129" s="273"/>
      <c r="C129" s="201"/>
      <c r="D129" s="201"/>
      <c r="E129" s="201"/>
      <c r="F129" s="269"/>
      <c r="G129" s="269"/>
      <c r="H129" s="270"/>
      <c r="I129" s="182">
        <f t="shared" si="2"/>
        <v>0</v>
      </c>
      <c r="J129" s="182">
        <f t="shared" si="3"/>
        <v>0</v>
      </c>
      <c r="K129" s="201"/>
      <c r="L129" s="201"/>
    </row>
    <row r="130" spans="1:12" x14ac:dyDescent="0.25">
      <c r="A130" s="273"/>
      <c r="B130" s="273"/>
      <c r="C130" s="201"/>
      <c r="D130" s="201"/>
      <c r="E130" s="201"/>
      <c r="F130" s="269"/>
      <c r="G130" s="269"/>
      <c r="H130" s="270"/>
      <c r="I130" s="182">
        <f t="shared" si="2"/>
        <v>0</v>
      </c>
      <c r="J130" s="182">
        <f t="shared" si="3"/>
        <v>0</v>
      </c>
      <c r="K130" s="201"/>
      <c r="L130" s="201"/>
    </row>
    <row r="131" spans="1:12" x14ac:dyDescent="0.25">
      <c r="A131" s="273"/>
      <c r="B131" s="273"/>
      <c r="C131" s="201"/>
      <c r="D131" s="201"/>
      <c r="E131" s="201"/>
      <c r="F131" s="269"/>
      <c r="G131" s="269"/>
      <c r="H131" s="270"/>
      <c r="I131" s="182">
        <f t="shared" si="2"/>
        <v>0</v>
      </c>
      <c r="J131" s="182">
        <f t="shared" si="3"/>
        <v>0</v>
      </c>
      <c r="K131" s="201"/>
      <c r="L131" s="201"/>
    </row>
    <row r="132" spans="1:12" x14ac:dyDescent="0.25">
      <c r="A132" s="273"/>
      <c r="B132" s="273"/>
      <c r="C132" s="201"/>
      <c r="D132" s="201"/>
      <c r="E132" s="201"/>
      <c r="F132" s="269"/>
      <c r="G132" s="269"/>
      <c r="H132" s="270"/>
      <c r="I132" s="182">
        <f t="shared" si="2"/>
        <v>0</v>
      </c>
      <c r="J132" s="182">
        <f t="shared" si="3"/>
        <v>0</v>
      </c>
      <c r="K132" s="201"/>
      <c r="L132" s="201"/>
    </row>
    <row r="133" spans="1:12" x14ac:dyDescent="0.25">
      <c r="A133" s="273"/>
      <c r="B133" s="273"/>
      <c r="C133" s="201"/>
      <c r="D133" s="201"/>
      <c r="E133" s="201"/>
      <c r="F133" s="269"/>
      <c r="G133" s="269"/>
      <c r="H133" s="270"/>
      <c r="I133" s="182">
        <f t="shared" ref="I133:I146" si="4">IF($D133&lt;&gt;"Descarga",$H133*$F133*$G133,0)</f>
        <v>0</v>
      </c>
      <c r="J133" s="182">
        <f t="shared" ref="J133:J146" si="5">IF($D133="DESCARGA",$H133*$F133*$G133,0)</f>
        <v>0</v>
      </c>
      <c r="K133" s="201"/>
      <c r="L133" s="201"/>
    </row>
    <row r="134" spans="1:12" x14ac:dyDescent="0.25">
      <c r="A134" s="273"/>
      <c r="B134" s="273"/>
      <c r="C134" s="201"/>
      <c r="D134" s="201"/>
      <c r="E134" s="201"/>
      <c r="F134" s="269"/>
      <c r="G134" s="269"/>
      <c r="H134" s="270"/>
      <c r="I134" s="182">
        <f t="shared" si="4"/>
        <v>0</v>
      </c>
      <c r="J134" s="182">
        <f t="shared" si="5"/>
        <v>0</v>
      </c>
      <c r="K134" s="201"/>
      <c r="L134" s="201"/>
    </row>
    <row r="135" spans="1:12" x14ac:dyDescent="0.25">
      <c r="A135" s="273"/>
      <c r="B135" s="273"/>
      <c r="C135" s="201"/>
      <c r="D135" s="201"/>
      <c r="E135" s="201"/>
      <c r="F135" s="269"/>
      <c r="G135" s="269"/>
      <c r="H135" s="270"/>
      <c r="I135" s="182">
        <f t="shared" si="4"/>
        <v>0</v>
      </c>
      <c r="J135" s="182">
        <f t="shared" si="5"/>
        <v>0</v>
      </c>
      <c r="K135" s="201"/>
      <c r="L135" s="201"/>
    </row>
    <row r="136" spans="1:12" x14ac:dyDescent="0.25">
      <c r="A136" s="273"/>
      <c r="B136" s="273"/>
      <c r="C136" s="201"/>
      <c r="D136" s="201"/>
      <c r="E136" s="201"/>
      <c r="F136" s="269"/>
      <c r="G136" s="269"/>
      <c r="H136" s="270"/>
      <c r="I136" s="182">
        <f t="shared" si="4"/>
        <v>0</v>
      </c>
      <c r="J136" s="182">
        <f t="shared" si="5"/>
        <v>0</v>
      </c>
      <c r="K136" s="201"/>
      <c r="L136" s="201"/>
    </row>
    <row r="137" spans="1:12" x14ac:dyDescent="0.25">
      <c r="A137" s="273"/>
      <c r="B137" s="273"/>
      <c r="C137" s="201"/>
      <c r="D137" s="201"/>
      <c r="E137" s="201"/>
      <c r="F137" s="269"/>
      <c r="G137" s="269"/>
      <c r="H137" s="270"/>
      <c r="I137" s="182">
        <f t="shared" si="4"/>
        <v>0</v>
      </c>
      <c r="J137" s="182">
        <f t="shared" si="5"/>
        <v>0</v>
      </c>
      <c r="K137" s="201"/>
      <c r="L137" s="201"/>
    </row>
    <row r="138" spans="1:12" x14ac:dyDescent="0.25">
      <c r="A138" s="273"/>
      <c r="B138" s="273"/>
      <c r="C138" s="201"/>
      <c r="D138" s="201"/>
      <c r="E138" s="201"/>
      <c r="F138" s="269"/>
      <c r="G138" s="269"/>
      <c r="H138" s="270"/>
      <c r="I138" s="182">
        <f t="shared" si="4"/>
        <v>0</v>
      </c>
      <c r="J138" s="182">
        <f t="shared" si="5"/>
        <v>0</v>
      </c>
      <c r="K138" s="201"/>
      <c r="L138" s="201"/>
    </row>
    <row r="139" spans="1:12" x14ac:dyDescent="0.25">
      <c r="A139" s="273"/>
      <c r="B139" s="273"/>
      <c r="C139" s="201"/>
      <c r="D139" s="201"/>
      <c r="E139" s="201"/>
      <c r="F139" s="269"/>
      <c r="G139" s="269"/>
      <c r="H139" s="270"/>
      <c r="I139" s="182">
        <f t="shared" si="4"/>
        <v>0</v>
      </c>
      <c r="J139" s="182">
        <f t="shared" si="5"/>
        <v>0</v>
      </c>
      <c r="K139" s="201"/>
      <c r="L139" s="201"/>
    </row>
    <row r="140" spans="1:12" x14ac:dyDescent="0.25">
      <c r="A140" s="273"/>
      <c r="B140" s="273"/>
      <c r="C140" s="201"/>
      <c r="D140" s="201"/>
      <c r="E140" s="201"/>
      <c r="F140" s="269"/>
      <c r="G140" s="269"/>
      <c r="H140" s="270"/>
      <c r="I140" s="182">
        <f t="shared" si="4"/>
        <v>0</v>
      </c>
      <c r="J140" s="182">
        <f t="shared" si="5"/>
        <v>0</v>
      </c>
      <c r="K140" s="201"/>
      <c r="L140" s="201"/>
    </row>
    <row r="141" spans="1:12" x14ac:dyDescent="0.25">
      <c r="A141" s="273"/>
      <c r="B141" s="273"/>
      <c r="C141" s="201"/>
      <c r="D141" s="201"/>
      <c r="E141" s="201"/>
      <c r="F141" s="269"/>
      <c r="G141" s="269"/>
      <c r="H141" s="270"/>
      <c r="I141" s="182">
        <f t="shared" si="4"/>
        <v>0</v>
      </c>
      <c r="J141" s="182">
        <f t="shared" si="5"/>
        <v>0</v>
      </c>
      <c r="K141" s="201"/>
      <c r="L141" s="201"/>
    </row>
    <row r="142" spans="1:12" x14ac:dyDescent="0.25">
      <c r="A142" s="273"/>
      <c r="B142" s="273"/>
      <c r="C142" s="201"/>
      <c r="D142" s="201"/>
      <c r="E142" s="201"/>
      <c r="F142" s="269"/>
      <c r="G142" s="269"/>
      <c r="H142" s="270"/>
      <c r="I142" s="182">
        <f t="shared" si="4"/>
        <v>0</v>
      </c>
      <c r="J142" s="182">
        <f t="shared" si="5"/>
        <v>0</v>
      </c>
      <c r="K142" s="201"/>
      <c r="L142" s="201"/>
    </row>
    <row r="143" spans="1:12" x14ac:dyDescent="0.25">
      <c r="A143" s="273"/>
      <c r="B143" s="273"/>
      <c r="C143" s="201"/>
      <c r="D143" s="201"/>
      <c r="E143" s="201"/>
      <c r="F143" s="269"/>
      <c r="G143" s="269"/>
      <c r="H143" s="270"/>
      <c r="I143" s="182">
        <f t="shared" si="4"/>
        <v>0</v>
      </c>
      <c r="J143" s="182">
        <f t="shared" si="5"/>
        <v>0</v>
      </c>
      <c r="K143" s="201"/>
      <c r="L143" s="201"/>
    </row>
    <row r="144" spans="1:12" x14ac:dyDescent="0.25">
      <c r="A144" s="273"/>
      <c r="B144" s="273"/>
      <c r="C144" s="201"/>
      <c r="D144" s="201"/>
      <c r="E144" s="201"/>
      <c r="F144" s="269"/>
      <c r="G144" s="269"/>
      <c r="H144" s="270"/>
      <c r="I144" s="182">
        <f t="shared" si="4"/>
        <v>0</v>
      </c>
      <c r="J144" s="182">
        <f t="shared" si="5"/>
        <v>0</v>
      </c>
      <c r="K144" s="201"/>
      <c r="L144" s="201"/>
    </row>
    <row r="145" spans="1:12" x14ac:dyDescent="0.25">
      <c r="A145" s="273"/>
      <c r="B145" s="273"/>
      <c r="C145" s="201"/>
      <c r="D145" s="201"/>
      <c r="E145" s="201"/>
      <c r="F145" s="269"/>
      <c r="G145" s="269"/>
      <c r="H145" s="270"/>
      <c r="I145" s="182">
        <f t="shared" si="4"/>
        <v>0</v>
      </c>
      <c r="J145" s="182">
        <f t="shared" si="5"/>
        <v>0</v>
      </c>
      <c r="K145" s="201"/>
      <c r="L145" s="201"/>
    </row>
    <row r="146" spans="1:12" x14ac:dyDescent="0.25">
      <c r="A146" s="273"/>
      <c r="B146" s="273"/>
      <c r="C146" s="201"/>
      <c r="D146" s="201"/>
      <c r="E146" s="201"/>
      <c r="F146" s="269"/>
      <c r="G146" s="269"/>
      <c r="H146" s="270"/>
      <c r="I146" s="182">
        <f t="shared" si="4"/>
        <v>0</v>
      </c>
      <c r="J146" s="182">
        <f t="shared" si="5"/>
        <v>0</v>
      </c>
      <c r="K146" s="201"/>
      <c r="L146" s="201"/>
    </row>
  </sheetData>
  <sheetProtection algorithmName="SHA-512" hashValue="gfpmB1I5w4WCeILeHQjt8KoEunxL31kPhczzC0LppxX5wK3WpMOYICPunk7h9CcuemMPMGSQfarWSl/7kO23Eg==" saltValue="yu+PhdcHMVbFIV8b5L0Bcg==" spinCount="100000" sheet="1" objects="1" scenarios="1"/>
  <mergeCells count="5">
    <mergeCell ref="A2:H2"/>
    <mergeCell ref="O2:P2"/>
    <mergeCell ref="Q2:R2"/>
    <mergeCell ref="I2:J2"/>
    <mergeCell ref="K2:L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Listas!$B$39:$B$42</xm:f>
          </x14:formula1>
          <xm:sqref>D4:D29</xm:sqref>
        </x14:dataValidation>
        <x14:dataValidation type="list" allowBlank="1" showInputMessage="1" showErrorMessage="1">
          <x14:formula1>
            <xm:f>Listas!$B$45:$B$49</xm:f>
          </x14:formula1>
          <xm:sqref>E4:E29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65"/>
  <sheetViews>
    <sheetView zoomScaleNormal="100" workbookViewId="0">
      <selection activeCell="C3" sqref="C3"/>
    </sheetView>
  </sheetViews>
  <sheetFormatPr baseColWidth="10" defaultRowHeight="15" x14ac:dyDescent="0.25"/>
  <cols>
    <col min="1" max="5" width="11.42578125" style="208"/>
    <col min="6" max="7" width="39.85546875" style="208" customWidth="1"/>
    <col min="8" max="8" width="38.28515625" style="208" customWidth="1"/>
    <col min="9" max="9" width="3.5703125" style="208" customWidth="1"/>
    <col min="10" max="10" width="11.42578125" style="208"/>
    <col min="11" max="11" width="34.7109375" style="208" customWidth="1"/>
    <col min="12" max="12" width="29.5703125" style="208" customWidth="1"/>
    <col min="13" max="16384" width="11.42578125" style="208"/>
  </cols>
  <sheetData>
    <row r="2" spans="1:14" x14ac:dyDescent="0.25">
      <c r="A2" s="367" t="s">
        <v>553</v>
      </c>
      <c r="B2" s="368"/>
      <c r="C2" s="368"/>
      <c r="D2" s="368"/>
      <c r="E2" s="369"/>
      <c r="F2" s="294" t="s">
        <v>527</v>
      </c>
      <c r="G2" s="295" t="s">
        <v>528</v>
      </c>
      <c r="H2" s="207"/>
      <c r="K2" s="294" t="s">
        <v>527</v>
      </c>
      <c r="L2" s="295" t="s">
        <v>528</v>
      </c>
      <c r="M2" s="209"/>
      <c r="N2" s="210"/>
    </row>
    <row r="3" spans="1:14" ht="24" x14ac:dyDescent="0.25">
      <c r="A3" s="293" t="s">
        <v>548</v>
      </c>
      <c r="B3" s="293" t="s">
        <v>549</v>
      </c>
      <c r="C3" s="293" t="s">
        <v>603</v>
      </c>
      <c r="D3" s="293" t="s">
        <v>604</v>
      </c>
      <c r="E3" s="293" t="s">
        <v>550</v>
      </c>
      <c r="F3" s="293" t="s">
        <v>551</v>
      </c>
      <c r="G3" s="293" t="s">
        <v>551</v>
      </c>
      <c r="H3" s="293" t="s">
        <v>552</v>
      </c>
      <c r="J3" s="293" t="s">
        <v>595</v>
      </c>
      <c r="K3" s="293" t="s">
        <v>551</v>
      </c>
      <c r="L3" s="293" t="s">
        <v>551</v>
      </c>
      <c r="M3" s="211"/>
      <c r="N3" s="210"/>
    </row>
    <row r="4" spans="1:14" x14ac:dyDescent="0.25">
      <c r="A4" s="183"/>
      <c r="B4" s="183"/>
      <c r="C4" s="183"/>
      <c r="D4" s="183"/>
      <c r="E4" s="184">
        <v>0</v>
      </c>
      <c r="F4" s="185">
        <v>0</v>
      </c>
      <c r="G4" s="185">
        <v>0</v>
      </c>
      <c r="H4" s="186">
        <f t="shared" ref="H4:H25" si="0">SUM(F4:G4)</f>
        <v>0</v>
      </c>
      <c r="J4" s="212" t="s">
        <v>546</v>
      </c>
      <c r="K4" s="214">
        <f>SUM(F4:F65)</f>
        <v>0</v>
      </c>
      <c r="L4" s="214">
        <f>SUM(G4:G65)</f>
        <v>0</v>
      </c>
      <c r="M4" s="210"/>
      <c r="N4" s="210"/>
    </row>
    <row r="5" spans="1:14" ht="15.75" x14ac:dyDescent="0.25">
      <c r="A5" s="183"/>
      <c r="B5" s="183"/>
      <c r="C5" s="183"/>
      <c r="D5" s="183"/>
      <c r="E5" s="184">
        <v>0</v>
      </c>
      <c r="F5" s="185">
        <v>0</v>
      </c>
      <c r="G5" s="185">
        <v>0</v>
      </c>
      <c r="H5" s="186">
        <f t="shared" si="0"/>
        <v>0</v>
      </c>
      <c r="J5" s="203" t="s">
        <v>7</v>
      </c>
      <c r="K5" s="215">
        <f>SUM(K4:L4)</f>
        <v>0</v>
      </c>
      <c r="L5" s="213"/>
    </row>
    <row r="6" spans="1:14" x14ac:dyDescent="0.25">
      <c r="A6" s="183"/>
      <c r="B6" s="183"/>
      <c r="C6" s="183"/>
      <c r="D6" s="183"/>
      <c r="E6" s="184">
        <v>0</v>
      </c>
      <c r="F6" s="185">
        <v>0</v>
      </c>
      <c r="G6" s="185">
        <v>0</v>
      </c>
      <c r="H6" s="186">
        <f t="shared" si="0"/>
        <v>0</v>
      </c>
    </row>
    <row r="7" spans="1:14" x14ac:dyDescent="0.25">
      <c r="A7" s="183"/>
      <c r="B7" s="183"/>
      <c r="C7" s="183"/>
      <c r="D7" s="183"/>
      <c r="E7" s="184">
        <v>0</v>
      </c>
      <c r="F7" s="185">
        <v>0</v>
      </c>
      <c r="G7" s="185">
        <v>0</v>
      </c>
      <c r="H7" s="186">
        <f t="shared" si="0"/>
        <v>0</v>
      </c>
    </row>
    <row r="8" spans="1:14" ht="15.75" customHeight="1" x14ac:dyDescent="0.25">
      <c r="A8" s="183"/>
      <c r="B8" s="183"/>
      <c r="C8" s="183"/>
      <c r="D8" s="183"/>
      <c r="E8" s="184">
        <v>0</v>
      </c>
      <c r="F8" s="185">
        <v>0</v>
      </c>
      <c r="G8" s="185">
        <v>0</v>
      </c>
      <c r="H8" s="186">
        <f t="shared" si="0"/>
        <v>0</v>
      </c>
    </row>
    <row r="9" spans="1:14" ht="15.75" customHeight="1" x14ac:dyDescent="0.25">
      <c r="A9" s="183"/>
      <c r="B9" s="183"/>
      <c r="C9" s="183"/>
      <c r="D9" s="183"/>
      <c r="E9" s="184">
        <v>0</v>
      </c>
      <c r="F9" s="185">
        <v>0</v>
      </c>
      <c r="G9" s="185">
        <v>0</v>
      </c>
      <c r="H9" s="186">
        <f t="shared" ref="H9:H20" si="1">SUM(F9:G9)</f>
        <v>0</v>
      </c>
    </row>
    <row r="10" spans="1:14" ht="15.75" customHeight="1" x14ac:dyDescent="0.25">
      <c r="A10" s="183"/>
      <c r="B10" s="183"/>
      <c r="C10" s="183"/>
      <c r="D10" s="183"/>
      <c r="E10" s="184">
        <v>0</v>
      </c>
      <c r="F10" s="185">
        <v>0</v>
      </c>
      <c r="G10" s="185">
        <v>0</v>
      </c>
      <c r="H10" s="186">
        <f t="shared" si="1"/>
        <v>0</v>
      </c>
    </row>
    <row r="11" spans="1:14" ht="15.75" customHeight="1" x14ac:dyDescent="0.25">
      <c r="A11" s="183"/>
      <c r="B11" s="183"/>
      <c r="C11" s="183"/>
      <c r="D11" s="183"/>
      <c r="E11" s="184">
        <v>0</v>
      </c>
      <c r="F11" s="185">
        <v>0</v>
      </c>
      <c r="G11" s="185">
        <v>0</v>
      </c>
      <c r="H11" s="186">
        <f t="shared" si="1"/>
        <v>0</v>
      </c>
    </row>
    <row r="12" spans="1:14" ht="15.75" customHeight="1" x14ac:dyDescent="0.25">
      <c r="A12" s="183"/>
      <c r="B12" s="183"/>
      <c r="C12" s="183"/>
      <c r="D12" s="183"/>
      <c r="E12" s="184">
        <v>0</v>
      </c>
      <c r="F12" s="185">
        <v>0</v>
      </c>
      <c r="G12" s="185">
        <v>0</v>
      </c>
      <c r="H12" s="186">
        <f t="shared" si="1"/>
        <v>0</v>
      </c>
    </row>
    <row r="13" spans="1:14" ht="15.75" customHeight="1" x14ac:dyDescent="0.25">
      <c r="A13" s="183"/>
      <c r="B13" s="183"/>
      <c r="C13" s="183"/>
      <c r="D13" s="183"/>
      <c r="E13" s="184">
        <v>0</v>
      </c>
      <c r="F13" s="185">
        <v>0</v>
      </c>
      <c r="G13" s="185">
        <v>0</v>
      </c>
      <c r="H13" s="186">
        <f t="shared" si="1"/>
        <v>0</v>
      </c>
    </row>
    <row r="14" spans="1:14" ht="15.75" customHeight="1" x14ac:dyDescent="0.25">
      <c r="A14" s="183"/>
      <c r="B14" s="183"/>
      <c r="C14" s="183"/>
      <c r="D14" s="183"/>
      <c r="E14" s="184">
        <v>0</v>
      </c>
      <c r="F14" s="185">
        <v>0</v>
      </c>
      <c r="G14" s="185">
        <v>0</v>
      </c>
      <c r="H14" s="186">
        <f t="shared" si="1"/>
        <v>0</v>
      </c>
    </row>
    <row r="15" spans="1:14" ht="15.75" customHeight="1" x14ac:dyDescent="0.25">
      <c r="A15" s="183"/>
      <c r="B15" s="183"/>
      <c r="C15" s="183"/>
      <c r="D15" s="183"/>
      <c r="E15" s="184">
        <v>0</v>
      </c>
      <c r="F15" s="185">
        <v>0</v>
      </c>
      <c r="G15" s="185">
        <v>0</v>
      </c>
      <c r="H15" s="186">
        <f t="shared" si="1"/>
        <v>0</v>
      </c>
    </row>
    <row r="16" spans="1:14" ht="15.75" customHeight="1" x14ac:dyDescent="0.25">
      <c r="A16" s="183"/>
      <c r="B16" s="183"/>
      <c r="C16" s="183"/>
      <c r="D16" s="183"/>
      <c r="E16" s="184">
        <v>0</v>
      </c>
      <c r="F16" s="185">
        <v>0</v>
      </c>
      <c r="G16" s="185">
        <v>0</v>
      </c>
      <c r="H16" s="186">
        <f t="shared" si="1"/>
        <v>0</v>
      </c>
    </row>
    <row r="17" spans="1:8" ht="15.75" customHeight="1" x14ac:dyDescent="0.25">
      <c r="A17" s="183"/>
      <c r="B17" s="183"/>
      <c r="C17" s="183"/>
      <c r="D17" s="183"/>
      <c r="E17" s="184">
        <v>0</v>
      </c>
      <c r="F17" s="185">
        <v>0</v>
      </c>
      <c r="G17" s="185">
        <v>0</v>
      </c>
      <c r="H17" s="186">
        <f t="shared" si="1"/>
        <v>0</v>
      </c>
    </row>
    <row r="18" spans="1:8" ht="15.75" customHeight="1" x14ac:dyDescent="0.25">
      <c r="A18" s="183"/>
      <c r="B18" s="183"/>
      <c r="C18" s="183"/>
      <c r="D18" s="183"/>
      <c r="E18" s="184">
        <v>0</v>
      </c>
      <c r="F18" s="185">
        <v>0</v>
      </c>
      <c r="G18" s="185">
        <v>0</v>
      </c>
      <c r="H18" s="186">
        <f t="shared" si="1"/>
        <v>0</v>
      </c>
    </row>
    <row r="19" spans="1:8" ht="15.75" customHeight="1" x14ac:dyDescent="0.25">
      <c r="A19" s="183"/>
      <c r="B19" s="183"/>
      <c r="C19" s="183"/>
      <c r="D19" s="183"/>
      <c r="E19" s="184">
        <v>0</v>
      </c>
      <c r="F19" s="185">
        <v>0</v>
      </c>
      <c r="G19" s="185">
        <v>0</v>
      </c>
      <c r="H19" s="186">
        <f t="shared" si="1"/>
        <v>0</v>
      </c>
    </row>
    <row r="20" spans="1:8" ht="15.75" customHeight="1" x14ac:dyDescent="0.25">
      <c r="A20" s="183"/>
      <c r="B20" s="183"/>
      <c r="C20" s="183"/>
      <c r="D20" s="183"/>
      <c r="E20" s="184">
        <v>0</v>
      </c>
      <c r="F20" s="185">
        <v>0</v>
      </c>
      <c r="G20" s="185">
        <v>0</v>
      </c>
      <c r="H20" s="186">
        <f t="shared" si="1"/>
        <v>0</v>
      </c>
    </row>
    <row r="21" spans="1:8" x14ac:dyDescent="0.25">
      <c r="A21" s="183"/>
      <c r="B21" s="183"/>
      <c r="C21" s="183"/>
      <c r="D21" s="183"/>
      <c r="E21" s="184">
        <v>0</v>
      </c>
      <c r="F21" s="185">
        <v>0</v>
      </c>
      <c r="G21" s="185">
        <v>0</v>
      </c>
      <c r="H21" s="186">
        <f t="shared" si="0"/>
        <v>0</v>
      </c>
    </row>
    <row r="22" spans="1:8" x14ac:dyDescent="0.25">
      <c r="A22" s="183"/>
      <c r="B22" s="183"/>
      <c r="C22" s="183"/>
      <c r="D22" s="183"/>
      <c r="E22" s="184">
        <v>0</v>
      </c>
      <c r="F22" s="185">
        <v>0</v>
      </c>
      <c r="G22" s="185">
        <v>0</v>
      </c>
      <c r="H22" s="186">
        <f t="shared" si="0"/>
        <v>0</v>
      </c>
    </row>
    <row r="23" spans="1:8" x14ac:dyDescent="0.25">
      <c r="A23" s="183"/>
      <c r="B23" s="183"/>
      <c r="C23" s="183"/>
      <c r="D23" s="183"/>
      <c r="E23" s="184">
        <v>0</v>
      </c>
      <c r="F23" s="185">
        <v>0</v>
      </c>
      <c r="G23" s="185">
        <v>0</v>
      </c>
      <c r="H23" s="186">
        <f t="shared" si="0"/>
        <v>0</v>
      </c>
    </row>
    <row r="24" spans="1:8" x14ac:dyDescent="0.25">
      <c r="A24" s="183"/>
      <c r="B24" s="183"/>
      <c r="C24" s="183"/>
      <c r="D24" s="183"/>
      <c r="E24" s="184">
        <v>0</v>
      </c>
      <c r="F24" s="185">
        <v>0</v>
      </c>
      <c r="G24" s="185">
        <v>0</v>
      </c>
      <c r="H24" s="186">
        <f t="shared" si="0"/>
        <v>0</v>
      </c>
    </row>
    <row r="25" spans="1:8" x14ac:dyDescent="0.25">
      <c r="A25" s="183"/>
      <c r="B25" s="183"/>
      <c r="C25" s="183"/>
      <c r="D25" s="183"/>
      <c r="E25" s="184">
        <v>0</v>
      </c>
      <c r="F25" s="185">
        <v>0</v>
      </c>
      <c r="G25" s="185">
        <v>0</v>
      </c>
      <c r="H25" s="186">
        <f t="shared" si="0"/>
        <v>0</v>
      </c>
    </row>
    <row r="26" spans="1:8" x14ac:dyDescent="0.25">
      <c r="A26" s="183"/>
      <c r="B26" s="183"/>
      <c r="C26" s="183"/>
      <c r="D26" s="183"/>
      <c r="E26" s="184">
        <v>0</v>
      </c>
      <c r="F26" s="185">
        <v>0</v>
      </c>
      <c r="G26" s="185">
        <v>0</v>
      </c>
      <c r="H26" s="186">
        <f t="shared" ref="H26:H65" si="2">SUM(F26:G26)</f>
        <v>0</v>
      </c>
    </row>
    <row r="27" spans="1:8" x14ac:dyDescent="0.25">
      <c r="A27" s="183"/>
      <c r="B27" s="183"/>
      <c r="C27" s="183"/>
      <c r="D27" s="183"/>
      <c r="E27" s="184">
        <v>0</v>
      </c>
      <c r="F27" s="185">
        <v>0</v>
      </c>
      <c r="G27" s="185">
        <v>0</v>
      </c>
      <c r="H27" s="186">
        <f t="shared" si="2"/>
        <v>0</v>
      </c>
    </row>
    <row r="28" spans="1:8" x14ac:dyDescent="0.25">
      <c r="A28" s="183"/>
      <c r="B28" s="183"/>
      <c r="C28" s="183"/>
      <c r="D28" s="183"/>
      <c r="E28" s="184">
        <v>0</v>
      </c>
      <c r="F28" s="185">
        <v>0</v>
      </c>
      <c r="G28" s="185">
        <v>0</v>
      </c>
      <c r="H28" s="186">
        <f t="shared" si="2"/>
        <v>0</v>
      </c>
    </row>
    <row r="29" spans="1:8" x14ac:dyDescent="0.25">
      <c r="A29" s="183"/>
      <c r="B29" s="183"/>
      <c r="C29" s="183"/>
      <c r="D29" s="183"/>
      <c r="E29" s="184">
        <v>0</v>
      </c>
      <c r="F29" s="185">
        <v>0</v>
      </c>
      <c r="G29" s="185">
        <v>0</v>
      </c>
      <c r="H29" s="186">
        <f t="shared" si="2"/>
        <v>0</v>
      </c>
    </row>
    <row r="30" spans="1:8" x14ac:dyDescent="0.25">
      <c r="A30" s="183"/>
      <c r="B30" s="183"/>
      <c r="C30" s="183"/>
      <c r="D30" s="183"/>
      <c r="E30" s="184">
        <v>0</v>
      </c>
      <c r="F30" s="185">
        <v>0</v>
      </c>
      <c r="G30" s="185">
        <v>0</v>
      </c>
      <c r="H30" s="186">
        <f t="shared" si="2"/>
        <v>0</v>
      </c>
    </row>
    <row r="31" spans="1:8" x14ac:dyDescent="0.25">
      <c r="A31" s="183"/>
      <c r="B31" s="183"/>
      <c r="C31" s="183"/>
      <c r="D31" s="183"/>
      <c r="E31" s="184">
        <v>0</v>
      </c>
      <c r="F31" s="185">
        <v>0</v>
      </c>
      <c r="G31" s="185">
        <v>0</v>
      </c>
      <c r="H31" s="186">
        <f t="shared" si="2"/>
        <v>0</v>
      </c>
    </row>
    <row r="32" spans="1:8" x14ac:dyDescent="0.25">
      <c r="A32" s="183"/>
      <c r="B32" s="183"/>
      <c r="C32" s="183"/>
      <c r="D32" s="183"/>
      <c r="E32" s="184">
        <v>0</v>
      </c>
      <c r="F32" s="185">
        <v>0</v>
      </c>
      <c r="G32" s="185">
        <v>0</v>
      </c>
      <c r="H32" s="186">
        <f t="shared" si="2"/>
        <v>0</v>
      </c>
    </row>
    <row r="33" spans="1:8" x14ac:dyDescent="0.25">
      <c r="A33" s="183"/>
      <c r="B33" s="183"/>
      <c r="C33" s="183"/>
      <c r="D33" s="183"/>
      <c r="E33" s="184">
        <v>0</v>
      </c>
      <c r="F33" s="185">
        <v>0</v>
      </c>
      <c r="G33" s="185">
        <v>0</v>
      </c>
      <c r="H33" s="186">
        <f t="shared" si="2"/>
        <v>0</v>
      </c>
    </row>
    <row r="34" spans="1:8" x14ac:dyDescent="0.25">
      <c r="A34" s="183"/>
      <c r="B34" s="183"/>
      <c r="C34" s="183"/>
      <c r="D34" s="183"/>
      <c r="E34" s="184">
        <v>0</v>
      </c>
      <c r="F34" s="185">
        <v>0</v>
      </c>
      <c r="G34" s="185">
        <v>0</v>
      </c>
      <c r="H34" s="186">
        <f t="shared" si="2"/>
        <v>0</v>
      </c>
    </row>
    <row r="35" spans="1:8" x14ac:dyDescent="0.25">
      <c r="A35" s="183"/>
      <c r="B35" s="183"/>
      <c r="C35" s="183"/>
      <c r="D35" s="183"/>
      <c r="E35" s="184">
        <v>0</v>
      </c>
      <c r="F35" s="185">
        <v>0</v>
      </c>
      <c r="G35" s="185">
        <v>0</v>
      </c>
      <c r="H35" s="186">
        <f t="shared" si="2"/>
        <v>0</v>
      </c>
    </row>
    <row r="36" spans="1:8" x14ac:dyDescent="0.25">
      <c r="A36" s="183"/>
      <c r="B36" s="183"/>
      <c r="C36" s="183"/>
      <c r="D36" s="183"/>
      <c r="E36" s="184">
        <v>0</v>
      </c>
      <c r="F36" s="185">
        <v>0</v>
      </c>
      <c r="G36" s="185">
        <v>0</v>
      </c>
      <c r="H36" s="186">
        <f t="shared" si="2"/>
        <v>0</v>
      </c>
    </row>
    <row r="37" spans="1:8" x14ac:dyDescent="0.25">
      <c r="A37" s="183"/>
      <c r="B37" s="183"/>
      <c r="C37" s="183"/>
      <c r="D37" s="183"/>
      <c r="E37" s="184">
        <v>0</v>
      </c>
      <c r="F37" s="185">
        <v>0</v>
      </c>
      <c r="G37" s="185">
        <v>0</v>
      </c>
      <c r="H37" s="186">
        <f t="shared" si="2"/>
        <v>0</v>
      </c>
    </row>
    <row r="38" spans="1:8" x14ac:dyDescent="0.25">
      <c r="A38" s="183"/>
      <c r="B38" s="183"/>
      <c r="C38" s="183"/>
      <c r="D38" s="183"/>
      <c r="E38" s="184">
        <v>0</v>
      </c>
      <c r="F38" s="185">
        <v>0</v>
      </c>
      <c r="G38" s="185">
        <v>0</v>
      </c>
      <c r="H38" s="186">
        <f t="shared" si="2"/>
        <v>0</v>
      </c>
    </row>
    <row r="39" spans="1:8" x14ac:dyDescent="0.25">
      <c r="A39" s="183"/>
      <c r="B39" s="183"/>
      <c r="C39" s="183"/>
      <c r="D39" s="183"/>
      <c r="E39" s="184">
        <v>0</v>
      </c>
      <c r="F39" s="185">
        <v>0</v>
      </c>
      <c r="G39" s="185">
        <v>0</v>
      </c>
      <c r="H39" s="186">
        <f t="shared" si="2"/>
        <v>0</v>
      </c>
    </row>
    <row r="40" spans="1:8" x14ac:dyDescent="0.25">
      <c r="A40" s="183"/>
      <c r="B40" s="183"/>
      <c r="C40" s="183"/>
      <c r="D40" s="183"/>
      <c r="E40" s="184">
        <v>0</v>
      </c>
      <c r="F40" s="185">
        <v>0</v>
      </c>
      <c r="G40" s="185">
        <v>0</v>
      </c>
      <c r="H40" s="186">
        <f t="shared" si="2"/>
        <v>0</v>
      </c>
    </row>
    <row r="41" spans="1:8" x14ac:dyDescent="0.25">
      <c r="A41" s="183"/>
      <c r="B41" s="183"/>
      <c r="C41" s="183"/>
      <c r="D41" s="183"/>
      <c r="E41" s="184">
        <v>0</v>
      </c>
      <c r="F41" s="185">
        <v>0</v>
      </c>
      <c r="G41" s="185">
        <v>0</v>
      </c>
      <c r="H41" s="186">
        <f t="shared" si="2"/>
        <v>0</v>
      </c>
    </row>
    <row r="42" spans="1:8" x14ac:dyDescent="0.25">
      <c r="A42" s="183"/>
      <c r="B42" s="183"/>
      <c r="C42" s="183"/>
      <c r="D42" s="183"/>
      <c r="E42" s="184">
        <v>0</v>
      </c>
      <c r="F42" s="185">
        <v>0</v>
      </c>
      <c r="G42" s="185">
        <v>0</v>
      </c>
      <c r="H42" s="186">
        <f t="shared" si="2"/>
        <v>0</v>
      </c>
    </row>
    <row r="43" spans="1:8" x14ac:dyDescent="0.25">
      <c r="A43" s="183"/>
      <c r="B43" s="183"/>
      <c r="C43" s="183"/>
      <c r="D43" s="183"/>
      <c r="E43" s="184">
        <v>0</v>
      </c>
      <c r="F43" s="185">
        <v>0</v>
      </c>
      <c r="G43" s="185">
        <v>0</v>
      </c>
      <c r="H43" s="186">
        <f t="shared" si="2"/>
        <v>0</v>
      </c>
    </row>
    <row r="44" spans="1:8" x14ac:dyDescent="0.25">
      <c r="A44" s="183"/>
      <c r="B44" s="183"/>
      <c r="C44" s="183"/>
      <c r="D44" s="183"/>
      <c r="E44" s="184">
        <v>0</v>
      </c>
      <c r="F44" s="185">
        <v>0</v>
      </c>
      <c r="G44" s="185">
        <v>0</v>
      </c>
      <c r="H44" s="186">
        <f t="shared" si="2"/>
        <v>0</v>
      </c>
    </row>
    <row r="45" spans="1:8" x14ac:dyDescent="0.25">
      <c r="A45" s="183"/>
      <c r="B45" s="183"/>
      <c r="C45" s="183"/>
      <c r="D45" s="183"/>
      <c r="E45" s="184">
        <v>0</v>
      </c>
      <c r="F45" s="185">
        <v>0</v>
      </c>
      <c r="G45" s="185">
        <v>0</v>
      </c>
      <c r="H45" s="186">
        <f t="shared" si="2"/>
        <v>0</v>
      </c>
    </row>
    <row r="46" spans="1:8" x14ac:dyDescent="0.25">
      <c r="A46" s="183"/>
      <c r="B46" s="183"/>
      <c r="C46" s="183"/>
      <c r="D46" s="183"/>
      <c r="E46" s="184">
        <v>0</v>
      </c>
      <c r="F46" s="185">
        <v>0</v>
      </c>
      <c r="G46" s="185">
        <v>0</v>
      </c>
      <c r="H46" s="186">
        <f t="shared" si="2"/>
        <v>0</v>
      </c>
    </row>
    <row r="47" spans="1:8" x14ac:dyDescent="0.25">
      <c r="A47" s="183"/>
      <c r="B47" s="183"/>
      <c r="C47" s="183"/>
      <c r="D47" s="183"/>
      <c r="E47" s="184">
        <v>0</v>
      </c>
      <c r="F47" s="185">
        <v>0</v>
      </c>
      <c r="G47" s="185">
        <v>0</v>
      </c>
      <c r="H47" s="186">
        <f t="shared" si="2"/>
        <v>0</v>
      </c>
    </row>
    <row r="48" spans="1:8" x14ac:dyDescent="0.25">
      <c r="A48" s="183"/>
      <c r="B48" s="183"/>
      <c r="C48" s="183"/>
      <c r="D48" s="183"/>
      <c r="E48" s="184">
        <v>0</v>
      </c>
      <c r="F48" s="185">
        <v>0</v>
      </c>
      <c r="G48" s="185">
        <v>0</v>
      </c>
      <c r="H48" s="186">
        <f t="shared" si="2"/>
        <v>0</v>
      </c>
    </row>
    <row r="49" spans="1:8" x14ac:dyDescent="0.25">
      <c r="A49" s="183"/>
      <c r="B49" s="183"/>
      <c r="C49" s="183"/>
      <c r="D49" s="183"/>
      <c r="E49" s="184">
        <v>0</v>
      </c>
      <c r="F49" s="185">
        <v>0</v>
      </c>
      <c r="G49" s="185">
        <v>0</v>
      </c>
      <c r="H49" s="186">
        <f t="shared" si="2"/>
        <v>0</v>
      </c>
    </row>
    <row r="50" spans="1:8" x14ac:dyDescent="0.25">
      <c r="A50" s="183"/>
      <c r="B50" s="183"/>
      <c r="C50" s="183"/>
      <c r="D50" s="183"/>
      <c r="E50" s="184">
        <v>0</v>
      </c>
      <c r="F50" s="185">
        <v>0</v>
      </c>
      <c r="G50" s="185">
        <v>0</v>
      </c>
      <c r="H50" s="186">
        <f t="shared" si="2"/>
        <v>0</v>
      </c>
    </row>
    <row r="51" spans="1:8" x14ac:dyDescent="0.25">
      <c r="A51" s="183"/>
      <c r="B51" s="183"/>
      <c r="C51" s="183"/>
      <c r="D51" s="183"/>
      <c r="E51" s="184">
        <v>0</v>
      </c>
      <c r="F51" s="185">
        <v>0</v>
      </c>
      <c r="G51" s="185">
        <v>0</v>
      </c>
      <c r="H51" s="186">
        <f t="shared" si="2"/>
        <v>0</v>
      </c>
    </row>
    <row r="52" spans="1:8" x14ac:dyDescent="0.25">
      <c r="A52" s="183"/>
      <c r="B52" s="183"/>
      <c r="C52" s="183"/>
      <c r="D52" s="183"/>
      <c r="E52" s="184">
        <v>0</v>
      </c>
      <c r="F52" s="185">
        <v>0</v>
      </c>
      <c r="G52" s="185">
        <v>0</v>
      </c>
      <c r="H52" s="186">
        <f t="shared" si="2"/>
        <v>0</v>
      </c>
    </row>
    <row r="53" spans="1:8" x14ac:dyDescent="0.25">
      <c r="A53" s="183"/>
      <c r="B53" s="183"/>
      <c r="C53" s="183"/>
      <c r="D53" s="183"/>
      <c r="E53" s="184">
        <v>0</v>
      </c>
      <c r="F53" s="185">
        <v>0</v>
      </c>
      <c r="G53" s="185">
        <v>0</v>
      </c>
      <c r="H53" s="186">
        <f t="shared" si="2"/>
        <v>0</v>
      </c>
    </row>
    <row r="54" spans="1:8" x14ac:dyDescent="0.25">
      <c r="A54" s="183"/>
      <c r="B54" s="183"/>
      <c r="C54" s="183"/>
      <c r="D54" s="183"/>
      <c r="E54" s="184">
        <v>0</v>
      </c>
      <c r="F54" s="185">
        <v>0</v>
      </c>
      <c r="G54" s="185">
        <v>0</v>
      </c>
      <c r="H54" s="186">
        <f t="shared" si="2"/>
        <v>0</v>
      </c>
    </row>
    <row r="55" spans="1:8" x14ac:dyDescent="0.25">
      <c r="A55" s="183"/>
      <c r="B55" s="183"/>
      <c r="C55" s="183"/>
      <c r="D55" s="183"/>
      <c r="E55" s="184">
        <v>0</v>
      </c>
      <c r="F55" s="185">
        <v>0</v>
      </c>
      <c r="G55" s="185">
        <v>0</v>
      </c>
      <c r="H55" s="186">
        <f t="shared" si="2"/>
        <v>0</v>
      </c>
    </row>
    <row r="56" spans="1:8" x14ac:dyDescent="0.25">
      <c r="A56" s="183"/>
      <c r="B56" s="183"/>
      <c r="C56" s="183"/>
      <c r="D56" s="183"/>
      <c r="E56" s="184">
        <v>0</v>
      </c>
      <c r="F56" s="185">
        <v>0</v>
      </c>
      <c r="G56" s="185">
        <v>0</v>
      </c>
      <c r="H56" s="186">
        <f t="shared" si="2"/>
        <v>0</v>
      </c>
    </row>
    <row r="57" spans="1:8" x14ac:dyDescent="0.25">
      <c r="A57" s="183"/>
      <c r="B57" s="183"/>
      <c r="C57" s="183"/>
      <c r="D57" s="183"/>
      <c r="E57" s="184">
        <v>0</v>
      </c>
      <c r="F57" s="185">
        <v>0</v>
      </c>
      <c r="G57" s="185">
        <v>0</v>
      </c>
      <c r="H57" s="186">
        <f t="shared" si="2"/>
        <v>0</v>
      </c>
    </row>
    <row r="58" spans="1:8" x14ac:dyDescent="0.25">
      <c r="A58" s="183"/>
      <c r="B58" s="183"/>
      <c r="C58" s="183"/>
      <c r="D58" s="183"/>
      <c r="E58" s="184">
        <v>0</v>
      </c>
      <c r="F58" s="185">
        <v>0</v>
      </c>
      <c r="G58" s="185">
        <v>0</v>
      </c>
      <c r="H58" s="186">
        <f t="shared" si="2"/>
        <v>0</v>
      </c>
    </row>
    <row r="59" spans="1:8" x14ac:dyDescent="0.25">
      <c r="A59" s="183"/>
      <c r="B59" s="183"/>
      <c r="C59" s="183"/>
      <c r="D59" s="183"/>
      <c r="E59" s="184">
        <v>0</v>
      </c>
      <c r="F59" s="185">
        <v>0</v>
      </c>
      <c r="G59" s="185">
        <v>0</v>
      </c>
      <c r="H59" s="186">
        <f t="shared" si="2"/>
        <v>0</v>
      </c>
    </row>
    <row r="60" spans="1:8" x14ac:dyDescent="0.25">
      <c r="A60" s="183"/>
      <c r="B60" s="183"/>
      <c r="C60" s="183"/>
      <c r="D60" s="183"/>
      <c r="E60" s="184">
        <v>0</v>
      </c>
      <c r="F60" s="185">
        <v>0</v>
      </c>
      <c r="G60" s="185">
        <v>0</v>
      </c>
      <c r="H60" s="186">
        <f t="shared" si="2"/>
        <v>0</v>
      </c>
    </row>
    <row r="61" spans="1:8" x14ac:dyDescent="0.25">
      <c r="A61" s="183"/>
      <c r="B61" s="183"/>
      <c r="C61" s="183"/>
      <c r="D61" s="183"/>
      <c r="E61" s="184">
        <v>0</v>
      </c>
      <c r="F61" s="185">
        <v>0</v>
      </c>
      <c r="G61" s="185">
        <v>0</v>
      </c>
      <c r="H61" s="186">
        <f t="shared" si="2"/>
        <v>0</v>
      </c>
    </row>
    <row r="62" spans="1:8" x14ac:dyDescent="0.25">
      <c r="A62" s="183"/>
      <c r="B62" s="183"/>
      <c r="C62" s="183"/>
      <c r="D62" s="183"/>
      <c r="E62" s="184">
        <v>0</v>
      </c>
      <c r="F62" s="185">
        <v>0</v>
      </c>
      <c r="G62" s="185">
        <v>0</v>
      </c>
      <c r="H62" s="186">
        <f t="shared" si="2"/>
        <v>0</v>
      </c>
    </row>
    <row r="63" spans="1:8" x14ac:dyDescent="0.25">
      <c r="A63" s="183"/>
      <c r="B63" s="183"/>
      <c r="C63" s="183"/>
      <c r="D63" s="183"/>
      <c r="E63" s="184">
        <v>0</v>
      </c>
      <c r="F63" s="185">
        <v>0</v>
      </c>
      <c r="G63" s="185">
        <v>0</v>
      </c>
      <c r="H63" s="186">
        <f t="shared" si="2"/>
        <v>0</v>
      </c>
    </row>
    <row r="64" spans="1:8" x14ac:dyDescent="0.25">
      <c r="A64" s="183"/>
      <c r="B64" s="183"/>
      <c r="C64" s="183"/>
      <c r="D64" s="183"/>
      <c r="E64" s="184">
        <v>0</v>
      </c>
      <c r="F64" s="185">
        <v>0</v>
      </c>
      <c r="G64" s="185">
        <v>0</v>
      </c>
      <c r="H64" s="186">
        <f t="shared" si="2"/>
        <v>0</v>
      </c>
    </row>
    <row r="65" spans="1:8" x14ac:dyDescent="0.25">
      <c r="A65" s="183"/>
      <c r="B65" s="183"/>
      <c r="C65" s="183"/>
      <c r="D65" s="183"/>
      <c r="E65" s="184">
        <v>0</v>
      </c>
      <c r="F65" s="185">
        <v>0</v>
      </c>
      <c r="G65" s="185">
        <v>0</v>
      </c>
      <c r="H65" s="186">
        <f t="shared" si="2"/>
        <v>0</v>
      </c>
    </row>
  </sheetData>
  <sheetProtection algorithmName="SHA-512" hashValue="VAqkS0hsV3F825J0C3RFH5QAzd1PATBhOQOyuIjXzFMPVnMxoo+OcfbqB2GWiffcrbK7K0zv2uCnYxZ6aTjB6w==" saltValue="weoPsT90NJcufWr2dBVVKw==" spinCount="100000" sheet="1" objects="1" scenarios="1"/>
  <mergeCells count="1">
    <mergeCell ref="A2:E2"/>
  </mergeCells>
  <pageMargins left="0.7" right="0.7" top="0.75" bottom="0.75" header="0.3" footer="0.3"/>
  <ignoredErrors>
    <ignoredError sqref="H4:H5 H6:H25 H26:H65"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1"/>
  <sheetViews>
    <sheetView workbookViewId="0">
      <selection activeCell="C6" sqref="C6"/>
    </sheetView>
  </sheetViews>
  <sheetFormatPr baseColWidth="10" defaultRowHeight="15" x14ac:dyDescent="0.25"/>
  <cols>
    <col min="1" max="1" width="24.85546875" style="208" bestFit="1" customWidth="1"/>
    <col min="2" max="2" width="11.42578125" style="208"/>
    <col min="3" max="3" width="22.140625" style="208" customWidth="1"/>
    <col min="4" max="4" width="11.5703125" style="208" customWidth="1"/>
    <col min="5" max="5" width="10.85546875" style="208" customWidth="1"/>
    <col min="6" max="11" width="11.42578125" style="208"/>
    <col min="12" max="12" width="40.42578125" style="208" customWidth="1"/>
    <col min="13" max="13" width="45.42578125" style="208" customWidth="1"/>
    <col min="14" max="14" width="43.140625" style="208" customWidth="1"/>
    <col min="15" max="15" width="4.28515625" style="208" customWidth="1"/>
    <col min="16" max="16" width="11.42578125" style="208"/>
    <col min="17" max="17" width="35.5703125" style="208" customWidth="1"/>
    <col min="18" max="18" width="39.5703125" style="208" customWidth="1"/>
    <col min="19" max="19" width="35.140625" style="208" customWidth="1"/>
    <col min="20" max="20" width="25.140625" style="208" customWidth="1"/>
    <col min="21" max="21" width="31.5703125" style="208" customWidth="1"/>
    <col min="22" max="22" width="26.85546875" style="208" customWidth="1"/>
    <col min="23" max="23" width="29.7109375" style="208" customWidth="1"/>
    <col min="24" max="16384" width="11.42578125" style="208"/>
  </cols>
  <sheetData>
    <row r="1" spans="1:23" x14ac:dyDescent="0.25">
      <c r="A1" s="370" t="s">
        <v>554</v>
      </c>
      <c r="B1" s="370"/>
      <c r="C1" s="370"/>
      <c r="D1" s="370"/>
      <c r="E1" s="370"/>
      <c r="F1" s="370"/>
      <c r="G1" s="370"/>
      <c r="H1" s="370"/>
      <c r="I1" s="370"/>
      <c r="J1" s="370"/>
      <c r="K1" s="216"/>
      <c r="L1" s="371" t="s">
        <v>527</v>
      </c>
      <c r="M1" s="372"/>
      <c r="N1" s="298" t="s">
        <v>528</v>
      </c>
      <c r="U1" s="371" t="s">
        <v>527</v>
      </c>
      <c r="V1" s="372"/>
      <c r="W1" s="298" t="s">
        <v>528</v>
      </c>
    </row>
    <row r="2" spans="1:23" ht="36.75" thickBot="1" x14ac:dyDescent="0.3">
      <c r="A2" s="296" t="s">
        <v>612</v>
      </c>
      <c r="B2" s="296" t="s">
        <v>522</v>
      </c>
      <c r="C2" s="296" t="s">
        <v>555</v>
      </c>
      <c r="D2" s="297" t="s">
        <v>603</v>
      </c>
      <c r="E2" s="297" t="s">
        <v>604</v>
      </c>
      <c r="F2" s="297" t="s">
        <v>556</v>
      </c>
      <c r="G2" s="297" t="s">
        <v>557</v>
      </c>
      <c r="H2" s="297" t="s">
        <v>558</v>
      </c>
      <c r="I2" s="297" t="s">
        <v>559</v>
      </c>
      <c r="J2" s="297" t="s">
        <v>560</v>
      </c>
      <c r="K2" s="297" t="s">
        <v>561</v>
      </c>
      <c r="L2" s="297" t="s">
        <v>562</v>
      </c>
      <c r="M2" s="297" t="s">
        <v>563</v>
      </c>
      <c r="N2" s="297" t="s">
        <v>551</v>
      </c>
      <c r="P2" s="299" t="s">
        <v>596</v>
      </c>
      <c r="Q2" s="300" t="s">
        <v>557</v>
      </c>
      <c r="R2" s="300" t="s">
        <v>558</v>
      </c>
      <c r="S2" s="300" t="s">
        <v>559</v>
      </c>
      <c r="T2" s="300" t="s">
        <v>560</v>
      </c>
      <c r="U2" s="300" t="s">
        <v>562</v>
      </c>
      <c r="V2" s="300" t="s">
        <v>563</v>
      </c>
      <c r="W2" s="300" t="s">
        <v>551</v>
      </c>
    </row>
    <row r="3" spans="1:23" ht="15.75" x14ac:dyDescent="0.25">
      <c r="A3" s="217"/>
      <c r="B3" s="187"/>
      <c r="C3" s="188"/>
      <c r="D3" s="188"/>
      <c r="E3" s="188"/>
      <c r="F3" s="188"/>
      <c r="G3" s="190"/>
      <c r="H3" s="190"/>
      <c r="I3" s="190"/>
      <c r="J3" s="191"/>
      <c r="K3" s="271"/>
      <c r="L3" s="221">
        <f t="shared" ref="L3:L13" si="0">IF(B3="NACIONAL",SUM($G3:$H3)+SUM($I3:$J3)*$K3,0)</f>
        <v>0</v>
      </c>
      <c r="M3" s="221">
        <f>IF(B3="INTERNACIONAL",SUM($G3:$H3)+SUM($I3:$J3)*$K3,0)</f>
        <v>0</v>
      </c>
      <c r="N3" s="189">
        <v>0</v>
      </c>
      <c r="P3" s="301" t="s">
        <v>546</v>
      </c>
      <c r="Q3" s="222">
        <f>SUM(G3:G101)</f>
        <v>0</v>
      </c>
      <c r="R3" s="222">
        <f>SUM(H3:H101)</f>
        <v>0</v>
      </c>
      <c r="S3" s="222">
        <f>SUM(I3:I101)</f>
        <v>0</v>
      </c>
      <c r="T3" s="222">
        <f>SUM(J3:J101)</f>
        <v>0</v>
      </c>
      <c r="U3" s="223">
        <f>SUM(L3:L101)</f>
        <v>0</v>
      </c>
      <c r="V3" s="223">
        <f>SUM(M3:M101)</f>
        <v>0</v>
      </c>
      <c r="W3" s="223">
        <f>SUM(N3:N101)</f>
        <v>0</v>
      </c>
    </row>
    <row r="4" spans="1:23" ht="16.5" thickBot="1" x14ac:dyDescent="0.3">
      <c r="A4" s="188"/>
      <c r="B4" s="187"/>
      <c r="C4" s="188"/>
      <c r="D4" s="188"/>
      <c r="E4" s="188"/>
      <c r="F4" s="188"/>
      <c r="G4" s="190"/>
      <c r="H4" s="190"/>
      <c r="I4" s="190"/>
      <c r="J4" s="191"/>
      <c r="K4" s="271"/>
      <c r="L4" s="221">
        <f t="shared" si="0"/>
        <v>0</v>
      </c>
      <c r="M4" s="221">
        <f t="shared" ref="M4:M16" si="1">IF(B4="INTERNACIONAL",SUM($G4:$H4)+SUM($I4:$J4)*$K4,0)</f>
        <v>0</v>
      </c>
      <c r="N4" s="189">
        <v>0</v>
      </c>
      <c r="P4" s="302" t="s">
        <v>564</v>
      </c>
      <c r="Q4" s="224">
        <f>SUM(Q3:W3)</f>
        <v>0</v>
      </c>
      <c r="R4" s="218"/>
      <c r="S4" s="218"/>
      <c r="T4" s="218"/>
      <c r="U4" s="218"/>
      <c r="V4" s="218"/>
      <c r="W4" s="218"/>
    </row>
    <row r="5" spans="1:23" x14ac:dyDescent="0.25">
      <c r="A5" s="188"/>
      <c r="B5" s="187"/>
      <c r="C5" s="188"/>
      <c r="D5" s="188"/>
      <c r="E5" s="188"/>
      <c r="F5" s="188"/>
      <c r="G5" s="190"/>
      <c r="H5" s="190"/>
      <c r="I5" s="190"/>
      <c r="J5" s="191"/>
      <c r="K5" s="271"/>
      <c r="L5" s="221">
        <f t="shared" si="0"/>
        <v>0</v>
      </c>
      <c r="M5" s="221">
        <f t="shared" si="1"/>
        <v>0</v>
      </c>
      <c r="N5" s="189">
        <v>0</v>
      </c>
    </row>
    <row r="6" spans="1:23" x14ac:dyDescent="0.25">
      <c r="A6" s="188"/>
      <c r="B6" s="187"/>
      <c r="C6" s="188"/>
      <c r="D6" s="188"/>
      <c r="E6" s="188"/>
      <c r="F6" s="188"/>
      <c r="G6" s="190"/>
      <c r="H6" s="190"/>
      <c r="I6" s="190"/>
      <c r="J6" s="191"/>
      <c r="K6" s="271"/>
      <c r="L6" s="221">
        <f t="shared" si="0"/>
        <v>0</v>
      </c>
      <c r="M6" s="221">
        <f t="shared" si="1"/>
        <v>0</v>
      </c>
      <c r="N6" s="189">
        <v>0</v>
      </c>
    </row>
    <row r="7" spans="1:23" x14ac:dyDescent="0.25">
      <c r="A7" s="217"/>
      <c r="B7" s="187"/>
      <c r="C7" s="188"/>
      <c r="D7" s="188"/>
      <c r="E7" s="188"/>
      <c r="F7" s="188"/>
      <c r="G7" s="190"/>
      <c r="H7" s="190"/>
      <c r="I7" s="190"/>
      <c r="J7" s="191"/>
      <c r="K7" s="271"/>
      <c r="L7" s="221">
        <f t="shared" si="0"/>
        <v>0</v>
      </c>
      <c r="M7" s="221">
        <f t="shared" si="1"/>
        <v>0</v>
      </c>
      <c r="N7" s="189">
        <v>0</v>
      </c>
    </row>
    <row r="8" spans="1:23" x14ac:dyDescent="0.25">
      <c r="A8" s="217"/>
      <c r="B8" s="187"/>
      <c r="C8" s="188"/>
      <c r="D8" s="188"/>
      <c r="E8" s="188"/>
      <c r="F8" s="188"/>
      <c r="G8" s="190"/>
      <c r="H8" s="190"/>
      <c r="I8" s="190"/>
      <c r="J8" s="191"/>
      <c r="K8" s="271"/>
      <c r="L8" s="221">
        <f t="shared" si="0"/>
        <v>0</v>
      </c>
      <c r="M8" s="221">
        <f t="shared" si="1"/>
        <v>0</v>
      </c>
      <c r="N8" s="189">
        <v>0</v>
      </c>
    </row>
    <row r="9" spans="1:23" x14ac:dyDescent="0.25">
      <c r="A9" s="219"/>
      <c r="B9" s="187"/>
      <c r="C9" s="188"/>
      <c r="D9" s="188"/>
      <c r="E9" s="188"/>
      <c r="F9" s="188"/>
      <c r="G9" s="190"/>
      <c r="H9" s="190"/>
      <c r="I9" s="190"/>
      <c r="J9" s="191"/>
      <c r="K9" s="271"/>
      <c r="L9" s="221">
        <f t="shared" si="0"/>
        <v>0</v>
      </c>
      <c r="M9" s="221">
        <f t="shared" si="1"/>
        <v>0</v>
      </c>
      <c r="N9" s="189">
        <v>0</v>
      </c>
    </row>
    <row r="10" spans="1:23" x14ac:dyDescent="0.25">
      <c r="A10" s="219"/>
      <c r="B10" s="187"/>
      <c r="C10" s="188"/>
      <c r="D10" s="188"/>
      <c r="E10" s="188"/>
      <c r="F10" s="188"/>
      <c r="G10" s="190"/>
      <c r="H10" s="190"/>
      <c r="I10" s="190"/>
      <c r="J10" s="191"/>
      <c r="K10" s="271"/>
      <c r="L10" s="221">
        <f t="shared" ref="L10" si="2">IF(B10="NACIONAL",SUM($G10:$H10)+SUM($I10:$J10)*$K10,0)</f>
        <v>0</v>
      </c>
      <c r="M10" s="221">
        <f t="shared" ref="M10" si="3">IF(B10="INTERNACIONAL",SUM($G10:$H10)+SUM($I10:$J10)*$K10,0)</f>
        <v>0</v>
      </c>
      <c r="N10" s="189">
        <v>0</v>
      </c>
    </row>
    <row r="11" spans="1:23" x14ac:dyDescent="0.25">
      <c r="A11" s="219"/>
      <c r="B11" s="187"/>
      <c r="C11" s="188"/>
      <c r="D11" s="188"/>
      <c r="E11" s="188"/>
      <c r="F11" s="188"/>
      <c r="G11" s="190"/>
      <c r="H11" s="190"/>
      <c r="I11" s="190"/>
      <c r="J11" s="191"/>
      <c r="K11" s="271"/>
      <c r="L11" s="221">
        <f t="shared" si="0"/>
        <v>0</v>
      </c>
      <c r="M11" s="221">
        <f t="shared" si="1"/>
        <v>0</v>
      </c>
      <c r="N11" s="189">
        <v>0</v>
      </c>
    </row>
    <row r="12" spans="1:23" x14ac:dyDescent="0.25">
      <c r="A12" s="217"/>
      <c r="B12" s="187"/>
      <c r="C12" s="220"/>
      <c r="D12" s="220"/>
      <c r="E12" s="220"/>
      <c r="F12" s="188"/>
      <c r="G12" s="190"/>
      <c r="H12" s="190"/>
      <c r="I12" s="190"/>
      <c r="J12" s="191"/>
      <c r="K12" s="271"/>
      <c r="L12" s="221">
        <f t="shared" si="0"/>
        <v>0</v>
      </c>
      <c r="M12" s="221">
        <f t="shared" si="1"/>
        <v>0</v>
      </c>
      <c r="N12" s="189">
        <v>0</v>
      </c>
    </row>
    <row r="13" spans="1:23" x14ac:dyDescent="0.25">
      <c r="A13" s="188"/>
      <c r="B13" s="187"/>
      <c r="C13" s="220"/>
      <c r="D13" s="220"/>
      <c r="E13" s="220"/>
      <c r="F13" s="188"/>
      <c r="G13" s="190"/>
      <c r="H13" s="190"/>
      <c r="I13" s="190"/>
      <c r="J13" s="191"/>
      <c r="K13" s="271"/>
      <c r="L13" s="221">
        <f t="shared" si="0"/>
        <v>0</v>
      </c>
      <c r="M13" s="221">
        <f t="shared" si="1"/>
        <v>0</v>
      </c>
      <c r="N13" s="189">
        <v>0</v>
      </c>
    </row>
    <row r="14" spans="1:23" x14ac:dyDescent="0.25">
      <c r="A14" s="188"/>
      <c r="B14" s="187"/>
      <c r="C14" s="220"/>
      <c r="D14" s="220"/>
      <c r="E14" s="220"/>
      <c r="F14" s="188"/>
      <c r="G14" s="190"/>
      <c r="H14" s="190"/>
      <c r="I14" s="190"/>
      <c r="J14" s="191"/>
      <c r="K14" s="271"/>
      <c r="L14" s="221">
        <f t="shared" ref="L14:L16" si="4">IF(B14="NACIONAL",SUM($G14:$H14)+SUM($I14:$J14)*$K14,0)</f>
        <v>0</v>
      </c>
      <c r="M14" s="221">
        <f t="shared" si="1"/>
        <v>0</v>
      </c>
      <c r="N14" s="189">
        <v>0</v>
      </c>
    </row>
    <row r="15" spans="1:23" x14ac:dyDescent="0.25">
      <c r="A15" s="219"/>
      <c r="B15" s="187"/>
      <c r="C15" s="220"/>
      <c r="D15" s="220"/>
      <c r="E15" s="220"/>
      <c r="F15" s="188"/>
      <c r="G15" s="190"/>
      <c r="H15" s="190"/>
      <c r="I15" s="190"/>
      <c r="J15" s="191"/>
      <c r="K15" s="271"/>
      <c r="L15" s="221">
        <f t="shared" si="4"/>
        <v>0</v>
      </c>
      <c r="M15" s="221">
        <f t="shared" si="1"/>
        <v>0</v>
      </c>
      <c r="N15" s="189">
        <v>0</v>
      </c>
    </row>
    <row r="16" spans="1:23" x14ac:dyDescent="0.25">
      <c r="A16" s="217"/>
      <c r="B16" s="187"/>
      <c r="C16" s="219"/>
      <c r="D16" s="219"/>
      <c r="E16" s="219"/>
      <c r="F16" s="188"/>
      <c r="G16" s="190"/>
      <c r="H16" s="190"/>
      <c r="I16" s="190"/>
      <c r="J16" s="191"/>
      <c r="K16" s="271"/>
      <c r="L16" s="221">
        <f t="shared" si="4"/>
        <v>0</v>
      </c>
      <c r="M16" s="221">
        <f t="shared" si="1"/>
        <v>0</v>
      </c>
      <c r="N16" s="189">
        <v>0</v>
      </c>
    </row>
    <row r="17" spans="1:14" x14ac:dyDescent="0.25">
      <c r="A17" s="219"/>
      <c r="B17" s="187"/>
      <c r="C17" s="219"/>
      <c r="D17" s="219"/>
      <c r="E17" s="219"/>
      <c r="F17" s="219"/>
      <c r="G17" s="190"/>
      <c r="H17" s="190"/>
      <c r="I17" s="190"/>
      <c r="J17" s="191"/>
      <c r="K17" s="271"/>
      <c r="L17" s="221">
        <f t="shared" ref="L17" si="5">IF(B17="NACIONAL",SUM($G17:$H17)+SUM($I17:$J17)*$K17,0)</f>
        <v>0</v>
      </c>
      <c r="M17" s="221">
        <f t="shared" ref="M17:M22" si="6">IF(B17="INTERNACIONAL",SUM($G17:$H17)+SUM($I17:$J17)*$K17,0)</f>
        <v>0</v>
      </c>
      <c r="N17" s="189">
        <v>0</v>
      </c>
    </row>
    <row r="18" spans="1:14" x14ac:dyDescent="0.25">
      <c r="A18" s="219"/>
      <c r="B18" s="187"/>
      <c r="C18" s="219"/>
      <c r="D18" s="219"/>
      <c r="E18" s="219"/>
      <c r="F18" s="219"/>
      <c r="G18" s="190"/>
      <c r="H18" s="190"/>
      <c r="I18" s="190"/>
      <c r="J18" s="191"/>
      <c r="K18" s="271"/>
      <c r="L18" s="221">
        <f t="shared" ref="L18:L22" si="7">IF(B18="NACIONAL",SUM($G18:$H18)+SUM($I18:$J18)*$K18,0)</f>
        <v>0</v>
      </c>
      <c r="M18" s="221">
        <f t="shared" si="6"/>
        <v>0</v>
      </c>
      <c r="N18" s="189">
        <v>0</v>
      </c>
    </row>
    <row r="19" spans="1:14" x14ac:dyDescent="0.25">
      <c r="A19" s="219"/>
      <c r="B19" s="187"/>
      <c r="C19" s="219"/>
      <c r="D19" s="219"/>
      <c r="E19" s="219"/>
      <c r="F19" s="219"/>
      <c r="G19" s="190"/>
      <c r="H19" s="190"/>
      <c r="I19" s="190"/>
      <c r="J19" s="191"/>
      <c r="K19" s="271"/>
      <c r="L19" s="221">
        <f t="shared" si="7"/>
        <v>0</v>
      </c>
      <c r="M19" s="221">
        <f t="shared" si="6"/>
        <v>0</v>
      </c>
      <c r="N19" s="189">
        <v>0</v>
      </c>
    </row>
    <row r="20" spans="1:14" x14ac:dyDescent="0.25">
      <c r="A20" s="219"/>
      <c r="B20" s="187"/>
      <c r="C20" s="219"/>
      <c r="D20" s="219"/>
      <c r="E20" s="219"/>
      <c r="F20" s="219"/>
      <c r="G20" s="190"/>
      <c r="H20" s="190"/>
      <c r="I20" s="190"/>
      <c r="J20" s="191"/>
      <c r="K20" s="271"/>
      <c r="L20" s="221">
        <f t="shared" si="7"/>
        <v>0</v>
      </c>
      <c r="M20" s="221">
        <f t="shared" si="6"/>
        <v>0</v>
      </c>
      <c r="N20" s="189">
        <v>0</v>
      </c>
    </row>
    <row r="21" spans="1:14" x14ac:dyDescent="0.25">
      <c r="A21" s="219"/>
      <c r="B21" s="187"/>
      <c r="C21" s="219"/>
      <c r="D21" s="219"/>
      <c r="E21" s="219"/>
      <c r="F21" s="219"/>
      <c r="G21" s="190"/>
      <c r="H21" s="190"/>
      <c r="I21" s="190"/>
      <c r="J21" s="191"/>
      <c r="K21" s="271"/>
      <c r="L21" s="221">
        <f t="shared" si="7"/>
        <v>0</v>
      </c>
      <c r="M21" s="221">
        <f t="shared" si="6"/>
        <v>0</v>
      </c>
      <c r="N21" s="189">
        <v>0</v>
      </c>
    </row>
    <row r="22" spans="1:14" x14ac:dyDescent="0.25">
      <c r="A22" s="219"/>
      <c r="B22" s="187"/>
      <c r="C22" s="219"/>
      <c r="D22" s="219"/>
      <c r="E22" s="219"/>
      <c r="F22" s="219"/>
      <c r="G22" s="190"/>
      <c r="H22" s="190"/>
      <c r="I22" s="190"/>
      <c r="J22" s="191"/>
      <c r="K22" s="271"/>
      <c r="L22" s="221">
        <f t="shared" si="7"/>
        <v>0</v>
      </c>
      <c r="M22" s="221">
        <f t="shared" si="6"/>
        <v>0</v>
      </c>
      <c r="N22" s="189">
        <v>0</v>
      </c>
    </row>
    <row r="23" spans="1:14" x14ac:dyDescent="0.25">
      <c r="A23" s="219"/>
      <c r="B23" s="187"/>
      <c r="C23" s="219"/>
      <c r="D23" s="219"/>
      <c r="E23" s="219"/>
      <c r="F23" s="219"/>
      <c r="G23" s="190"/>
      <c r="H23" s="190"/>
      <c r="I23" s="190"/>
      <c r="J23" s="191"/>
      <c r="K23" s="271"/>
      <c r="L23" s="221">
        <f t="shared" ref="L23:L86" si="8">IF(B23="NACIONAL",SUM($G23:$H23)+SUM($I23:$J23)*$K23,0)</f>
        <v>0</v>
      </c>
      <c r="M23" s="221">
        <f t="shared" ref="M23:M86" si="9">IF(B23="INTERNACIONAL",SUM($G23:$H23)+SUM($I23:$J23)*$K23,0)</f>
        <v>0</v>
      </c>
      <c r="N23" s="189">
        <v>0</v>
      </c>
    </row>
    <row r="24" spans="1:14" x14ac:dyDescent="0.25">
      <c r="A24" s="219"/>
      <c r="B24" s="187"/>
      <c r="C24" s="219"/>
      <c r="D24" s="219"/>
      <c r="E24" s="219"/>
      <c r="F24" s="219"/>
      <c r="G24" s="190"/>
      <c r="H24" s="190"/>
      <c r="I24" s="190"/>
      <c r="J24" s="191"/>
      <c r="K24" s="271"/>
      <c r="L24" s="221">
        <f t="shared" si="8"/>
        <v>0</v>
      </c>
      <c r="M24" s="221">
        <f t="shared" si="9"/>
        <v>0</v>
      </c>
      <c r="N24" s="189">
        <v>0</v>
      </c>
    </row>
    <row r="25" spans="1:14" x14ac:dyDescent="0.25">
      <c r="A25" s="219"/>
      <c r="B25" s="187"/>
      <c r="C25" s="219"/>
      <c r="D25" s="219"/>
      <c r="E25" s="219"/>
      <c r="F25" s="219"/>
      <c r="G25" s="190"/>
      <c r="H25" s="190"/>
      <c r="I25" s="190"/>
      <c r="J25" s="191"/>
      <c r="K25" s="271"/>
      <c r="L25" s="221">
        <f t="shared" si="8"/>
        <v>0</v>
      </c>
      <c r="M25" s="221">
        <f t="shared" si="9"/>
        <v>0</v>
      </c>
      <c r="N25" s="189">
        <v>0</v>
      </c>
    </row>
    <row r="26" spans="1:14" x14ac:dyDescent="0.25">
      <c r="A26" s="219"/>
      <c r="B26" s="187"/>
      <c r="C26" s="219"/>
      <c r="D26" s="219"/>
      <c r="E26" s="219"/>
      <c r="F26" s="219"/>
      <c r="G26" s="190"/>
      <c r="H26" s="190"/>
      <c r="I26" s="190"/>
      <c r="J26" s="191"/>
      <c r="K26" s="271"/>
      <c r="L26" s="221">
        <f t="shared" si="8"/>
        <v>0</v>
      </c>
      <c r="M26" s="221">
        <f t="shared" si="9"/>
        <v>0</v>
      </c>
      <c r="N26" s="189">
        <v>0</v>
      </c>
    </row>
    <row r="27" spans="1:14" x14ac:dyDescent="0.25">
      <c r="A27" s="219"/>
      <c r="B27" s="187"/>
      <c r="C27" s="219"/>
      <c r="D27" s="219"/>
      <c r="E27" s="219"/>
      <c r="F27" s="219"/>
      <c r="G27" s="190"/>
      <c r="H27" s="190"/>
      <c r="I27" s="190"/>
      <c r="J27" s="191"/>
      <c r="K27" s="271"/>
      <c r="L27" s="221">
        <f t="shared" si="8"/>
        <v>0</v>
      </c>
      <c r="M27" s="221">
        <f t="shared" si="9"/>
        <v>0</v>
      </c>
      <c r="N27" s="189">
        <v>0</v>
      </c>
    </row>
    <row r="28" spans="1:14" x14ac:dyDescent="0.25">
      <c r="A28" s="219"/>
      <c r="B28" s="187"/>
      <c r="C28" s="219"/>
      <c r="D28" s="219"/>
      <c r="E28" s="219"/>
      <c r="F28" s="219"/>
      <c r="G28" s="190"/>
      <c r="H28" s="190"/>
      <c r="I28" s="190"/>
      <c r="J28" s="191"/>
      <c r="K28" s="271"/>
      <c r="L28" s="221">
        <f t="shared" si="8"/>
        <v>0</v>
      </c>
      <c r="M28" s="221">
        <f t="shared" si="9"/>
        <v>0</v>
      </c>
      <c r="N28" s="189">
        <v>0</v>
      </c>
    </row>
    <row r="29" spans="1:14" x14ac:dyDescent="0.25">
      <c r="A29" s="219"/>
      <c r="B29" s="187"/>
      <c r="C29" s="219"/>
      <c r="D29" s="219"/>
      <c r="E29" s="219"/>
      <c r="F29" s="219"/>
      <c r="G29" s="190"/>
      <c r="H29" s="190"/>
      <c r="I29" s="190"/>
      <c r="J29" s="191"/>
      <c r="K29" s="271"/>
      <c r="L29" s="221">
        <f t="shared" si="8"/>
        <v>0</v>
      </c>
      <c r="M29" s="221">
        <f t="shared" si="9"/>
        <v>0</v>
      </c>
      <c r="N29" s="189">
        <v>0</v>
      </c>
    </row>
    <row r="30" spans="1:14" x14ac:dyDescent="0.25">
      <c r="A30" s="219"/>
      <c r="B30" s="187"/>
      <c r="C30" s="219"/>
      <c r="D30" s="219"/>
      <c r="E30" s="219"/>
      <c r="F30" s="219"/>
      <c r="G30" s="190"/>
      <c r="H30" s="190"/>
      <c r="I30" s="190"/>
      <c r="J30" s="191"/>
      <c r="K30" s="271"/>
      <c r="L30" s="221">
        <f t="shared" si="8"/>
        <v>0</v>
      </c>
      <c r="M30" s="221">
        <f t="shared" si="9"/>
        <v>0</v>
      </c>
      <c r="N30" s="189">
        <v>0</v>
      </c>
    </row>
    <row r="31" spans="1:14" x14ac:dyDescent="0.25">
      <c r="A31" s="219"/>
      <c r="B31" s="187"/>
      <c r="C31" s="219"/>
      <c r="D31" s="219"/>
      <c r="E31" s="219"/>
      <c r="F31" s="219"/>
      <c r="G31" s="190"/>
      <c r="H31" s="190"/>
      <c r="I31" s="190"/>
      <c r="J31" s="191"/>
      <c r="K31" s="271"/>
      <c r="L31" s="221">
        <f t="shared" si="8"/>
        <v>0</v>
      </c>
      <c r="M31" s="221">
        <f t="shared" si="9"/>
        <v>0</v>
      </c>
      <c r="N31" s="189">
        <v>0</v>
      </c>
    </row>
    <row r="32" spans="1:14" x14ac:dyDescent="0.25">
      <c r="A32" s="219"/>
      <c r="B32" s="187"/>
      <c r="C32" s="219"/>
      <c r="D32" s="219"/>
      <c r="E32" s="219"/>
      <c r="F32" s="219"/>
      <c r="G32" s="190"/>
      <c r="H32" s="190"/>
      <c r="I32" s="190"/>
      <c r="J32" s="191"/>
      <c r="K32" s="271"/>
      <c r="L32" s="221">
        <f t="shared" si="8"/>
        <v>0</v>
      </c>
      <c r="M32" s="221">
        <f t="shared" si="9"/>
        <v>0</v>
      </c>
      <c r="N32" s="189">
        <v>0</v>
      </c>
    </row>
    <row r="33" spans="1:14" x14ac:dyDescent="0.25">
      <c r="A33" s="219"/>
      <c r="B33" s="187"/>
      <c r="C33" s="219"/>
      <c r="D33" s="219"/>
      <c r="E33" s="219"/>
      <c r="F33" s="219"/>
      <c r="G33" s="190"/>
      <c r="H33" s="190"/>
      <c r="I33" s="190"/>
      <c r="J33" s="191"/>
      <c r="K33" s="271"/>
      <c r="L33" s="221">
        <f t="shared" si="8"/>
        <v>0</v>
      </c>
      <c r="M33" s="221">
        <f t="shared" si="9"/>
        <v>0</v>
      </c>
      <c r="N33" s="189">
        <v>0</v>
      </c>
    </row>
    <row r="34" spans="1:14" x14ac:dyDescent="0.25">
      <c r="A34" s="219"/>
      <c r="B34" s="187"/>
      <c r="C34" s="219"/>
      <c r="D34" s="219"/>
      <c r="E34" s="219"/>
      <c r="F34" s="219"/>
      <c r="G34" s="190"/>
      <c r="H34" s="190"/>
      <c r="I34" s="190"/>
      <c r="J34" s="191"/>
      <c r="K34" s="271"/>
      <c r="L34" s="221">
        <f t="shared" si="8"/>
        <v>0</v>
      </c>
      <c r="M34" s="221">
        <f t="shared" si="9"/>
        <v>0</v>
      </c>
      <c r="N34" s="189">
        <v>0</v>
      </c>
    </row>
    <row r="35" spans="1:14" x14ac:dyDescent="0.25">
      <c r="A35" s="219"/>
      <c r="B35" s="187"/>
      <c r="C35" s="219"/>
      <c r="D35" s="219"/>
      <c r="E35" s="219"/>
      <c r="F35" s="219"/>
      <c r="G35" s="190"/>
      <c r="H35" s="190"/>
      <c r="I35" s="190"/>
      <c r="J35" s="191"/>
      <c r="K35" s="271"/>
      <c r="L35" s="221">
        <f t="shared" si="8"/>
        <v>0</v>
      </c>
      <c r="M35" s="221">
        <f t="shared" si="9"/>
        <v>0</v>
      </c>
      <c r="N35" s="189">
        <v>0</v>
      </c>
    </row>
    <row r="36" spans="1:14" x14ac:dyDescent="0.25">
      <c r="A36" s="219"/>
      <c r="B36" s="187"/>
      <c r="C36" s="219"/>
      <c r="D36" s="219"/>
      <c r="E36" s="219"/>
      <c r="F36" s="219"/>
      <c r="G36" s="190"/>
      <c r="H36" s="190"/>
      <c r="I36" s="190"/>
      <c r="J36" s="191"/>
      <c r="K36" s="271"/>
      <c r="L36" s="221">
        <f t="shared" si="8"/>
        <v>0</v>
      </c>
      <c r="M36" s="221">
        <f t="shared" si="9"/>
        <v>0</v>
      </c>
      <c r="N36" s="189">
        <v>0</v>
      </c>
    </row>
    <row r="37" spans="1:14" x14ac:dyDescent="0.25">
      <c r="A37" s="219"/>
      <c r="B37" s="187"/>
      <c r="C37" s="219"/>
      <c r="D37" s="219"/>
      <c r="E37" s="219"/>
      <c r="F37" s="219"/>
      <c r="G37" s="190"/>
      <c r="H37" s="190"/>
      <c r="I37" s="190"/>
      <c r="J37" s="191"/>
      <c r="K37" s="271"/>
      <c r="L37" s="221">
        <f t="shared" si="8"/>
        <v>0</v>
      </c>
      <c r="M37" s="221">
        <f t="shared" si="9"/>
        <v>0</v>
      </c>
      <c r="N37" s="189">
        <v>0</v>
      </c>
    </row>
    <row r="38" spans="1:14" x14ac:dyDescent="0.25">
      <c r="A38" s="219"/>
      <c r="B38" s="187"/>
      <c r="C38" s="219"/>
      <c r="D38" s="219"/>
      <c r="E38" s="219"/>
      <c r="F38" s="219"/>
      <c r="G38" s="190"/>
      <c r="H38" s="190"/>
      <c r="I38" s="190"/>
      <c r="J38" s="191"/>
      <c r="K38" s="271"/>
      <c r="L38" s="221">
        <f t="shared" si="8"/>
        <v>0</v>
      </c>
      <c r="M38" s="221">
        <f t="shared" si="9"/>
        <v>0</v>
      </c>
      <c r="N38" s="189">
        <v>0</v>
      </c>
    </row>
    <row r="39" spans="1:14" x14ac:dyDescent="0.25">
      <c r="A39" s="219"/>
      <c r="B39" s="187"/>
      <c r="C39" s="219"/>
      <c r="D39" s="219"/>
      <c r="E39" s="219"/>
      <c r="F39" s="219"/>
      <c r="G39" s="190"/>
      <c r="H39" s="190"/>
      <c r="I39" s="190"/>
      <c r="J39" s="191"/>
      <c r="K39" s="271"/>
      <c r="L39" s="221">
        <f t="shared" si="8"/>
        <v>0</v>
      </c>
      <c r="M39" s="221">
        <f t="shared" si="9"/>
        <v>0</v>
      </c>
      <c r="N39" s="189">
        <v>0</v>
      </c>
    </row>
    <row r="40" spans="1:14" x14ac:dyDescent="0.25">
      <c r="A40" s="219"/>
      <c r="B40" s="187"/>
      <c r="C40" s="219"/>
      <c r="D40" s="219"/>
      <c r="E40" s="219"/>
      <c r="F40" s="219"/>
      <c r="G40" s="190"/>
      <c r="H40" s="190"/>
      <c r="I40" s="190"/>
      <c r="J40" s="191"/>
      <c r="K40" s="271"/>
      <c r="L40" s="221">
        <f t="shared" si="8"/>
        <v>0</v>
      </c>
      <c r="M40" s="221">
        <f t="shared" si="9"/>
        <v>0</v>
      </c>
      <c r="N40" s="189">
        <v>0</v>
      </c>
    </row>
    <row r="41" spans="1:14" x14ac:dyDescent="0.25">
      <c r="A41" s="219"/>
      <c r="B41" s="187"/>
      <c r="C41" s="219"/>
      <c r="D41" s="219"/>
      <c r="E41" s="219"/>
      <c r="F41" s="219"/>
      <c r="G41" s="190"/>
      <c r="H41" s="190"/>
      <c r="I41" s="190"/>
      <c r="J41" s="191"/>
      <c r="K41" s="271"/>
      <c r="L41" s="221">
        <f t="shared" si="8"/>
        <v>0</v>
      </c>
      <c r="M41" s="221">
        <f t="shared" si="9"/>
        <v>0</v>
      </c>
      <c r="N41" s="189">
        <v>0</v>
      </c>
    </row>
    <row r="42" spans="1:14" x14ac:dyDescent="0.25">
      <c r="A42" s="219"/>
      <c r="B42" s="187"/>
      <c r="C42" s="219"/>
      <c r="D42" s="219"/>
      <c r="E42" s="219"/>
      <c r="F42" s="219"/>
      <c r="G42" s="190"/>
      <c r="H42" s="190"/>
      <c r="I42" s="190"/>
      <c r="J42" s="191"/>
      <c r="K42" s="271"/>
      <c r="L42" s="221">
        <f t="shared" si="8"/>
        <v>0</v>
      </c>
      <c r="M42" s="221">
        <f t="shared" si="9"/>
        <v>0</v>
      </c>
      <c r="N42" s="189">
        <v>0</v>
      </c>
    </row>
    <row r="43" spans="1:14" x14ac:dyDescent="0.25">
      <c r="A43" s="219"/>
      <c r="B43" s="187"/>
      <c r="C43" s="219"/>
      <c r="D43" s="219"/>
      <c r="E43" s="219"/>
      <c r="F43" s="219"/>
      <c r="G43" s="190"/>
      <c r="H43" s="190"/>
      <c r="I43" s="190"/>
      <c r="J43" s="191"/>
      <c r="K43" s="271"/>
      <c r="L43" s="221">
        <f t="shared" si="8"/>
        <v>0</v>
      </c>
      <c r="M43" s="221">
        <f t="shared" si="9"/>
        <v>0</v>
      </c>
      <c r="N43" s="189">
        <v>0</v>
      </c>
    </row>
    <row r="44" spans="1:14" x14ac:dyDescent="0.25">
      <c r="A44" s="219"/>
      <c r="B44" s="187"/>
      <c r="C44" s="219"/>
      <c r="D44" s="219"/>
      <c r="E44" s="219"/>
      <c r="F44" s="219"/>
      <c r="G44" s="190"/>
      <c r="H44" s="190"/>
      <c r="I44" s="190"/>
      <c r="J44" s="191"/>
      <c r="K44" s="271"/>
      <c r="L44" s="221">
        <f t="shared" si="8"/>
        <v>0</v>
      </c>
      <c r="M44" s="221">
        <f t="shared" si="9"/>
        <v>0</v>
      </c>
      <c r="N44" s="189">
        <v>0</v>
      </c>
    </row>
    <row r="45" spans="1:14" x14ac:dyDescent="0.25">
      <c r="A45" s="219"/>
      <c r="B45" s="187"/>
      <c r="C45" s="219"/>
      <c r="D45" s="219"/>
      <c r="E45" s="219"/>
      <c r="F45" s="219"/>
      <c r="G45" s="190"/>
      <c r="H45" s="190"/>
      <c r="I45" s="190"/>
      <c r="J45" s="191"/>
      <c r="K45" s="271"/>
      <c r="L45" s="221">
        <f t="shared" si="8"/>
        <v>0</v>
      </c>
      <c r="M45" s="221">
        <f t="shared" si="9"/>
        <v>0</v>
      </c>
      <c r="N45" s="189">
        <v>0</v>
      </c>
    </row>
    <row r="46" spans="1:14" x14ac:dyDescent="0.25">
      <c r="A46" s="219"/>
      <c r="B46" s="187"/>
      <c r="C46" s="219"/>
      <c r="D46" s="219"/>
      <c r="E46" s="219"/>
      <c r="F46" s="219"/>
      <c r="G46" s="190"/>
      <c r="H46" s="190"/>
      <c r="I46" s="190"/>
      <c r="J46" s="191"/>
      <c r="K46" s="271"/>
      <c r="L46" s="221">
        <f t="shared" si="8"/>
        <v>0</v>
      </c>
      <c r="M46" s="221">
        <f t="shared" si="9"/>
        <v>0</v>
      </c>
      <c r="N46" s="189">
        <v>0</v>
      </c>
    </row>
    <row r="47" spans="1:14" x14ac:dyDescent="0.25">
      <c r="A47" s="219"/>
      <c r="B47" s="187"/>
      <c r="C47" s="219"/>
      <c r="D47" s="219"/>
      <c r="E47" s="219"/>
      <c r="F47" s="219"/>
      <c r="G47" s="190"/>
      <c r="H47" s="190"/>
      <c r="I47" s="190"/>
      <c r="J47" s="191"/>
      <c r="K47" s="271"/>
      <c r="L47" s="221">
        <f t="shared" si="8"/>
        <v>0</v>
      </c>
      <c r="M47" s="221">
        <f t="shared" si="9"/>
        <v>0</v>
      </c>
      <c r="N47" s="189">
        <v>0</v>
      </c>
    </row>
    <row r="48" spans="1:14" x14ac:dyDescent="0.25">
      <c r="A48" s="219"/>
      <c r="B48" s="187"/>
      <c r="C48" s="219"/>
      <c r="D48" s="219"/>
      <c r="E48" s="219"/>
      <c r="F48" s="219"/>
      <c r="G48" s="190"/>
      <c r="H48" s="190"/>
      <c r="I48" s="190"/>
      <c r="J48" s="191"/>
      <c r="K48" s="271"/>
      <c r="L48" s="221">
        <f t="shared" si="8"/>
        <v>0</v>
      </c>
      <c r="M48" s="221">
        <f t="shared" si="9"/>
        <v>0</v>
      </c>
      <c r="N48" s="189">
        <v>0</v>
      </c>
    </row>
    <row r="49" spans="1:14" x14ac:dyDescent="0.25">
      <c r="A49" s="219"/>
      <c r="B49" s="187"/>
      <c r="C49" s="219"/>
      <c r="D49" s="219"/>
      <c r="E49" s="219"/>
      <c r="F49" s="219"/>
      <c r="G49" s="190"/>
      <c r="H49" s="190"/>
      <c r="I49" s="190"/>
      <c r="J49" s="191"/>
      <c r="K49" s="271"/>
      <c r="L49" s="221">
        <f t="shared" si="8"/>
        <v>0</v>
      </c>
      <c r="M49" s="221">
        <f t="shared" si="9"/>
        <v>0</v>
      </c>
      <c r="N49" s="189">
        <v>0</v>
      </c>
    </row>
    <row r="50" spans="1:14" x14ac:dyDescent="0.25">
      <c r="A50" s="219"/>
      <c r="B50" s="187"/>
      <c r="C50" s="219"/>
      <c r="D50" s="219"/>
      <c r="E50" s="219"/>
      <c r="F50" s="219"/>
      <c r="G50" s="190"/>
      <c r="H50" s="190"/>
      <c r="I50" s="190"/>
      <c r="J50" s="191"/>
      <c r="K50" s="271"/>
      <c r="L50" s="221">
        <f t="shared" si="8"/>
        <v>0</v>
      </c>
      <c r="M50" s="221">
        <f t="shared" si="9"/>
        <v>0</v>
      </c>
      <c r="N50" s="189">
        <v>0</v>
      </c>
    </row>
    <row r="51" spans="1:14" x14ac:dyDescent="0.25">
      <c r="A51" s="219"/>
      <c r="B51" s="187"/>
      <c r="C51" s="219"/>
      <c r="D51" s="219"/>
      <c r="E51" s="219"/>
      <c r="F51" s="219"/>
      <c r="G51" s="190"/>
      <c r="H51" s="190"/>
      <c r="I51" s="190"/>
      <c r="J51" s="191"/>
      <c r="K51" s="271"/>
      <c r="L51" s="221">
        <f t="shared" si="8"/>
        <v>0</v>
      </c>
      <c r="M51" s="221">
        <f t="shared" si="9"/>
        <v>0</v>
      </c>
      <c r="N51" s="189">
        <v>0</v>
      </c>
    </row>
    <row r="52" spans="1:14" x14ac:dyDescent="0.25">
      <c r="A52" s="219"/>
      <c r="B52" s="187"/>
      <c r="C52" s="219"/>
      <c r="D52" s="219"/>
      <c r="E52" s="219"/>
      <c r="F52" s="219"/>
      <c r="G52" s="190"/>
      <c r="H52" s="190"/>
      <c r="I52" s="190"/>
      <c r="J52" s="191"/>
      <c r="K52" s="271"/>
      <c r="L52" s="221">
        <f t="shared" si="8"/>
        <v>0</v>
      </c>
      <c r="M52" s="221">
        <f t="shared" si="9"/>
        <v>0</v>
      </c>
      <c r="N52" s="189">
        <v>0</v>
      </c>
    </row>
    <row r="53" spans="1:14" x14ac:dyDescent="0.25">
      <c r="A53" s="219"/>
      <c r="B53" s="187"/>
      <c r="C53" s="219"/>
      <c r="D53" s="219"/>
      <c r="E53" s="219"/>
      <c r="F53" s="219"/>
      <c r="G53" s="190"/>
      <c r="H53" s="190"/>
      <c r="I53" s="190"/>
      <c r="J53" s="191"/>
      <c r="K53" s="271"/>
      <c r="L53" s="221">
        <f t="shared" si="8"/>
        <v>0</v>
      </c>
      <c r="M53" s="221">
        <f t="shared" si="9"/>
        <v>0</v>
      </c>
      <c r="N53" s="189">
        <v>0</v>
      </c>
    </row>
    <row r="54" spans="1:14" x14ac:dyDescent="0.25">
      <c r="A54" s="219"/>
      <c r="B54" s="187"/>
      <c r="C54" s="219"/>
      <c r="D54" s="219"/>
      <c r="E54" s="219"/>
      <c r="F54" s="219"/>
      <c r="G54" s="190"/>
      <c r="H54" s="190"/>
      <c r="I54" s="190"/>
      <c r="J54" s="191"/>
      <c r="K54" s="271"/>
      <c r="L54" s="221">
        <f t="shared" si="8"/>
        <v>0</v>
      </c>
      <c r="M54" s="221">
        <f t="shared" si="9"/>
        <v>0</v>
      </c>
      <c r="N54" s="189">
        <v>0</v>
      </c>
    </row>
    <row r="55" spans="1:14" x14ac:dyDescent="0.25">
      <c r="A55" s="219"/>
      <c r="B55" s="187"/>
      <c r="C55" s="219"/>
      <c r="D55" s="219"/>
      <c r="E55" s="219"/>
      <c r="F55" s="219"/>
      <c r="G55" s="190"/>
      <c r="H55" s="190"/>
      <c r="I55" s="190"/>
      <c r="J55" s="191"/>
      <c r="K55" s="271"/>
      <c r="L55" s="221">
        <f t="shared" si="8"/>
        <v>0</v>
      </c>
      <c r="M55" s="221">
        <f t="shared" si="9"/>
        <v>0</v>
      </c>
      <c r="N55" s="189">
        <v>0</v>
      </c>
    </row>
    <row r="56" spans="1:14" x14ac:dyDescent="0.25">
      <c r="A56" s="219"/>
      <c r="B56" s="187"/>
      <c r="C56" s="219"/>
      <c r="D56" s="219"/>
      <c r="E56" s="219"/>
      <c r="F56" s="219"/>
      <c r="G56" s="190"/>
      <c r="H56" s="190"/>
      <c r="I56" s="190"/>
      <c r="J56" s="191"/>
      <c r="K56" s="271"/>
      <c r="L56" s="221">
        <f t="shared" si="8"/>
        <v>0</v>
      </c>
      <c r="M56" s="221">
        <f t="shared" si="9"/>
        <v>0</v>
      </c>
      <c r="N56" s="189">
        <v>0</v>
      </c>
    </row>
    <row r="57" spans="1:14" x14ac:dyDescent="0.25">
      <c r="A57" s="219"/>
      <c r="B57" s="187"/>
      <c r="C57" s="219"/>
      <c r="D57" s="219"/>
      <c r="E57" s="219"/>
      <c r="F57" s="219"/>
      <c r="G57" s="190"/>
      <c r="H57" s="190"/>
      <c r="I57" s="190"/>
      <c r="J57" s="191"/>
      <c r="K57" s="271"/>
      <c r="L57" s="221">
        <f t="shared" si="8"/>
        <v>0</v>
      </c>
      <c r="M57" s="221">
        <f t="shared" si="9"/>
        <v>0</v>
      </c>
      <c r="N57" s="189">
        <v>0</v>
      </c>
    </row>
    <row r="58" spans="1:14" x14ac:dyDescent="0.25">
      <c r="A58" s="219"/>
      <c r="B58" s="187"/>
      <c r="C58" s="219"/>
      <c r="D58" s="219"/>
      <c r="E58" s="219"/>
      <c r="F58" s="219"/>
      <c r="G58" s="190"/>
      <c r="H58" s="190"/>
      <c r="I58" s="190"/>
      <c r="J58" s="191"/>
      <c r="K58" s="271"/>
      <c r="L58" s="221">
        <f t="shared" si="8"/>
        <v>0</v>
      </c>
      <c r="M58" s="221">
        <f t="shared" si="9"/>
        <v>0</v>
      </c>
      <c r="N58" s="189">
        <v>0</v>
      </c>
    </row>
    <row r="59" spans="1:14" x14ac:dyDescent="0.25">
      <c r="A59" s="219"/>
      <c r="B59" s="187"/>
      <c r="C59" s="219"/>
      <c r="D59" s="219"/>
      <c r="E59" s="219"/>
      <c r="F59" s="219"/>
      <c r="G59" s="190"/>
      <c r="H59" s="190"/>
      <c r="I59" s="190"/>
      <c r="J59" s="191"/>
      <c r="K59" s="271"/>
      <c r="L59" s="221">
        <f t="shared" si="8"/>
        <v>0</v>
      </c>
      <c r="M59" s="221">
        <f t="shared" si="9"/>
        <v>0</v>
      </c>
      <c r="N59" s="189">
        <v>0</v>
      </c>
    </row>
    <row r="60" spans="1:14" x14ac:dyDescent="0.25">
      <c r="A60" s="219"/>
      <c r="B60" s="187"/>
      <c r="C60" s="219"/>
      <c r="D60" s="219"/>
      <c r="E60" s="219"/>
      <c r="F60" s="219"/>
      <c r="G60" s="190"/>
      <c r="H60" s="190"/>
      <c r="I60" s="190"/>
      <c r="J60" s="191"/>
      <c r="K60" s="271"/>
      <c r="L60" s="221">
        <f t="shared" si="8"/>
        <v>0</v>
      </c>
      <c r="M60" s="221">
        <f t="shared" si="9"/>
        <v>0</v>
      </c>
      <c r="N60" s="189">
        <v>0</v>
      </c>
    </row>
    <row r="61" spans="1:14" x14ac:dyDescent="0.25">
      <c r="A61" s="219"/>
      <c r="B61" s="187"/>
      <c r="C61" s="219"/>
      <c r="D61" s="219"/>
      <c r="E61" s="219"/>
      <c r="F61" s="219"/>
      <c r="G61" s="190"/>
      <c r="H61" s="190"/>
      <c r="I61" s="190"/>
      <c r="J61" s="191"/>
      <c r="K61" s="271"/>
      <c r="L61" s="221">
        <f t="shared" si="8"/>
        <v>0</v>
      </c>
      <c r="M61" s="221">
        <f t="shared" si="9"/>
        <v>0</v>
      </c>
      <c r="N61" s="189">
        <v>0</v>
      </c>
    </row>
    <row r="62" spans="1:14" x14ac:dyDescent="0.25">
      <c r="A62" s="219"/>
      <c r="B62" s="187"/>
      <c r="C62" s="219"/>
      <c r="D62" s="219"/>
      <c r="E62" s="219"/>
      <c r="F62" s="219"/>
      <c r="G62" s="190"/>
      <c r="H62" s="190"/>
      <c r="I62" s="190"/>
      <c r="J62" s="191"/>
      <c r="K62" s="271"/>
      <c r="L62" s="221">
        <f t="shared" si="8"/>
        <v>0</v>
      </c>
      <c r="M62" s="221">
        <f t="shared" si="9"/>
        <v>0</v>
      </c>
      <c r="N62" s="189">
        <v>0</v>
      </c>
    </row>
    <row r="63" spans="1:14" x14ac:dyDescent="0.25">
      <c r="A63" s="219"/>
      <c r="B63" s="187"/>
      <c r="C63" s="219"/>
      <c r="D63" s="219"/>
      <c r="E63" s="219"/>
      <c r="F63" s="219"/>
      <c r="G63" s="190"/>
      <c r="H63" s="190"/>
      <c r="I63" s="190"/>
      <c r="J63" s="191"/>
      <c r="K63" s="271"/>
      <c r="L63" s="221">
        <f t="shared" si="8"/>
        <v>0</v>
      </c>
      <c r="M63" s="221">
        <f t="shared" si="9"/>
        <v>0</v>
      </c>
      <c r="N63" s="189">
        <v>0</v>
      </c>
    </row>
    <row r="64" spans="1:14" x14ac:dyDescent="0.25">
      <c r="A64" s="219"/>
      <c r="B64" s="187"/>
      <c r="C64" s="219"/>
      <c r="D64" s="219"/>
      <c r="E64" s="219"/>
      <c r="F64" s="219"/>
      <c r="G64" s="190"/>
      <c r="H64" s="190"/>
      <c r="I64" s="190"/>
      <c r="J64" s="191"/>
      <c r="K64" s="271"/>
      <c r="L64" s="221">
        <f t="shared" si="8"/>
        <v>0</v>
      </c>
      <c r="M64" s="221">
        <f t="shared" si="9"/>
        <v>0</v>
      </c>
      <c r="N64" s="189">
        <v>0</v>
      </c>
    </row>
    <row r="65" spans="1:14" x14ac:dyDescent="0.25">
      <c r="A65" s="219"/>
      <c r="B65" s="187"/>
      <c r="C65" s="219"/>
      <c r="D65" s="219"/>
      <c r="E65" s="219"/>
      <c r="F65" s="219"/>
      <c r="G65" s="190"/>
      <c r="H65" s="190"/>
      <c r="I65" s="190"/>
      <c r="J65" s="191"/>
      <c r="K65" s="271"/>
      <c r="L65" s="221">
        <f t="shared" si="8"/>
        <v>0</v>
      </c>
      <c r="M65" s="221">
        <f t="shared" si="9"/>
        <v>0</v>
      </c>
      <c r="N65" s="189">
        <v>0</v>
      </c>
    </row>
    <row r="66" spans="1:14" x14ac:dyDescent="0.25">
      <c r="A66" s="219"/>
      <c r="B66" s="187"/>
      <c r="C66" s="219"/>
      <c r="D66" s="219"/>
      <c r="E66" s="219"/>
      <c r="F66" s="219"/>
      <c r="G66" s="190"/>
      <c r="H66" s="190"/>
      <c r="I66" s="190"/>
      <c r="J66" s="191"/>
      <c r="K66" s="271"/>
      <c r="L66" s="221">
        <f t="shared" si="8"/>
        <v>0</v>
      </c>
      <c r="M66" s="221">
        <f t="shared" si="9"/>
        <v>0</v>
      </c>
      <c r="N66" s="189">
        <v>0</v>
      </c>
    </row>
    <row r="67" spans="1:14" x14ac:dyDescent="0.25">
      <c r="A67" s="219"/>
      <c r="B67" s="187"/>
      <c r="C67" s="219"/>
      <c r="D67" s="219"/>
      <c r="E67" s="219"/>
      <c r="F67" s="219"/>
      <c r="G67" s="190"/>
      <c r="H67" s="190"/>
      <c r="I67" s="190"/>
      <c r="J67" s="191"/>
      <c r="K67" s="271"/>
      <c r="L67" s="221">
        <f t="shared" si="8"/>
        <v>0</v>
      </c>
      <c r="M67" s="221">
        <f t="shared" si="9"/>
        <v>0</v>
      </c>
      <c r="N67" s="189">
        <v>0</v>
      </c>
    </row>
    <row r="68" spans="1:14" x14ac:dyDescent="0.25">
      <c r="A68" s="219"/>
      <c r="B68" s="187"/>
      <c r="C68" s="219"/>
      <c r="D68" s="219"/>
      <c r="E68" s="219"/>
      <c r="F68" s="219"/>
      <c r="G68" s="190"/>
      <c r="H68" s="190"/>
      <c r="I68" s="190"/>
      <c r="J68" s="191"/>
      <c r="K68" s="271"/>
      <c r="L68" s="221">
        <f t="shared" si="8"/>
        <v>0</v>
      </c>
      <c r="M68" s="221">
        <f t="shared" si="9"/>
        <v>0</v>
      </c>
      <c r="N68" s="189">
        <v>0</v>
      </c>
    </row>
    <row r="69" spans="1:14" x14ac:dyDescent="0.25">
      <c r="A69" s="219"/>
      <c r="B69" s="187"/>
      <c r="C69" s="219"/>
      <c r="D69" s="219"/>
      <c r="E69" s="219"/>
      <c r="F69" s="219"/>
      <c r="G69" s="190"/>
      <c r="H69" s="190"/>
      <c r="I69" s="190"/>
      <c r="J69" s="191"/>
      <c r="K69" s="271"/>
      <c r="L69" s="221">
        <f t="shared" si="8"/>
        <v>0</v>
      </c>
      <c r="M69" s="221">
        <f t="shared" si="9"/>
        <v>0</v>
      </c>
      <c r="N69" s="189">
        <v>0</v>
      </c>
    </row>
    <row r="70" spans="1:14" x14ac:dyDescent="0.25">
      <c r="A70" s="219"/>
      <c r="B70" s="187"/>
      <c r="C70" s="219"/>
      <c r="D70" s="219"/>
      <c r="E70" s="219"/>
      <c r="F70" s="219"/>
      <c r="G70" s="190"/>
      <c r="H70" s="190"/>
      <c r="I70" s="190"/>
      <c r="J70" s="191"/>
      <c r="K70" s="271"/>
      <c r="L70" s="221">
        <f t="shared" si="8"/>
        <v>0</v>
      </c>
      <c r="M70" s="221">
        <f t="shared" si="9"/>
        <v>0</v>
      </c>
      <c r="N70" s="189">
        <v>0</v>
      </c>
    </row>
    <row r="71" spans="1:14" x14ac:dyDescent="0.25">
      <c r="A71" s="219"/>
      <c r="B71" s="187"/>
      <c r="C71" s="219"/>
      <c r="D71" s="219"/>
      <c r="E71" s="219"/>
      <c r="F71" s="219"/>
      <c r="G71" s="190"/>
      <c r="H71" s="190"/>
      <c r="I71" s="190"/>
      <c r="J71" s="191"/>
      <c r="K71" s="271"/>
      <c r="L71" s="221">
        <f t="shared" si="8"/>
        <v>0</v>
      </c>
      <c r="M71" s="221">
        <f t="shared" si="9"/>
        <v>0</v>
      </c>
      <c r="N71" s="189">
        <v>0</v>
      </c>
    </row>
    <row r="72" spans="1:14" x14ac:dyDescent="0.25">
      <c r="A72" s="219"/>
      <c r="B72" s="187"/>
      <c r="C72" s="219"/>
      <c r="D72" s="219"/>
      <c r="E72" s="219"/>
      <c r="F72" s="219"/>
      <c r="G72" s="190"/>
      <c r="H72" s="190"/>
      <c r="I72" s="190"/>
      <c r="J72" s="191"/>
      <c r="K72" s="271"/>
      <c r="L72" s="221">
        <f t="shared" si="8"/>
        <v>0</v>
      </c>
      <c r="M72" s="221">
        <f t="shared" si="9"/>
        <v>0</v>
      </c>
      <c r="N72" s="189">
        <v>0</v>
      </c>
    </row>
    <row r="73" spans="1:14" x14ac:dyDescent="0.25">
      <c r="A73" s="219"/>
      <c r="B73" s="187"/>
      <c r="C73" s="219"/>
      <c r="D73" s="219"/>
      <c r="E73" s="219"/>
      <c r="F73" s="219"/>
      <c r="G73" s="190"/>
      <c r="H73" s="190"/>
      <c r="I73" s="190"/>
      <c r="J73" s="191"/>
      <c r="K73" s="271"/>
      <c r="L73" s="221">
        <f t="shared" si="8"/>
        <v>0</v>
      </c>
      <c r="M73" s="221">
        <f t="shared" si="9"/>
        <v>0</v>
      </c>
      <c r="N73" s="189">
        <v>0</v>
      </c>
    </row>
    <row r="74" spans="1:14" x14ac:dyDescent="0.25">
      <c r="A74" s="219"/>
      <c r="B74" s="187"/>
      <c r="C74" s="219"/>
      <c r="D74" s="219"/>
      <c r="E74" s="219"/>
      <c r="F74" s="219"/>
      <c r="G74" s="190"/>
      <c r="H74" s="190"/>
      <c r="I74" s="190"/>
      <c r="J74" s="191"/>
      <c r="K74" s="271"/>
      <c r="L74" s="221">
        <f t="shared" si="8"/>
        <v>0</v>
      </c>
      <c r="M74" s="221">
        <f t="shared" si="9"/>
        <v>0</v>
      </c>
      <c r="N74" s="189">
        <v>0</v>
      </c>
    </row>
    <row r="75" spans="1:14" x14ac:dyDescent="0.25">
      <c r="A75" s="219"/>
      <c r="B75" s="187"/>
      <c r="C75" s="219"/>
      <c r="D75" s="219"/>
      <c r="E75" s="219"/>
      <c r="F75" s="219"/>
      <c r="G75" s="190"/>
      <c r="H75" s="190"/>
      <c r="I75" s="190"/>
      <c r="J75" s="191"/>
      <c r="K75" s="271"/>
      <c r="L75" s="221">
        <f t="shared" si="8"/>
        <v>0</v>
      </c>
      <c r="M75" s="221">
        <f t="shared" si="9"/>
        <v>0</v>
      </c>
      <c r="N75" s="189">
        <v>0</v>
      </c>
    </row>
    <row r="76" spans="1:14" x14ac:dyDescent="0.25">
      <c r="A76" s="219"/>
      <c r="B76" s="187"/>
      <c r="C76" s="219"/>
      <c r="D76" s="219"/>
      <c r="E76" s="219"/>
      <c r="F76" s="219"/>
      <c r="G76" s="190"/>
      <c r="H76" s="190"/>
      <c r="I76" s="190"/>
      <c r="J76" s="191"/>
      <c r="K76" s="271"/>
      <c r="L76" s="221">
        <f t="shared" si="8"/>
        <v>0</v>
      </c>
      <c r="M76" s="221">
        <f t="shared" si="9"/>
        <v>0</v>
      </c>
      <c r="N76" s="189">
        <v>0</v>
      </c>
    </row>
    <row r="77" spans="1:14" x14ac:dyDescent="0.25">
      <c r="A77" s="219"/>
      <c r="B77" s="187"/>
      <c r="C77" s="219"/>
      <c r="D77" s="219"/>
      <c r="E77" s="219"/>
      <c r="F77" s="219"/>
      <c r="G77" s="190"/>
      <c r="H77" s="190"/>
      <c r="I77" s="190"/>
      <c r="J77" s="191"/>
      <c r="K77" s="271"/>
      <c r="L77" s="221">
        <f t="shared" si="8"/>
        <v>0</v>
      </c>
      <c r="M77" s="221">
        <f t="shared" si="9"/>
        <v>0</v>
      </c>
      <c r="N77" s="189">
        <v>0</v>
      </c>
    </row>
    <row r="78" spans="1:14" x14ac:dyDescent="0.25">
      <c r="A78" s="219"/>
      <c r="B78" s="187"/>
      <c r="C78" s="219"/>
      <c r="D78" s="219"/>
      <c r="E78" s="219"/>
      <c r="F78" s="219"/>
      <c r="G78" s="190"/>
      <c r="H78" s="190"/>
      <c r="I78" s="190"/>
      <c r="J78" s="191"/>
      <c r="K78" s="271"/>
      <c r="L78" s="221">
        <f t="shared" si="8"/>
        <v>0</v>
      </c>
      <c r="M78" s="221">
        <f t="shared" si="9"/>
        <v>0</v>
      </c>
      <c r="N78" s="189">
        <v>0</v>
      </c>
    </row>
    <row r="79" spans="1:14" x14ac:dyDescent="0.25">
      <c r="A79" s="219"/>
      <c r="B79" s="187"/>
      <c r="C79" s="219"/>
      <c r="D79" s="219"/>
      <c r="E79" s="219"/>
      <c r="F79" s="219"/>
      <c r="G79" s="190"/>
      <c r="H79" s="190"/>
      <c r="I79" s="190"/>
      <c r="J79" s="191"/>
      <c r="K79" s="271"/>
      <c r="L79" s="221">
        <f t="shared" si="8"/>
        <v>0</v>
      </c>
      <c r="M79" s="221">
        <f t="shared" si="9"/>
        <v>0</v>
      </c>
      <c r="N79" s="189">
        <v>0</v>
      </c>
    </row>
    <row r="80" spans="1:14" x14ac:dyDescent="0.25">
      <c r="A80" s="219"/>
      <c r="B80" s="187"/>
      <c r="C80" s="219"/>
      <c r="D80" s="219"/>
      <c r="E80" s="219"/>
      <c r="F80" s="219"/>
      <c r="G80" s="190"/>
      <c r="H80" s="190"/>
      <c r="I80" s="190"/>
      <c r="J80" s="191"/>
      <c r="K80" s="271"/>
      <c r="L80" s="221">
        <f t="shared" si="8"/>
        <v>0</v>
      </c>
      <c r="M80" s="221">
        <f t="shared" si="9"/>
        <v>0</v>
      </c>
      <c r="N80" s="189">
        <v>0</v>
      </c>
    </row>
    <row r="81" spans="1:14" x14ac:dyDescent="0.25">
      <c r="A81" s="219"/>
      <c r="B81" s="187"/>
      <c r="C81" s="219"/>
      <c r="D81" s="219"/>
      <c r="E81" s="219"/>
      <c r="F81" s="219"/>
      <c r="G81" s="190"/>
      <c r="H81" s="190"/>
      <c r="I81" s="190"/>
      <c r="J81" s="191"/>
      <c r="K81" s="271"/>
      <c r="L81" s="221">
        <f t="shared" si="8"/>
        <v>0</v>
      </c>
      <c r="M81" s="221">
        <f t="shared" si="9"/>
        <v>0</v>
      </c>
      <c r="N81" s="189">
        <v>0</v>
      </c>
    </row>
    <row r="82" spans="1:14" x14ac:dyDescent="0.25">
      <c r="A82" s="219"/>
      <c r="B82" s="187"/>
      <c r="C82" s="219"/>
      <c r="D82" s="219"/>
      <c r="E82" s="219"/>
      <c r="F82" s="219"/>
      <c r="G82" s="190"/>
      <c r="H82" s="190"/>
      <c r="I82" s="190"/>
      <c r="J82" s="191"/>
      <c r="K82" s="271"/>
      <c r="L82" s="221">
        <f t="shared" si="8"/>
        <v>0</v>
      </c>
      <c r="M82" s="221">
        <f t="shared" si="9"/>
        <v>0</v>
      </c>
      <c r="N82" s="189">
        <v>0</v>
      </c>
    </row>
    <row r="83" spans="1:14" x14ac:dyDescent="0.25">
      <c r="A83" s="219"/>
      <c r="B83" s="187"/>
      <c r="C83" s="219"/>
      <c r="D83" s="219"/>
      <c r="E83" s="219"/>
      <c r="F83" s="219"/>
      <c r="G83" s="190"/>
      <c r="H83" s="190"/>
      <c r="I83" s="190"/>
      <c r="J83" s="191"/>
      <c r="K83" s="271"/>
      <c r="L83" s="221">
        <f t="shared" si="8"/>
        <v>0</v>
      </c>
      <c r="M83" s="221">
        <f t="shared" si="9"/>
        <v>0</v>
      </c>
      <c r="N83" s="189">
        <v>0</v>
      </c>
    </row>
    <row r="84" spans="1:14" x14ac:dyDescent="0.25">
      <c r="A84" s="219"/>
      <c r="B84" s="187"/>
      <c r="C84" s="219"/>
      <c r="D84" s="219"/>
      <c r="E84" s="219"/>
      <c r="F84" s="219"/>
      <c r="G84" s="190"/>
      <c r="H84" s="190"/>
      <c r="I84" s="190"/>
      <c r="J84" s="191"/>
      <c r="K84" s="271"/>
      <c r="L84" s="221">
        <f t="shared" si="8"/>
        <v>0</v>
      </c>
      <c r="M84" s="221">
        <f t="shared" si="9"/>
        <v>0</v>
      </c>
      <c r="N84" s="189">
        <v>0</v>
      </c>
    </row>
    <row r="85" spans="1:14" x14ac:dyDescent="0.25">
      <c r="A85" s="219"/>
      <c r="B85" s="187"/>
      <c r="C85" s="219"/>
      <c r="D85" s="219"/>
      <c r="E85" s="219"/>
      <c r="F85" s="219"/>
      <c r="G85" s="190"/>
      <c r="H85" s="190"/>
      <c r="I85" s="190"/>
      <c r="J85" s="191"/>
      <c r="K85" s="271"/>
      <c r="L85" s="221">
        <f t="shared" si="8"/>
        <v>0</v>
      </c>
      <c r="M85" s="221">
        <f t="shared" si="9"/>
        <v>0</v>
      </c>
      <c r="N85" s="189">
        <v>0</v>
      </c>
    </row>
    <row r="86" spans="1:14" x14ac:dyDescent="0.25">
      <c r="A86" s="219"/>
      <c r="B86" s="187"/>
      <c r="C86" s="219"/>
      <c r="D86" s="219"/>
      <c r="E86" s="219"/>
      <c r="F86" s="219"/>
      <c r="G86" s="190"/>
      <c r="H86" s="190"/>
      <c r="I86" s="190"/>
      <c r="J86" s="191"/>
      <c r="K86" s="271"/>
      <c r="L86" s="221">
        <f t="shared" si="8"/>
        <v>0</v>
      </c>
      <c r="M86" s="221">
        <f t="shared" si="9"/>
        <v>0</v>
      </c>
      <c r="N86" s="189">
        <v>0</v>
      </c>
    </row>
    <row r="87" spans="1:14" x14ac:dyDescent="0.25">
      <c r="A87" s="219"/>
      <c r="B87" s="187"/>
      <c r="C87" s="219"/>
      <c r="D87" s="219"/>
      <c r="E87" s="219"/>
      <c r="F87" s="219"/>
      <c r="G87" s="190"/>
      <c r="H87" s="190"/>
      <c r="I87" s="190"/>
      <c r="J87" s="191"/>
      <c r="K87" s="271"/>
      <c r="L87" s="221">
        <f t="shared" ref="L87:L101" si="10">IF(B87="NACIONAL",SUM($G87:$H87)+SUM($I87:$J87)*$K87,0)</f>
        <v>0</v>
      </c>
      <c r="M87" s="221">
        <f t="shared" ref="M87:M101" si="11">IF(B87="INTERNACIONAL",SUM($G87:$H87)+SUM($I87:$J87)*$K87,0)</f>
        <v>0</v>
      </c>
      <c r="N87" s="189">
        <v>0</v>
      </c>
    </row>
    <row r="88" spans="1:14" x14ac:dyDescent="0.25">
      <c r="A88" s="219"/>
      <c r="B88" s="187"/>
      <c r="C88" s="219"/>
      <c r="D88" s="219"/>
      <c r="E88" s="219"/>
      <c r="F88" s="219"/>
      <c r="G88" s="190"/>
      <c r="H88" s="190"/>
      <c r="I88" s="190"/>
      <c r="J88" s="191"/>
      <c r="K88" s="271"/>
      <c r="L88" s="221">
        <f t="shared" si="10"/>
        <v>0</v>
      </c>
      <c r="M88" s="221">
        <f t="shared" si="11"/>
        <v>0</v>
      </c>
      <c r="N88" s="189">
        <v>0</v>
      </c>
    </row>
    <row r="89" spans="1:14" x14ac:dyDescent="0.25">
      <c r="A89" s="219"/>
      <c r="B89" s="187"/>
      <c r="C89" s="219"/>
      <c r="D89" s="219"/>
      <c r="E89" s="219"/>
      <c r="F89" s="219"/>
      <c r="G89" s="190"/>
      <c r="H89" s="190"/>
      <c r="I89" s="190"/>
      <c r="J89" s="191"/>
      <c r="K89" s="271"/>
      <c r="L89" s="221">
        <f t="shared" si="10"/>
        <v>0</v>
      </c>
      <c r="M89" s="221">
        <f t="shared" si="11"/>
        <v>0</v>
      </c>
      <c r="N89" s="189">
        <v>0</v>
      </c>
    </row>
    <row r="90" spans="1:14" x14ac:dyDescent="0.25">
      <c r="A90" s="219"/>
      <c r="B90" s="187"/>
      <c r="C90" s="219"/>
      <c r="D90" s="219"/>
      <c r="E90" s="219"/>
      <c r="F90" s="219"/>
      <c r="G90" s="190"/>
      <c r="H90" s="190"/>
      <c r="I90" s="190"/>
      <c r="J90" s="191"/>
      <c r="K90" s="271"/>
      <c r="L90" s="221">
        <f t="shared" si="10"/>
        <v>0</v>
      </c>
      <c r="M90" s="221">
        <f t="shared" si="11"/>
        <v>0</v>
      </c>
      <c r="N90" s="189">
        <v>0</v>
      </c>
    </row>
    <row r="91" spans="1:14" x14ac:dyDescent="0.25">
      <c r="A91" s="219"/>
      <c r="B91" s="187"/>
      <c r="C91" s="219"/>
      <c r="D91" s="219"/>
      <c r="E91" s="219"/>
      <c r="F91" s="219"/>
      <c r="G91" s="190"/>
      <c r="H91" s="190"/>
      <c r="I91" s="190"/>
      <c r="J91" s="191"/>
      <c r="K91" s="271"/>
      <c r="L91" s="221">
        <f t="shared" si="10"/>
        <v>0</v>
      </c>
      <c r="M91" s="221">
        <f t="shared" si="11"/>
        <v>0</v>
      </c>
      <c r="N91" s="189">
        <v>0</v>
      </c>
    </row>
    <row r="92" spans="1:14" x14ac:dyDescent="0.25">
      <c r="A92" s="219"/>
      <c r="B92" s="187"/>
      <c r="C92" s="219"/>
      <c r="D92" s="219"/>
      <c r="E92" s="219"/>
      <c r="F92" s="219"/>
      <c r="G92" s="190"/>
      <c r="H92" s="190"/>
      <c r="I92" s="190"/>
      <c r="J92" s="191"/>
      <c r="K92" s="271"/>
      <c r="L92" s="221">
        <f t="shared" si="10"/>
        <v>0</v>
      </c>
      <c r="M92" s="221">
        <f t="shared" si="11"/>
        <v>0</v>
      </c>
      <c r="N92" s="189">
        <v>0</v>
      </c>
    </row>
    <row r="93" spans="1:14" x14ac:dyDescent="0.25">
      <c r="A93" s="219"/>
      <c r="B93" s="187"/>
      <c r="C93" s="219"/>
      <c r="D93" s="219"/>
      <c r="E93" s="219"/>
      <c r="F93" s="219"/>
      <c r="G93" s="190"/>
      <c r="H93" s="190"/>
      <c r="I93" s="190"/>
      <c r="J93" s="191"/>
      <c r="K93" s="271"/>
      <c r="L93" s="221">
        <f t="shared" si="10"/>
        <v>0</v>
      </c>
      <c r="M93" s="221">
        <f t="shared" si="11"/>
        <v>0</v>
      </c>
      <c r="N93" s="189">
        <v>0</v>
      </c>
    </row>
    <row r="94" spans="1:14" x14ac:dyDescent="0.25">
      <c r="A94" s="219"/>
      <c r="B94" s="187"/>
      <c r="C94" s="219"/>
      <c r="D94" s="219"/>
      <c r="E94" s="219"/>
      <c r="F94" s="219"/>
      <c r="G94" s="190"/>
      <c r="H94" s="190"/>
      <c r="I94" s="190"/>
      <c r="J94" s="191"/>
      <c r="K94" s="271"/>
      <c r="L94" s="221">
        <f t="shared" si="10"/>
        <v>0</v>
      </c>
      <c r="M94" s="221">
        <f t="shared" si="11"/>
        <v>0</v>
      </c>
      <c r="N94" s="189">
        <v>0</v>
      </c>
    </row>
    <row r="95" spans="1:14" x14ac:dyDescent="0.25">
      <c r="A95" s="219"/>
      <c r="B95" s="187"/>
      <c r="C95" s="219"/>
      <c r="D95" s="219"/>
      <c r="E95" s="219"/>
      <c r="F95" s="219"/>
      <c r="G95" s="190"/>
      <c r="H95" s="190"/>
      <c r="I95" s="190"/>
      <c r="J95" s="191"/>
      <c r="K95" s="271"/>
      <c r="L95" s="221">
        <f t="shared" si="10"/>
        <v>0</v>
      </c>
      <c r="M95" s="221">
        <f t="shared" si="11"/>
        <v>0</v>
      </c>
      <c r="N95" s="189">
        <v>0</v>
      </c>
    </row>
    <row r="96" spans="1:14" x14ac:dyDescent="0.25">
      <c r="A96" s="219"/>
      <c r="B96" s="187"/>
      <c r="C96" s="219"/>
      <c r="D96" s="219"/>
      <c r="E96" s="219"/>
      <c r="F96" s="219"/>
      <c r="G96" s="190"/>
      <c r="H96" s="190"/>
      <c r="I96" s="190"/>
      <c r="J96" s="191"/>
      <c r="K96" s="271"/>
      <c r="L96" s="221">
        <f t="shared" si="10"/>
        <v>0</v>
      </c>
      <c r="M96" s="221">
        <f t="shared" si="11"/>
        <v>0</v>
      </c>
      <c r="N96" s="189">
        <v>0</v>
      </c>
    </row>
    <row r="97" spans="1:14" x14ac:dyDescent="0.25">
      <c r="A97" s="219"/>
      <c r="B97" s="187"/>
      <c r="C97" s="219"/>
      <c r="D97" s="219"/>
      <c r="E97" s="219"/>
      <c r="F97" s="219"/>
      <c r="G97" s="190"/>
      <c r="H97" s="190"/>
      <c r="I97" s="190"/>
      <c r="J97" s="191"/>
      <c r="K97" s="271"/>
      <c r="L97" s="221">
        <f t="shared" si="10"/>
        <v>0</v>
      </c>
      <c r="M97" s="221">
        <f t="shared" si="11"/>
        <v>0</v>
      </c>
      <c r="N97" s="189">
        <v>0</v>
      </c>
    </row>
    <row r="98" spans="1:14" x14ac:dyDescent="0.25">
      <c r="A98" s="219"/>
      <c r="B98" s="187"/>
      <c r="C98" s="219"/>
      <c r="D98" s="219"/>
      <c r="E98" s="219"/>
      <c r="F98" s="219"/>
      <c r="G98" s="190"/>
      <c r="H98" s="190"/>
      <c r="I98" s="190"/>
      <c r="J98" s="191"/>
      <c r="K98" s="271"/>
      <c r="L98" s="221">
        <f t="shared" si="10"/>
        <v>0</v>
      </c>
      <c r="M98" s="221">
        <f t="shared" si="11"/>
        <v>0</v>
      </c>
      <c r="N98" s="189">
        <v>0</v>
      </c>
    </row>
    <row r="99" spans="1:14" x14ac:dyDescent="0.25">
      <c r="A99" s="219"/>
      <c r="B99" s="187"/>
      <c r="C99" s="219"/>
      <c r="D99" s="219"/>
      <c r="E99" s="219"/>
      <c r="F99" s="219"/>
      <c r="G99" s="190"/>
      <c r="H99" s="190"/>
      <c r="I99" s="190"/>
      <c r="J99" s="191"/>
      <c r="K99" s="271"/>
      <c r="L99" s="221">
        <f t="shared" si="10"/>
        <v>0</v>
      </c>
      <c r="M99" s="221">
        <f t="shared" si="11"/>
        <v>0</v>
      </c>
      <c r="N99" s="189">
        <v>0</v>
      </c>
    </row>
    <row r="100" spans="1:14" x14ac:dyDescent="0.25">
      <c r="A100" s="219"/>
      <c r="B100" s="187"/>
      <c r="C100" s="219"/>
      <c r="D100" s="219"/>
      <c r="E100" s="219"/>
      <c r="F100" s="219"/>
      <c r="G100" s="190"/>
      <c r="H100" s="190"/>
      <c r="I100" s="190"/>
      <c r="J100" s="191"/>
      <c r="K100" s="271"/>
      <c r="L100" s="221">
        <f t="shared" si="10"/>
        <v>0</v>
      </c>
      <c r="M100" s="221">
        <f t="shared" si="11"/>
        <v>0</v>
      </c>
      <c r="N100" s="189">
        <v>0</v>
      </c>
    </row>
    <row r="101" spans="1:14" x14ac:dyDescent="0.25">
      <c r="A101" s="219"/>
      <c r="B101" s="187"/>
      <c r="C101" s="219"/>
      <c r="D101" s="219"/>
      <c r="E101" s="219"/>
      <c r="F101" s="219"/>
      <c r="G101" s="190"/>
      <c r="H101" s="190"/>
      <c r="I101" s="190"/>
      <c r="J101" s="191"/>
      <c r="K101" s="271"/>
      <c r="L101" s="221">
        <f t="shared" si="10"/>
        <v>0</v>
      </c>
      <c r="M101" s="221">
        <f t="shared" si="11"/>
        <v>0</v>
      </c>
      <c r="N101" s="189">
        <v>0</v>
      </c>
    </row>
  </sheetData>
  <sheetProtection algorithmName="SHA-512" hashValue="8xR50VsmrWYnnZKnkUq5A8BbsCE3g+pv8K/LUhWsIaNE1Zqpng2QacvuHOOjIPHtik7b45umLpfsl9exDfeynw==" saltValue="Xj4JRyJDCy9Xwrcu8XFIPw==" spinCount="100000" sheet="1" objects="1" scenarios="1"/>
  <mergeCells count="3">
    <mergeCell ref="A1:J1"/>
    <mergeCell ref="L1:M1"/>
    <mergeCell ref="U1:V1"/>
  </mergeCells>
  <dataValidations count="1">
    <dataValidation type="list" allowBlank="1" showInputMessage="1" showErrorMessage="1" sqref="B3:B101">
      <formula1>"NACIONAL,INTERNACIONAL"</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80"/>
  <sheetViews>
    <sheetView workbookViewId="0">
      <selection activeCell="E33" sqref="E33"/>
    </sheetView>
  </sheetViews>
  <sheetFormatPr baseColWidth="10" defaultRowHeight="15" x14ac:dyDescent="0.25"/>
  <cols>
    <col min="1" max="1" width="11.42578125" style="208"/>
    <col min="2" max="2" width="27.140625" style="208" customWidth="1"/>
    <col min="3" max="3" width="10.7109375" style="208" customWidth="1"/>
    <col min="4" max="4" width="10.85546875" style="208" customWidth="1"/>
    <col min="5" max="5" width="45.7109375" style="208" customWidth="1"/>
    <col min="6" max="6" width="47.42578125" style="208" customWidth="1"/>
    <col min="7" max="7" width="33.5703125" style="208" customWidth="1"/>
    <col min="8" max="8" width="4" style="208" customWidth="1"/>
    <col min="9" max="9" width="11.42578125" style="208"/>
    <col min="10" max="10" width="29.42578125" style="208" customWidth="1"/>
    <col min="11" max="11" width="34.42578125" style="208" customWidth="1"/>
    <col min="12" max="16384" width="11.42578125" style="208"/>
  </cols>
  <sheetData>
    <row r="2" spans="1:11" x14ac:dyDescent="0.25">
      <c r="A2" s="373" t="s">
        <v>570</v>
      </c>
      <c r="B2" s="374"/>
      <c r="C2" s="250"/>
      <c r="D2" s="250"/>
      <c r="E2" s="294" t="s">
        <v>527</v>
      </c>
      <c r="F2" s="295" t="s">
        <v>528</v>
      </c>
      <c r="G2" s="225"/>
      <c r="J2" s="294" t="s">
        <v>527</v>
      </c>
      <c r="K2" s="295" t="s">
        <v>528</v>
      </c>
    </row>
    <row r="3" spans="1:11" ht="36.75" thickBot="1" x14ac:dyDescent="0.3">
      <c r="A3" s="303" t="s">
        <v>571</v>
      </c>
      <c r="B3" s="293" t="s">
        <v>572</v>
      </c>
      <c r="C3" s="293" t="s">
        <v>603</v>
      </c>
      <c r="D3" s="293" t="s">
        <v>604</v>
      </c>
      <c r="E3" s="293" t="s">
        <v>551</v>
      </c>
      <c r="F3" s="293" t="s">
        <v>551</v>
      </c>
      <c r="G3" s="293" t="s">
        <v>573</v>
      </c>
      <c r="I3" s="299" t="s">
        <v>597</v>
      </c>
      <c r="J3" s="306" t="s">
        <v>551</v>
      </c>
      <c r="K3" s="306" t="s">
        <v>551</v>
      </c>
    </row>
    <row r="4" spans="1:11" ht="15.75" thickBot="1" x14ac:dyDescent="0.3">
      <c r="A4" s="192"/>
      <c r="B4" s="192"/>
      <c r="C4" s="192"/>
      <c r="D4" s="192"/>
      <c r="E4" s="185"/>
      <c r="F4" s="185"/>
      <c r="G4" s="186">
        <f t="shared" ref="G4:G11" si="0">SUM(E4:F4)</f>
        <v>0</v>
      </c>
      <c r="I4" s="304" t="s">
        <v>546</v>
      </c>
      <c r="J4" s="214">
        <f>SUM(E4:E80)</f>
        <v>0</v>
      </c>
      <c r="K4" s="214">
        <f>SUM(F4:F80)</f>
        <v>0</v>
      </c>
    </row>
    <row r="5" spans="1:11" ht="15.75" thickBot="1" x14ac:dyDescent="0.3">
      <c r="A5" s="192"/>
      <c r="B5" s="183"/>
      <c r="C5" s="183"/>
      <c r="D5" s="183"/>
      <c r="E5" s="185"/>
      <c r="F5" s="185"/>
      <c r="G5" s="186">
        <f t="shared" si="0"/>
        <v>0</v>
      </c>
      <c r="I5" s="305" t="s">
        <v>7</v>
      </c>
      <c r="J5" s="227">
        <f>SUM(J4:K4)</f>
        <v>0</v>
      </c>
      <c r="K5" s="226"/>
    </row>
    <row r="6" spans="1:11" x14ac:dyDescent="0.25">
      <c r="A6" s="192"/>
      <c r="B6" s="183"/>
      <c r="C6" s="183"/>
      <c r="D6" s="183"/>
      <c r="E6" s="185"/>
      <c r="F6" s="185"/>
      <c r="G6" s="186">
        <f t="shared" si="0"/>
        <v>0</v>
      </c>
    </row>
    <row r="7" spans="1:11" x14ac:dyDescent="0.25">
      <c r="A7" s="192"/>
      <c r="B7" s="183"/>
      <c r="C7" s="183"/>
      <c r="D7" s="183"/>
      <c r="E7" s="185"/>
      <c r="F7" s="185"/>
      <c r="G7" s="186">
        <f t="shared" si="0"/>
        <v>0</v>
      </c>
    </row>
    <row r="8" spans="1:11" x14ac:dyDescent="0.25">
      <c r="A8" s="192"/>
      <c r="B8" s="192"/>
      <c r="C8" s="192"/>
      <c r="D8" s="192"/>
      <c r="E8" s="185"/>
      <c r="F8" s="185"/>
      <c r="G8" s="186">
        <f t="shared" si="0"/>
        <v>0</v>
      </c>
    </row>
    <row r="9" spans="1:11" x14ac:dyDescent="0.25">
      <c r="A9" s="192"/>
      <c r="B9" s="193"/>
      <c r="C9" s="193"/>
      <c r="D9" s="193"/>
      <c r="E9" s="185"/>
      <c r="F9" s="185"/>
      <c r="G9" s="186">
        <f t="shared" si="0"/>
        <v>0</v>
      </c>
    </row>
    <row r="10" spans="1:11" x14ac:dyDescent="0.25">
      <c r="A10" s="192"/>
      <c r="B10" s="193"/>
      <c r="C10" s="193"/>
      <c r="D10" s="193"/>
      <c r="E10" s="185"/>
      <c r="F10" s="185"/>
      <c r="G10" s="186">
        <f t="shared" si="0"/>
        <v>0</v>
      </c>
    </row>
    <row r="11" spans="1:11" x14ac:dyDescent="0.25">
      <c r="A11" s="192"/>
      <c r="B11" s="193"/>
      <c r="C11" s="193"/>
      <c r="D11" s="193"/>
      <c r="E11" s="185"/>
      <c r="F11" s="185"/>
      <c r="G11" s="186">
        <f t="shared" si="0"/>
        <v>0</v>
      </c>
    </row>
    <row r="12" spans="1:11" x14ac:dyDescent="0.25">
      <c r="A12" s="192"/>
      <c r="B12" s="193"/>
      <c r="C12" s="193"/>
      <c r="D12" s="193"/>
      <c r="E12" s="185"/>
      <c r="F12" s="185"/>
      <c r="G12" s="186">
        <f t="shared" ref="G12:G75" si="1">SUM(E12:F12)</f>
        <v>0</v>
      </c>
    </row>
    <row r="13" spans="1:11" x14ac:dyDescent="0.25">
      <c r="A13" s="192"/>
      <c r="B13" s="193"/>
      <c r="C13" s="193"/>
      <c r="D13" s="193"/>
      <c r="E13" s="185"/>
      <c r="F13" s="185"/>
      <c r="G13" s="186">
        <f t="shared" si="1"/>
        <v>0</v>
      </c>
    </row>
    <row r="14" spans="1:11" x14ac:dyDescent="0.25">
      <c r="A14" s="192"/>
      <c r="B14" s="193"/>
      <c r="C14" s="193"/>
      <c r="D14" s="193"/>
      <c r="E14" s="185"/>
      <c r="F14" s="185"/>
      <c r="G14" s="186">
        <f t="shared" si="1"/>
        <v>0</v>
      </c>
    </row>
    <row r="15" spans="1:11" x14ac:dyDescent="0.25">
      <c r="A15" s="192"/>
      <c r="B15" s="193"/>
      <c r="C15" s="193"/>
      <c r="D15" s="193"/>
      <c r="E15" s="185"/>
      <c r="F15" s="185"/>
      <c r="G15" s="186">
        <f t="shared" si="1"/>
        <v>0</v>
      </c>
    </row>
    <row r="16" spans="1:11" x14ac:dyDescent="0.25">
      <c r="A16" s="192"/>
      <c r="B16" s="193"/>
      <c r="C16" s="193"/>
      <c r="D16" s="193"/>
      <c r="E16" s="185"/>
      <c r="F16" s="185"/>
      <c r="G16" s="186">
        <f t="shared" si="1"/>
        <v>0</v>
      </c>
    </row>
    <row r="17" spans="1:7" x14ac:dyDescent="0.25">
      <c r="A17" s="192"/>
      <c r="B17" s="193"/>
      <c r="C17" s="193"/>
      <c r="D17" s="193"/>
      <c r="E17" s="185"/>
      <c r="F17" s="185"/>
      <c r="G17" s="186">
        <f t="shared" si="1"/>
        <v>0</v>
      </c>
    </row>
    <row r="18" spans="1:7" x14ac:dyDescent="0.25">
      <c r="A18" s="192"/>
      <c r="B18" s="193"/>
      <c r="C18" s="193"/>
      <c r="D18" s="193"/>
      <c r="E18" s="185"/>
      <c r="F18" s="185"/>
      <c r="G18" s="186">
        <f t="shared" si="1"/>
        <v>0</v>
      </c>
    </row>
    <row r="19" spans="1:7" x14ac:dyDescent="0.25">
      <c r="A19" s="192"/>
      <c r="B19" s="193"/>
      <c r="C19" s="193"/>
      <c r="D19" s="193"/>
      <c r="E19" s="185"/>
      <c r="F19" s="185"/>
      <c r="G19" s="186">
        <f t="shared" si="1"/>
        <v>0</v>
      </c>
    </row>
    <row r="20" spans="1:7" x14ac:dyDescent="0.25">
      <c r="A20" s="192"/>
      <c r="B20" s="193"/>
      <c r="C20" s="193"/>
      <c r="D20" s="193"/>
      <c r="E20" s="185"/>
      <c r="F20" s="185"/>
      <c r="G20" s="186">
        <f t="shared" si="1"/>
        <v>0</v>
      </c>
    </row>
    <row r="21" spans="1:7" x14ac:dyDescent="0.25">
      <c r="A21" s="192"/>
      <c r="B21" s="193"/>
      <c r="C21" s="193"/>
      <c r="D21" s="193"/>
      <c r="E21" s="185"/>
      <c r="F21" s="185"/>
      <c r="G21" s="186">
        <f t="shared" si="1"/>
        <v>0</v>
      </c>
    </row>
    <row r="22" spans="1:7" x14ac:dyDescent="0.25">
      <c r="A22" s="192"/>
      <c r="B22" s="193"/>
      <c r="C22" s="193"/>
      <c r="D22" s="193"/>
      <c r="E22" s="185"/>
      <c r="F22" s="185"/>
      <c r="G22" s="186">
        <f t="shared" si="1"/>
        <v>0</v>
      </c>
    </row>
    <row r="23" spans="1:7" x14ac:dyDescent="0.25">
      <c r="A23" s="192"/>
      <c r="B23" s="193"/>
      <c r="C23" s="193"/>
      <c r="D23" s="193"/>
      <c r="E23" s="185"/>
      <c r="F23" s="185"/>
      <c r="G23" s="186">
        <f t="shared" si="1"/>
        <v>0</v>
      </c>
    </row>
    <row r="24" spans="1:7" x14ac:dyDescent="0.25">
      <c r="A24" s="192"/>
      <c r="B24" s="193"/>
      <c r="C24" s="193"/>
      <c r="D24" s="193"/>
      <c r="E24" s="185"/>
      <c r="F24" s="185"/>
      <c r="G24" s="186">
        <f t="shared" si="1"/>
        <v>0</v>
      </c>
    </row>
    <row r="25" spans="1:7" x14ac:dyDescent="0.25">
      <c r="A25" s="192"/>
      <c r="B25" s="193"/>
      <c r="C25" s="193"/>
      <c r="D25" s="193"/>
      <c r="E25" s="185"/>
      <c r="F25" s="185"/>
      <c r="G25" s="186">
        <f t="shared" si="1"/>
        <v>0</v>
      </c>
    </row>
    <row r="26" spans="1:7" x14ac:dyDescent="0.25">
      <c r="A26" s="192"/>
      <c r="B26" s="193"/>
      <c r="C26" s="193"/>
      <c r="D26" s="193"/>
      <c r="E26" s="185"/>
      <c r="F26" s="185"/>
      <c r="G26" s="186">
        <f t="shared" si="1"/>
        <v>0</v>
      </c>
    </row>
    <row r="27" spans="1:7" x14ac:dyDescent="0.25">
      <c r="A27" s="192"/>
      <c r="B27" s="193"/>
      <c r="C27" s="193"/>
      <c r="D27" s="193"/>
      <c r="E27" s="185"/>
      <c r="F27" s="185"/>
      <c r="G27" s="186">
        <f t="shared" si="1"/>
        <v>0</v>
      </c>
    </row>
    <row r="28" spans="1:7" x14ac:dyDescent="0.25">
      <c r="A28" s="192"/>
      <c r="B28" s="193"/>
      <c r="C28" s="193"/>
      <c r="D28" s="193"/>
      <c r="E28" s="185"/>
      <c r="F28" s="185"/>
      <c r="G28" s="186">
        <f t="shared" si="1"/>
        <v>0</v>
      </c>
    </row>
    <row r="29" spans="1:7" x14ac:dyDescent="0.25">
      <c r="A29" s="192"/>
      <c r="B29" s="193"/>
      <c r="C29" s="193"/>
      <c r="D29" s="193"/>
      <c r="E29" s="185"/>
      <c r="F29" s="185"/>
      <c r="G29" s="186">
        <f t="shared" si="1"/>
        <v>0</v>
      </c>
    </row>
    <row r="30" spans="1:7" x14ac:dyDescent="0.25">
      <c r="A30" s="192"/>
      <c r="B30" s="193"/>
      <c r="C30" s="193"/>
      <c r="D30" s="193"/>
      <c r="E30" s="185"/>
      <c r="F30" s="185"/>
      <c r="G30" s="186">
        <f t="shared" si="1"/>
        <v>0</v>
      </c>
    </row>
    <row r="31" spans="1:7" x14ac:dyDescent="0.25">
      <c r="A31" s="192"/>
      <c r="B31" s="193"/>
      <c r="C31" s="193"/>
      <c r="D31" s="193"/>
      <c r="E31" s="185"/>
      <c r="F31" s="185"/>
      <c r="G31" s="186">
        <f t="shared" si="1"/>
        <v>0</v>
      </c>
    </row>
    <row r="32" spans="1:7" x14ac:dyDescent="0.25">
      <c r="A32" s="192"/>
      <c r="B32" s="193"/>
      <c r="C32" s="193"/>
      <c r="D32" s="193"/>
      <c r="E32" s="185"/>
      <c r="F32" s="185"/>
      <c r="G32" s="186">
        <f t="shared" si="1"/>
        <v>0</v>
      </c>
    </row>
    <row r="33" spans="1:7" x14ac:dyDescent="0.25">
      <c r="A33" s="192"/>
      <c r="B33" s="193"/>
      <c r="C33" s="193"/>
      <c r="D33" s="193"/>
      <c r="E33" s="185"/>
      <c r="F33" s="185"/>
      <c r="G33" s="186">
        <f t="shared" si="1"/>
        <v>0</v>
      </c>
    </row>
    <row r="34" spans="1:7" x14ac:dyDescent="0.25">
      <c r="A34" s="192"/>
      <c r="B34" s="193"/>
      <c r="C34" s="193"/>
      <c r="D34" s="193"/>
      <c r="E34" s="185"/>
      <c r="F34" s="185"/>
      <c r="G34" s="186">
        <f t="shared" si="1"/>
        <v>0</v>
      </c>
    </row>
    <row r="35" spans="1:7" x14ac:dyDescent="0.25">
      <c r="A35" s="192"/>
      <c r="B35" s="193"/>
      <c r="C35" s="193"/>
      <c r="D35" s="193"/>
      <c r="E35" s="185"/>
      <c r="F35" s="185"/>
      <c r="G35" s="186">
        <f t="shared" si="1"/>
        <v>0</v>
      </c>
    </row>
    <row r="36" spans="1:7" x14ac:dyDescent="0.25">
      <c r="A36" s="192"/>
      <c r="B36" s="193"/>
      <c r="C36" s="193"/>
      <c r="D36" s="193"/>
      <c r="E36" s="185"/>
      <c r="F36" s="185"/>
      <c r="G36" s="186">
        <f t="shared" si="1"/>
        <v>0</v>
      </c>
    </row>
    <row r="37" spans="1:7" x14ac:dyDescent="0.25">
      <c r="A37" s="192"/>
      <c r="B37" s="193"/>
      <c r="C37" s="193"/>
      <c r="D37" s="193"/>
      <c r="E37" s="185"/>
      <c r="F37" s="185"/>
      <c r="G37" s="186">
        <f t="shared" si="1"/>
        <v>0</v>
      </c>
    </row>
    <row r="38" spans="1:7" x14ac:dyDescent="0.25">
      <c r="A38" s="192"/>
      <c r="B38" s="193"/>
      <c r="C38" s="193"/>
      <c r="D38" s="193"/>
      <c r="E38" s="185"/>
      <c r="F38" s="185"/>
      <c r="G38" s="186">
        <f t="shared" si="1"/>
        <v>0</v>
      </c>
    </row>
    <row r="39" spans="1:7" x14ac:dyDescent="0.25">
      <c r="A39" s="192"/>
      <c r="B39" s="193"/>
      <c r="C39" s="193"/>
      <c r="D39" s="193"/>
      <c r="E39" s="185"/>
      <c r="F39" s="185"/>
      <c r="G39" s="186">
        <f t="shared" si="1"/>
        <v>0</v>
      </c>
    </row>
    <row r="40" spans="1:7" x14ac:dyDescent="0.25">
      <c r="A40" s="192"/>
      <c r="B40" s="193"/>
      <c r="C40" s="193"/>
      <c r="D40" s="193"/>
      <c r="E40" s="185"/>
      <c r="F40" s="185"/>
      <c r="G40" s="186">
        <f t="shared" si="1"/>
        <v>0</v>
      </c>
    </row>
    <row r="41" spans="1:7" x14ac:dyDescent="0.25">
      <c r="A41" s="192"/>
      <c r="B41" s="193"/>
      <c r="C41" s="193"/>
      <c r="D41" s="193"/>
      <c r="E41" s="185"/>
      <c r="F41" s="185"/>
      <c r="G41" s="186">
        <f t="shared" si="1"/>
        <v>0</v>
      </c>
    </row>
    <row r="42" spans="1:7" x14ac:dyDescent="0.25">
      <c r="A42" s="192"/>
      <c r="B42" s="193"/>
      <c r="C42" s="193"/>
      <c r="D42" s="193"/>
      <c r="E42" s="185"/>
      <c r="F42" s="185"/>
      <c r="G42" s="186">
        <f t="shared" si="1"/>
        <v>0</v>
      </c>
    </row>
    <row r="43" spans="1:7" x14ac:dyDescent="0.25">
      <c r="A43" s="192"/>
      <c r="B43" s="193"/>
      <c r="C43" s="193"/>
      <c r="D43" s="193"/>
      <c r="E43" s="185"/>
      <c r="F43" s="185"/>
      <c r="G43" s="186">
        <f t="shared" si="1"/>
        <v>0</v>
      </c>
    </row>
    <row r="44" spans="1:7" x14ac:dyDescent="0.25">
      <c r="A44" s="192"/>
      <c r="B44" s="193"/>
      <c r="C44" s="193"/>
      <c r="D44" s="193"/>
      <c r="E44" s="185"/>
      <c r="F44" s="185"/>
      <c r="G44" s="186">
        <f t="shared" si="1"/>
        <v>0</v>
      </c>
    </row>
    <row r="45" spans="1:7" x14ac:dyDescent="0.25">
      <c r="A45" s="192"/>
      <c r="B45" s="193"/>
      <c r="C45" s="193"/>
      <c r="D45" s="193"/>
      <c r="E45" s="185"/>
      <c r="F45" s="185"/>
      <c r="G45" s="186">
        <f t="shared" si="1"/>
        <v>0</v>
      </c>
    </row>
    <row r="46" spans="1:7" x14ac:dyDescent="0.25">
      <c r="A46" s="192"/>
      <c r="B46" s="193"/>
      <c r="C46" s="193"/>
      <c r="D46" s="193"/>
      <c r="E46" s="185"/>
      <c r="F46" s="185"/>
      <c r="G46" s="186">
        <f t="shared" si="1"/>
        <v>0</v>
      </c>
    </row>
    <row r="47" spans="1:7" x14ac:dyDescent="0.25">
      <c r="A47" s="192"/>
      <c r="B47" s="193"/>
      <c r="C47" s="193"/>
      <c r="D47" s="193"/>
      <c r="E47" s="185"/>
      <c r="F47" s="185"/>
      <c r="G47" s="186">
        <f t="shared" si="1"/>
        <v>0</v>
      </c>
    </row>
    <row r="48" spans="1:7" x14ac:dyDescent="0.25">
      <c r="A48" s="192"/>
      <c r="B48" s="193"/>
      <c r="C48" s="193"/>
      <c r="D48" s="193"/>
      <c r="E48" s="185"/>
      <c r="F48" s="185"/>
      <c r="G48" s="186">
        <f t="shared" si="1"/>
        <v>0</v>
      </c>
    </row>
    <row r="49" spans="1:7" x14ac:dyDescent="0.25">
      <c r="A49" s="192"/>
      <c r="B49" s="193"/>
      <c r="C49" s="193"/>
      <c r="D49" s="193"/>
      <c r="E49" s="185"/>
      <c r="F49" s="185"/>
      <c r="G49" s="186">
        <f t="shared" si="1"/>
        <v>0</v>
      </c>
    </row>
    <row r="50" spans="1:7" x14ac:dyDescent="0.25">
      <c r="A50" s="192"/>
      <c r="B50" s="193"/>
      <c r="C50" s="193"/>
      <c r="D50" s="193"/>
      <c r="E50" s="185"/>
      <c r="F50" s="185"/>
      <c r="G50" s="186">
        <f t="shared" si="1"/>
        <v>0</v>
      </c>
    </row>
    <row r="51" spans="1:7" x14ac:dyDescent="0.25">
      <c r="A51" s="192"/>
      <c r="B51" s="193"/>
      <c r="C51" s="193"/>
      <c r="D51" s="193"/>
      <c r="E51" s="185"/>
      <c r="F51" s="185"/>
      <c r="G51" s="186">
        <f t="shared" si="1"/>
        <v>0</v>
      </c>
    </row>
    <row r="52" spans="1:7" x14ac:dyDescent="0.25">
      <c r="A52" s="192"/>
      <c r="B52" s="193"/>
      <c r="C52" s="193"/>
      <c r="D52" s="193"/>
      <c r="E52" s="185"/>
      <c r="F52" s="185"/>
      <c r="G52" s="186">
        <f t="shared" si="1"/>
        <v>0</v>
      </c>
    </row>
    <row r="53" spans="1:7" x14ac:dyDescent="0.25">
      <c r="A53" s="192"/>
      <c r="B53" s="193"/>
      <c r="C53" s="193"/>
      <c r="D53" s="193"/>
      <c r="E53" s="185"/>
      <c r="F53" s="185"/>
      <c r="G53" s="186">
        <f t="shared" si="1"/>
        <v>0</v>
      </c>
    </row>
    <row r="54" spans="1:7" x14ac:dyDescent="0.25">
      <c r="A54" s="192"/>
      <c r="B54" s="193"/>
      <c r="C54" s="193"/>
      <c r="D54" s="193"/>
      <c r="E54" s="185"/>
      <c r="F54" s="185"/>
      <c r="G54" s="186">
        <f t="shared" si="1"/>
        <v>0</v>
      </c>
    </row>
    <row r="55" spans="1:7" x14ac:dyDescent="0.25">
      <c r="A55" s="192"/>
      <c r="B55" s="193"/>
      <c r="C55" s="193"/>
      <c r="D55" s="193"/>
      <c r="E55" s="185"/>
      <c r="F55" s="185"/>
      <c r="G55" s="186">
        <f t="shared" si="1"/>
        <v>0</v>
      </c>
    </row>
    <row r="56" spans="1:7" x14ac:dyDescent="0.25">
      <c r="A56" s="192"/>
      <c r="B56" s="193"/>
      <c r="C56" s="193"/>
      <c r="D56" s="193"/>
      <c r="E56" s="185"/>
      <c r="F56" s="185"/>
      <c r="G56" s="186">
        <f t="shared" si="1"/>
        <v>0</v>
      </c>
    </row>
    <row r="57" spans="1:7" x14ac:dyDescent="0.25">
      <c r="A57" s="192"/>
      <c r="B57" s="193"/>
      <c r="C57" s="193"/>
      <c r="D57" s="193"/>
      <c r="E57" s="185"/>
      <c r="F57" s="185"/>
      <c r="G57" s="186">
        <f t="shared" si="1"/>
        <v>0</v>
      </c>
    </row>
    <row r="58" spans="1:7" x14ac:dyDescent="0.25">
      <c r="A58" s="192"/>
      <c r="B58" s="193"/>
      <c r="C58" s="193"/>
      <c r="D58" s="193"/>
      <c r="E58" s="185"/>
      <c r="F58" s="185"/>
      <c r="G58" s="186">
        <f t="shared" si="1"/>
        <v>0</v>
      </c>
    </row>
    <row r="59" spans="1:7" x14ac:dyDescent="0.25">
      <c r="A59" s="192"/>
      <c r="B59" s="193"/>
      <c r="C59" s="193"/>
      <c r="D59" s="193"/>
      <c r="E59" s="185"/>
      <c r="F59" s="185"/>
      <c r="G59" s="186">
        <f t="shared" si="1"/>
        <v>0</v>
      </c>
    </row>
    <row r="60" spans="1:7" x14ac:dyDescent="0.25">
      <c r="A60" s="192"/>
      <c r="B60" s="193"/>
      <c r="C60" s="193"/>
      <c r="D60" s="193"/>
      <c r="E60" s="185"/>
      <c r="F60" s="185"/>
      <c r="G60" s="186">
        <f t="shared" si="1"/>
        <v>0</v>
      </c>
    </row>
    <row r="61" spans="1:7" x14ac:dyDescent="0.25">
      <c r="A61" s="192"/>
      <c r="B61" s="193"/>
      <c r="C61" s="193"/>
      <c r="D61" s="193"/>
      <c r="E61" s="185"/>
      <c r="F61" s="185"/>
      <c r="G61" s="186">
        <f t="shared" si="1"/>
        <v>0</v>
      </c>
    </row>
    <row r="62" spans="1:7" x14ac:dyDescent="0.25">
      <c r="A62" s="192"/>
      <c r="B62" s="193"/>
      <c r="C62" s="193"/>
      <c r="D62" s="193"/>
      <c r="E62" s="185"/>
      <c r="F62" s="185"/>
      <c r="G62" s="186">
        <f t="shared" si="1"/>
        <v>0</v>
      </c>
    </row>
    <row r="63" spans="1:7" x14ac:dyDescent="0.25">
      <c r="A63" s="192"/>
      <c r="B63" s="193"/>
      <c r="C63" s="193"/>
      <c r="D63" s="193"/>
      <c r="E63" s="185"/>
      <c r="F63" s="185"/>
      <c r="G63" s="186">
        <f t="shared" si="1"/>
        <v>0</v>
      </c>
    </row>
    <row r="64" spans="1:7" x14ac:dyDescent="0.25">
      <c r="A64" s="192"/>
      <c r="B64" s="193"/>
      <c r="C64" s="193"/>
      <c r="D64" s="193"/>
      <c r="E64" s="185"/>
      <c r="F64" s="185"/>
      <c r="G64" s="186">
        <f t="shared" si="1"/>
        <v>0</v>
      </c>
    </row>
    <row r="65" spans="1:7" x14ac:dyDescent="0.25">
      <c r="A65" s="192"/>
      <c r="B65" s="193"/>
      <c r="C65" s="193"/>
      <c r="D65" s="193"/>
      <c r="E65" s="185"/>
      <c r="F65" s="185"/>
      <c r="G65" s="186">
        <f t="shared" si="1"/>
        <v>0</v>
      </c>
    </row>
    <row r="66" spans="1:7" x14ac:dyDescent="0.25">
      <c r="A66" s="192"/>
      <c r="B66" s="193"/>
      <c r="C66" s="193"/>
      <c r="D66" s="193"/>
      <c r="E66" s="185"/>
      <c r="F66" s="185"/>
      <c r="G66" s="186">
        <f t="shared" si="1"/>
        <v>0</v>
      </c>
    </row>
    <row r="67" spans="1:7" x14ac:dyDescent="0.25">
      <c r="A67" s="192"/>
      <c r="B67" s="193"/>
      <c r="C67" s="193"/>
      <c r="D67" s="193"/>
      <c r="E67" s="185"/>
      <c r="F67" s="185"/>
      <c r="G67" s="186">
        <f t="shared" si="1"/>
        <v>0</v>
      </c>
    </row>
    <row r="68" spans="1:7" x14ac:dyDescent="0.25">
      <c r="A68" s="192"/>
      <c r="B68" s="193"/>
      <c r="C68" s="193"/>
      <c r="D68" s="193"/>
      <c r="E68" s="185"/>
      <c r="F68" s="185"/>
      <c r="G68" s="186">
        <f t="shared" si="1"/>
        <v>0</v>
      </c>
    </row>
    <row r="69" spans="1:7" x14ac:dyDescent="0.25">
      <c r="A69" s="192"/>
      <c r="B69" s="193"/>
      <c r="C69" s="193"/>
      <c r="D69" s="193"/>
      <c r="E69" s="185"/>
      <c r="F69" s="185"/>
      <c r="G69" s="186">
        <f t="shared" si="1"/>
        <v>0</v>
      </c>
    </row>
    <row r="70" spans="1:7" x14ac:dyDescent="0.25">
      <c r="A70" s="192"/>
      <c r="B70" s="193"/>
      <c r="C70" s="193"/>
      <c r="D70" s="193"/>
      <c r="E70" s="185"/>
      <c r="F70" s="185"/>
      <c r="G70" s="186">
        <f t="shared" si="1"/>
        <v>0</v>
      </c>
    </row>
    <row r="71" spans="1:7" x14ac:dyDescent="0.25">
      <c r="A71" s="192"/>
      <c r="B71" s="193"/>
      <c r="C71" s="193"/>
      <c r="D71" s="193"/>
      <c r="E71" s="185"/>
      <c r="F71" s="185"/>
      <c r="G71" s="186">
        <f t="shared" si="1"/>
        <v>0</v>
      </c>
    </row>
    <row r="72" spans="1:7" x14ac:dyDescent="0.25">
      <c r="A72" s="192"/>
      <c r="B72" s="193"/>
      <c r="C72" s="193"/>
      <c r="D72" s="193"/>
      <c r="E72" s="185"/>
      <c r="F72" s="185"/>
      <c r="G72" s="186">
        <f t="shared" si="1"/>
        <v>0</v>
      </c>
    </row>
    <row r="73" spans="1:7" x14ac:dyDescent="0.25">
      <c r="A73" s="192"/>
      <c r="B73" s="193"/>
      <c r="C73" s="193"/>
      <c r="D73" s="193"/>
      <c r="E73" s="185"/>
      <c r="F73" s="185"/>
      <c r="G73" s="186">
        <f t="shared" si="1"/>
        <v>0</v>
      </c>
    </row>
    <row r="74" spans="1:7" x14ac:dyDescent="0.25">
      <c r="A74" s="192"/>
      <c r="B74" s="193"/>
      <c r="C74" s="193"/>
      <c r="D74" s="193"/>
      <c r="E74" s="185"/>
      <c r="F74" s="185"/>
      <c r="G74" s="186">
        <f t="shared" si="1"/>
        <v>0</v>
      </c>
    </row>
    <row r="75" spans="1:7" x14ac:dyDescent="0.25">
      <c r="A75" s="192"/>
      <c r="B75" s="193"/>
      <c r="C75" s="193"/>
      <c r="D75" s="193"/>
      <c r="E75" s="185"/>
      <c r="F75" s="185"/>
      <c r="G75" s="186">
        <f t="shared" si="1"/>
        <v>0</v>
      </c>
    </row>
    <row r="76" spans="1:7" x14ac:dyDescent="0.25">
      <c r="A76" s="192"/>
      <c r="B76" s="193"/>
      <c r="C76" s="193"/>
      <c r="D76" s="193"/>
      <c r="E76" s="185"/>
      <c r="F76" s="185"/>
      <c r="G76" s="186">
        <f t="shared" ref="G76:G80" si="2">SUM(E76:F76)</f>
        <v>0</v>
      </c>
    </row>
    <row r="77" spans="1:7" x14ac:dyDescent="0.25">
      <c r="A77" s="192"/>
      <c r="B77" s="193"/>
      <c r="C77" s="193"/>
      <c r="D77" s="193"/>
      <c r="E77" s="185"/>
      <c r="F77" s="185"/>
      <c r="G77" s="186">
        <f t="shared" si="2"/>
        <v>0</v>
      </c>
    </row>
    <row r="78" spans="1:7" x14ac:dyDescent="0.25">
      <c r="A78" s="192"/>
      <c r="B78" s="193"/>
      <c r="C78" s="193"/>
      <c r="D78" s="193"/>
      <c r="E78" s="185"/>
      <c r="F78" s="185"/>
      <c r="G78" s="186">
        <f t="shared" si="2"/>
        <v>0</v>
      </c>
    </row>
    <row r="79" spans="1:7" x14ac:dyDescent="0.25">
      <c r="A79" s="192"/>
      <c r="B79" s="193"/>
      <c r="C79" s="193"/>
      <c r="D79" s="193"/>
      <c r="E79" s="185"/>
      <c r="F79" s="185"/>
      <c r="G79" s="186">
        <f t="shared" si="2"/>
        <v>0</v>
      </c>
    </row>
    <row r="80" spans="1:7" x14ac:dyDescent="0.25">
      <c r="A80" s="192"/>
      <c r="B80" s="193"/>
      <c r="C80" s="193"/>
      <c r="D80" s="193"/>
      <c r="E80" s="185"/>
      <c r="F80" s="185"/>
      <c r="G80" s="186">
        <f t="shared" si="2"/>
        <v>0</v>
      </c>
    </row>
  </sheetData>
  <sheetProtection algorithmName="SHA-512" hashValue="+8Gj4LJR0FI2qoftUDGHuKlUW5zqsfC49VIRl8+F3p9W5bYWrggl3dWxCa8tN6M108y/Rf6WkLZzFQTA1xRlng==" saltValue="RObAphIqcK/jXTlsa5owvA==" spinCount="100000" sheet="1" objects="1" scenarios="1"/>
  <mergeCells count="1">
    <mergeCell ref="A2:B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
  <sheetViews>
    <sheetView tabSelected="1" workbookViewId="0">
      <selection activeCell="D5" sqref="D5"/>
    </sheetView>
  </sheetViews>
  <sheetFormatPr baseColWidth="10" defaultRowHeight="15" x14ac:dyDescent="0.25"/>
  <cols>
    <col min="1" max="1" width="17.7109375" style="208" customWidth="1"/>
    <col min="2" max="2" width="22.5703125" style="208" customWidth="1"/>
    <col min="3" max="3" width="11.140625" style="208" customWidth="1"/>
    <col min="4" max="4" width="10.7109375" style="208" customWidth="1"/>
    <col min="5" max="5" width="11.42578125" style="208"/>
    <col min="6" max="6" width="39.5703125" style="208" customWidth="1"/>
    <col min="7" max="7" width="38.140625" style="208" customWidth="1"/>
    <col min="8" max="8" width="39" style="208" customWidth="1"/>
    <col min="9" max="9" width="3.7109375" style="208" customWidth="1"/>
    <col min="10" max="10" width="11.42578125" style="208"/>
    <col min="11" max="11" width="31.28515625" style="208" customWidth="1"/>
    <col min="12" max="12" width="33" style="208" customWidth="1"/>
    <col min="13" max="16384" width="11.42578125" style="208"/>
  </cols>
  <sheetData>
    <row r="1" spans="1:12" ht="24" x14ac:dyDescent="0.25">
      <c r="A1" s="307" t="s">
        <v>574</v>
      </c>
      <c r="B1" s="228"/>
      <c r="C1" s="228"/>
      <c r="D1" s="228"/>
      <c r="E1" s="228"/>
      <c r="F1" s="294" t="s">
        <v>527</v>
      </c>
      <c r="G1" s="295" t="s">
        <v>528</v>
      </c>
      <c r="H1" s="229"/>
      <c r="K1" s="294" t="s">
        <v>527</v>
      </c>
      <c r="L1" s="295" t="s">
        <v>528</v>
      </c>
    </row>
    <row r="2" spans="1:12" ht="48.75" thickBot="1" x14ac:dyDescent="0.3">
      <c r="A2" s="303" t="s">
        <v>575</v>
      </c>
      <c r="B2" s="303" t="s">
        <v>572</v>
      </c>
      <c r="C2" s="293" t="s">
        <v>603</v>
      </c>
      <c r="D2" s="293" t="s">
        <v>604</v>
      </c>
      <c r="E2" s="303" t="s">
        <v>576</v>
      </c>
      <c r="F2" s="293" t="s">
        <v>551</v>
      </c>
      <c r="G2" s="293" t="s">
        <v>551</v>
      </c>
      <c r="H2" s="293" t="s">
        <v>573</v>
      </c>
      <c r="J2" s="306" t="s">
        <v>598</v>
      </c>
      <c r="K2" s="306" t="s">
        <v>551</v>
      </c>
      <c r="L2" s="306" t="s">
        <v>551</v>
      </c>
    </row>
    <row r="3" spans="1:12" ht="15.75" thickBot="1" x14ac:dyDescent="0.3">
      <c r="A3" s="183"/>
      <c r="B3" s="183"/>
      <c r="C3" s="183"/>
      <c r="D3" s="183"/>
      <c r="E3" s="184"/>
      <c r="F3" s="185">
        <v>0</v>
      </c>
      <c r="G3" s="185">
        <v>0</v>
      </c>
      <c r="H3" s="186">
        <f t="shared" ref="H3:H13" si="0">SUM(F3:G3)</f>
        <v>0</v>
      </c>
      <c r="J3" s="308" t="s">
        <v>546</v>
      </c>
      <c r="K3" s="223">
        <f>SUM(F3:F100)</f>
        <v>0</v>
      </c>
      <c r="L3" s="223">
        <f>SUM(G3:G100)</f>
        <v>0</v>
      </c>
    </row>
    <row r="4" spans="1:12" ht="15.75" thickBot="1" x14ac:dyDescent="0.3">
      <c r="A4" s="183"/>
      <c r="B4" s="183"/>
      <c r="C4" s="183"/>
      <c r="D4" s="183"/>
      <c r="E4" s="184"/>
      <c r="F4" s="185">
        <v>0</v>
      </c>
      <c r="G4" s="185">
        <v>0</v>
      </c>
      <c r="H4" s="186">
        <f t="shared" si="0"/>
        <v>0</v>
      </c>
      <c r="J4" s="305" t="s">
        <v>7</v>
      </c>
      <c r="K4" s="231">
        <f>SUM(K3:L3)</f>
        <v>0</v>
      </c>
      <c r="L4" s="230"/>
    </row>
    <row r="5" spans="1:12" x14ac:dyDescent="0.25">
      <c r="A5" s="183"/>
      <c r="B5" s="183"/>
      <c r="C5" s="183"/>
      <c r="D5" s="183"/>
      <c r="E5" s="184"/>
      <c r="F5" s="185">
        <v>0</v>
      </c>
      <c r="G5" s="185">
        <v>0</v>
      </c>
      <c r="H5" s="186">
        <f t="shared" si="0"/>
        <v>0</v>
      </c>
    </row>
    <row r="6" spans="1:12" x14ac:dyDescent="0.25">
      <c r="A6" s="183"/>
      <c r="B6" s="183"/>
      <c r="C6" s="183"/>
      <c r="D6" s="183"/>
      <c r="E6" s="184"/>
      <c r="F6" s="185">
        <v>0</v>
      </c>
      <c r="G6" s="185">
        <v>0</v>
      </c>
      <c r="H6" s="186">
        <f t="shared" si="0"/>
        <v>0</v>
      </c>
    </row>
    <row r="7" spans="1:12" x14ac:dyDescent="0.25">
      <c r="A7" s="183"/>
      <c r="B7" s="183"/>
      <c r="C7" s="183"/>
      <c r="D7" s="183"/>
      <c r="E7" s="184"/>
      <c r="F7" s="185">
        <v>0</v>
      </c>
      <c r="G7" s="185">
        <v>0</v>
      </c>
      <c r="H7" s="186">
        <f t="shared" si="0"/>
        <v>0</v>
      </c>
    </row>
    <row r="8" spans="1:12" x14ac:dyDescent="0.25">
      <c r="A8" s="183"/>
      <c r="B8" s="183"/>
      <c r="C8" s="183"/>
      <c r="D8" s="183"/>
      <c r="E8" s="184"/>
      <c r="F8" s="185">
        <v>0</v>
      </c>
      <c r="G8" s="185">
        <v>0</v>
      </c>
      <c r="H8" s="186">
        <f t="shared" si="0"/>
        <v>0</v>
      </c>
    </row>
    <row r="9" spans="1:12" x14ac:dyDescent="0.25">
      <c r="A9" s="183"/>
      <c r="B9" s="183"/>
      <c r="C9" s="183"/>
      <c r="D9" s="183"/>
      <c r="E9" s="184"/>
      <c r="F9" s="185">
        <v>0</v>
      </c>
      <c r="G9" s="185">
        <v>0</v>
      </c>
      <c r="H9" s="186">
        <f t="shared" si="0"/>
        <v>0</v>
      </c>
    </row>
    <row r="10" spans="1:12" x14ac:dyDescent="0.25">
      <c r="A10" s="183"/>
      <c r="B10" s="183"/>
      <c r="C10" s="183"/>
      <c r="D10" s="183"/>
      <c r="E10" s="184"/>
      <c r="F10" s="185">
        <v>0</v>
      </c>
      <c r="G10" s="185">
        <v>0</v>
      </c>
      <c r="H10" s="186">
        <f t="shared" si="0"/>
        <v>0</v>
      </c>
    </row>
    <row r="11" spans="1:12" x14ac:dyDescent="0.25">
      <c r="A11" s="183"/>
      <c r="B11" s="183"/>
      <c r="C11" s="183"/>
      <c r="D11" s="183"/>
      <c r="E11" s="184"/>
      <c r="F11" s="185">
        <v>0</v>
      </c>
      <c r="G11" s="185">
        <v>0</v>
      </c>
      <c r="H11" s="186">
        <f t="shared" si="0"/>
        <v>0</v>
      </c>
    </row>
    <row r="12" spans="1:12" x14ac:dyDescent="0.25">
      <c r="A12" s="183"/>
      <c r="B12" s="183"/>
      <c r="C12" s="183"/>
      <c r="D12" s="183"/>
      <c r="E12" s="184"/>
      <c r="F12" s="185">
        <v>0</v>
      </c>
      <c r="G12" s="185">
        <v>0</v>
      </c>
      <c r="H12" s="186">
        <f t="shared" si="0"/>
        <v>0</v>
      </c>
    </row>
    <row r="13" spans="1:12" x14ac:dyDescent="0.25">
      <c r="A13" s="183"/>
      <c r="B13" s="183"/>
      <c r="C13" s="183"/>
      <c r="D13" s="183"/>
      <c r="E13" s="184"/>
      <c r="F13" s="185">
        <v>0</v>
      </c>
      <c r="G13" s="185">
        <v>0</v>
      </c>
      <c r="H13" s="186">
        <f t="shared" si="0"/>
        <v>0</v>
      </c>
    </row>
    <row r="14" spans="1:12" x14ac:dyDescent="0.25">
      <c r="A14" s="183"/>
      <c r="B14" s="183"/>
      <c r="C14" s="183"/>
      <c r="D14" s="183"/>
      <c r="E14" s="184"/>
      <c r="F14" s="185">
        <v>0</v>
      </c>
      <c r="G14" s="185">
        <v>0</v>
      </c>
      <c r="H14" s="186">
        <f t="shared" ref="H14:H77" si="1">SUM(F14:G14)</f>
        <v>0</v>
      </c>
    </row>
    <row r="15" spans="1:12" x14ac:dyDescent="0.25">
      <c r="A15" s="183"/>
      <c r="B15" s="183"/>
      <c r="C15" s="183"/>
      <c r="D15" s="183"/>
      <c r="E15" s="184"/>
      <c r="F15" s="185">
        <v>0</v>
      </c>
      <c r="G15" s="185">
        <v>0</v>
      </c>
      <c r="H15" s="186">
        <f t="shared" si="1"/>
        <v>0</v>
      </c>
    </row>
    <row r="16" spans="1:12" x14ac:dyDescent="0.25">
      <c r="A16" s="183"/>
      <c r="B16" s="183"/>
      <c r="C16" s="183"/>
      <c r="D16" s="183"/>
      <c r="E16" s="184"/>
      <c r="F16" s="185">
        <v>0</v>
      </c>
      <c r="G16" s="185">
        <v>0</v>
      </c>
      <c r="H16" s="186">
        <f t="shared" si="1"/>
        <v>0</v>
      </c>
    </row>
    <row r="17" spans="1:8" x14ac:dyDescent="0.25">
      <c r="A17" s="183"/>
      <c r="B17" s="183"/>
      <c r="C17" s="183"/>
      <c r="D17" s="183"/>
      <c r="E17" s="184"/>
      <c r="F17" s="185">
        <v>0</v>
      </c>
      <c r="G17" s="185">
        <v>0</v>
      </c>
      <c r="H17" s="186">
        <f t="shared" si="1"/>
        <v>0</v>
      </c>
    </row>
    <row r="18" spans="1:8" x14ac:dyDescent="0.25">
      <c r="A18" s="183"/>
      <c r="B18" s="183"/>
      <c r="C18" s="183"/>
      <c r="D18" s="183"/>
      <c r="E18" s="184"/>
      <c r="F18" s="185">
        <v>0</v>
      </c>
      <c r="G18" s="185">
        <v>0</v>
      </c>
      <c r="H18" s="186">
        <f t="shared" si="1"/>
        <v>0</v>
      </c>
    </row>
    <row r="19" spans="1:8" x14ac:dyDescent="0.25">
      <c r="A19" s="183"/>
      <c r="B19" s="183"/>
      <c r="C19" s="183"/>
      <c r="D19" s="183"/>
      <c r="E19" s="184"/>
      <c r="F19" s="185">
        <v>0</v>
      </c>
      <c r="G19" s="185">
        <v>0</v>
      </c>
      <c r="H19" s="186">
        <f t="shared" si="1"/>
        <v>0</v>
      </c>
    </row>
    <row r="20" spans="1:8" x14ac:dyDescent="0.25">
      <c r="A20" s="183"/>
      <c r="B20" s="183"/>
      <c r="C20" s="183"/>
      <c r="D20" s="183"/>
      <c r="E20" s="184"/>
      <c r="F20" s="185">
        <v>0</v>
      </c>
      <c r="G20" s="185">
        <v>0</v>
      </c>
      <c r="H20" s="186">
        <f t="shared" si="1"/>
        <v>0</v>
      </c>
    </row>
    <row r="21" spans="1:8" x14ac:dyDescent="0.25">
      <c r="A21" s="183"/>
      <c r="B21" s="183"/>
      <c r="C21" s="183"/>
      <c r="D21" s="183"/>
      <c r="E21" s="184"/>
      <c r="F21" s="185">
        <v>0</v>
      </c>
      <c r="G21" s="185">
        <v>0</v>
      </c>
      <c r="H21" s="186">
        <f t="shared" si="1"/>
        <v>0</v>
      </c>
    </row>
    <row r="22" spans="1:8" x14ac:dyDescent="0.25">
      <c r="A22" s="183"/>
      <c r="B22" s="183"/>
      <c r="C22" s="183"/>
      <c r="D22" s="183"/>
      <c r="E22" s="184"/>
      <c r="F22" s="185">
        <v>0</v>
      </c>
      <c r="G22" s="185">
        <v>0</v>
      </c>
      <c r="H22" s="186">
        <f t="shared" si="1"/>
        <v>0</v>
      </c>
    </row>
    <row r="23" spans="1:8" x14ac:dyDescent="0.25">
      <c r="A23" s="183"/>
      <c r="B23" s="183"/>
      <c r="C23" s="183"/>
      <c r="D23" s="183"/>
      <c r="E23" s="184"/>
      <c r="F23" s="185">
        <v>0</v>
      </c>
      <c r="G23" s="185">
        <v>0</v>
      </c>
      <c r="H23" s="186">
        <f t="shared" si="1"/>
        <v>0</v>
      </c>
    </row>
    <row r="24" spans="1:8" x14ac:dyDescent="0.25">
      <c r="A24" s="183"/>
      <c r="B24" s="183"/>
      <c r="C24" s="183"/>
      <c r="D24" s="183"/>
      <c r="E24" s="184"/>
      <c r="F24" s="185">
        <v>0</v>
      </c>
      <c r="G24" s="185">
        <v>0</v>
      </c>
      <c r="H24" s="186">
        <f t="shared" si="1"/>
        <v>0</v>
      </c>
    </row>
    <row r="25" spans="1:8" x14ac:dyDescent="0.25">
      <c r="A25" s="183"/>
      <c r="B25" s="183"/>
      <c r="C25" s="183"/>
      <c r="D25" s="183"/>
      <c r="E25" s="184"/>
      <c r="F25" s="185">
        <v>0</v>
      </c>
      <c r="G25" s="185">
        <v>0</v>
      </c>
      <c r="H25" s="186">
        <f t="shared" si="1"/>
        <v>0</v>
      </c>
    </row>
    <row r="26" spans="1:8" x14ac:dyDescent="0.25">
      <c r="A26" s="183"/>
      <c r="B26" s="183"/>
      <c r="C26" s="183"/>
      <c r="D26" s="183"/>
      <c r="E26" s="184"/>
      <c r="F26" s="185">
        <v>0</v>
      </c>
      <c r="G26" s="185">
        <v>0</v>
      </c>
      <c r="H26" s="186">
        <f t="shared" si="1"/>
        <v>0</v>
      </c>
    </row>
    <row r="27" spans="1:8" x14ac:dyDescent="0.25">
      <c r="A27" s="183"/>
      <c r="B27" s="183"/>
      <c r="C27" s="183"/>
      <c r="D27" s="183"/>
      <c r="E27" s="184"/>
      <c r="F27" s="185">
        <v>0</v>
      </c>
      <c r="G27" s="185">
        <v>0</v>
      </c>
      <c r="H27" s="186">
        <f t="shared" si="1"/>
        <v>0</v>
      </c>
    </row>
    <row r="28" spans="1:8" x14ac:dyDescent="0.25">
      <c r="A28" s="183"/>
      <c r="B28" s="183"/>
      <c r="C28" s="183"/>
      <c r="D28" s="183"/>
      <c r="E28" s="184"/>
      <c r="F28" s="185">
        <v>0</v>
      </c>
      <c r="G28" s="185">
        <v>0</v>
      </c>
      <c r="H28" s="186">
        <f t="shared" si="1"/>
        <v>0</v>
      </c>
    </row>
    <row r="29" spans="1:8" x14ac:dyDescent="0.25">
      <c r="A29" s="183"/>
      <c r="B29" s="183"/>
      <c r="C29" s="183"/>
      <c r="D29" s="183"/>
      <c r="E29" s="184"/>
      <c r="F29" s="185">
        <v>0</v>
      </c>
      <c r="G29" s="185">
        <v>0</v>
      </c>
      <c r="H29" s="186">
        <f t="shared" si="1"/>
        <v>0</v>
      </c>
    </row>
    <row r="30" spans="1:8" x14ac:dyDescent="0.25">
      <c r="A30" s="183"/>
      <c r="B30" s="183"/>
      <c r="C30" s="183"/>
      <c r="D30" s="183"/>
      <c r="E30" s="184"/>
      <c r="F30" s="185">
        <v>0</v>
      </c>
      <c r="G30" s="185">
        <v>0</v>
      </c>
      <c r="H30" s="186">
        <f t="shared" si="1"/>
        <v>0</v>
      </c>
    </row>
    <row r="31" spans="1:8" x14ac:dyDescent="0.25">
      <c r="A31" s="183"/>
      <c r="B31" s="183"/>
      <c r="C31" s="183"/>
      <c r="D31" s="183"/>
      <c r="E31" s="184"/>
      <c r="F31" s="185">
        <v>0</v>
      </c>
      <c r="G31" s="185">
        <v>0</v>
      </c>
      <c r="H31" s="186">
        <f t="shared" si="1"/>
        <v>0</v>
      </c>
    </row>
    <row r="32" spans="1:8" x14ac:dyDescent="0.25">
      <c r="A32" s="183"/>
      <c r="B32" s="183"/>
      <c r="C32" s="183"/>
      <c r="D32" s="183"/>
      <c r="E32" s="184"/>
      <c r="F32" s="185">
        <v>0</v>
      </c>
      <c r="G32" s="185">
        <v>0</v>
      </c>
      <c r="H32" s="186">
        <f t="shared" si="1"/>
        <v>0</v>
      </c>
    </row>
    <row r="33" spans="1:8" x14ac:dyDescent="0.25">
      <c r="A33" s="183"/>
      <c r="B33" s="183"/>
      <c r="C33" s="183"/>
      <c r="D33" s="183"/>
      <c r="E33" s="184"/>
      <c r="F33" s="185">
        <v>0</v>
      </c>
      <c r="G33" s="185">
        <v>0</v>
      </c>
      <c r="H33" s="186">
        <f t="shared" si="1"/>
        <v>0</v>
      </c>
    </row>
    <row r="34" spans="1:8" x14ac:dyDescent="0.25">
      <c r="A34" s="183"/>
      <c r="B34" s="183"/>
      <c r="C34" s="183"/>
      <c r="D34" s="183"/>
      <c r="E34" s="184"/>
      <c r="F34" s="185">
        <v>0</v>
      </c>
      <c r="G34" s="185">
        <v>0</v>
      </c>
      <c r="H34" s="186">
        <f t="shared" si="1"/>
        <v>0</v>
      </c>
    </row>
    <row r="35" spans="1:8" x14ac:dyDescent="0.25">
      <c r="A35" s="183"/>
      <c r="B35" s="183"/>
      <c r="C35" s="183"/>
      <c r="D35" s="183"/>
      <c r="E35" s="184"/>
      <c r="F35" s="185">
        <v>0</v>
      </c>
      <c r="G35" s="185">
        <v>0</v>
      </c>
      <c r="H35" s="186">
        <f t="shared" si="1"/>
        <v>0</v>
      </c>
    </row>
    <row r="36" spans="1:8" x14ac:dyDescent="0.25">
      <c r="A36" s="183"/>
      <c r="B36" s="183"/>
      <c r="C36" s="183"/>
      <c r="D36" s="183"/>
      <c r="E36" s="184"/>
      <c r="F36" s="185">
        <v>0</v>
      </c>
      <c r="G36" s="185">
        <v>0</v>
      </c>
      <c r="H36" s="186">
        <f t="shared" si="1"/>
        <v>0</v>
      </c>
    </row>
    <row r="37" spans="1:8" x14ac:dyDescent="0.25">
      <c r="A37" s="183"/>
      <c r="B37" s="183"/>
      <c r="C37" s="183"/>
      <c r="D37" s="183"/>
      <c r="E37" s="184"/>
      <c r="F37" s="185">
        <v>0</v>
      </c>
      <c r="G37" s="185">
        <v>0</v>
      </c>
      <c r="H37" s="186">
        <f t="shared" si="1"/>
        <v>0</v>
      </c>
    </row>
    <row r="38" spans="1:8" x14ac:dyDescent="0.25">
      <c r="A38" s="183"/>
      <c r="B38" s="183"/>
      <c r="C38" s="183"/>
      <c r="D38" s="183"/>
      <c r="E38" s="184"/>
      <c r="F38" s="185">
        <v>0</v>
      </c>
      <c r="G38" s="185">
        <v>0</v>
      </c>
      <c r="H38" s="186">
        <f t="shared" si="1"/>
        <v>0</v>
      </c>
    </row>
    <row r="39" spans="1:8" x14ac:dyDescent="0.25">
      <c r="A39" s="183"/>
      <c r="B39" s="183"/>
      <c r="C39" s="183"/>
      <c r="D39" s="183"/>
      <c r="E39" s="184"/>
      <c r="F39" s="185">
        <v>0</v>
      </c>
      <c r="G39" s="185">
        <v>0</v>
      </c>
      <c r="H39" s="186">
        <f t="shared" si="1"/>
        <v>0</v>
      </c>
    </row>
    <row r="40" spans="1:8" x14ac:dyDescent="0.25">
      <c r="A40" s="183"/>
      <c r="B40" s="183"/>
      <c r="C40" s="183"/>
      <c r="D40" s="183"/>
      <c r="E40" s="184"/>
      <c r="F40" s="185">
        <v>0</v>
      </c>
      <c r="G40" s="185">
        <v>0</v>
      </c>
      <c r="H40" s="186">
        <f t="shared" si="1"/>
        <v>0</v>
      </c>
    </row>
    <row r="41" spans="1:8" x14ac:dyDescent="0.25">
      <c r="A41" s="183"/>
      <c r="B41" s="183"/>
      <c r="C41" s="183"/>
      <c r="D41" s="183"/>
      <c r="E41" s="184"/>
      <c r="F41" s="185">
        <v>0</v>
      </c>
      <c r="G41" s="185">
        <v>0</v>
      </c>
      <c r="H41" s="186">
        <f t="shared" si="1"/>
        <v>0</v>
      </c>
    </row>
    <row r="42" spans="1:8" x14ac:dyDescent="0.25">
      <c r="A42" s="183"/>
      <c r="B42" s="183"/>
      <c r="C42" s="183"/>
      <c r="D42" s="183"/>
      <c r="E42" s="184"/>
      <c r="F42" s="185">
        <v>0</v>
      </c>
      <c r="G42" s="185">
        <v>0</v>
      </c>
      <c r="H42" s="186">
        <f t="shared" si="1"/>
        <v>0</v>
      </c>
    </row>
    <row r="43" spans="1:8" x14ac:dyDescent="0.25">
      <c r="A43" s="183"/>
      <c r="B43" s="183"/>
      <c r="C43" s="183"/>
      <c r="D43" s="183"/>
      <c r="E43" s="184"/>
      <c r="F43" s="185">
        <v>0</v>
      </c>
      <c r="G43" s="185">
        <v>0</v>
      </c>
      <c r="H43" s="186">
        <f t="shared" si="1"/>
        <v>0</v>
      </c>
    </row>
    <row r="44" spans="1:8" x14ac:dyDescent="0.25">
      <c r="A44" s="183"/>
      <c r="B44" s="183"/>
      <c r="C44" s="183"/>
      <c r="D44" s="183"/>
      <c r="E44" s="184"/>
      <c r="F44" s="185">
        <v>0</v>
      </c>
      <c r="G44" s="185">
        <v>0</v>
      </c>
      <c r="H44" s="186">
        <f t="shared" si="1"/>
        <v>0</v>
      </c>
    </row>
    <row r="45" spans="1:8" x14ac:dyDescent="0.25">
      <c r="A45" s="183"/>
      <c r="B45" s="183"/>
      <c r="C45" s="183"/>
      <c r="D45" s="183"/>
      <c r="E45" s="184"/>
      <c r="F45" s="185">
        <v>0</v>
      </c>
      <c r="G45" s="185">
        <v>0</v>
      </c>
      <c r="H45" s="186">
        <f t="shared" si="1"/>
        <v>0</v>
      </c>
    </row>
    <row r="46" spans="1:8" x14ac:dyDescent="0.25">
      <c r="A46" s="183"/>
      <c r="B46" s="183"/>
      <c r="C46" s="183"/>
      <c r="D46" s="183"/>
      <c r="E46" s="184"/>
      <c r="F46" s="185">
        <v>0</v>
      </c>
      <c r="G46" s="185">
        <v>0</v>
      </c>
      <c r="H46" s="186">
        <f t="shared" si="1"/>
        <v>0</v>
      </c>
    </row>
    <row r="47" spans="1:8" x14ac:dyDescent="0.25">
      <c r="A47" s="183"/>
      <c r="B47" s="183"/>
      <c r="C47" s="183"/>
      <c r="D47" s="183"/>
      <c r="E47" s="184"/>
      <c r="F47" s="185">
        <v>0</v>
      </c>
      <c r="G47" s="185">
        <v>0</v>
      </c>
      <c r="H47" s="186">
        <f t="shared" si="1"/>
        <v>0</v>
      </c>
    </row>
    <row r="48" spans="1:8" x14ac:dyDescent="0.25">
      <c r="A48" s="183"/>
      <c r="B48" s="183"/>
      <c r="C48" s="183"/>
      <c r="D48" s="183"/>
      <c r="E48" s="184"/>
      <c r="F48" s="185">
        <v>0</v>
      </c>
      <c r="G48" s="185">
        <v>0</v>
      </c>
      <c r="H48" s="186">
        <f t="shared" si="1"/>
        <v>0</v>
      </c>
    </row>
    <row r="49" spans="1:8" x14ac:dyDescent="0.25">
      <c r="A49" s="183"/>
      <c r="B49" s="183"/>
      <c r="C49" s="183"/>
      <c r="D49" s="183"/>
      <c r="E49" s="184"/>
      <c r="F49" s="185">
        <v>0</v>
      </c>
      <c r="G49" s="185">
        <v>0</v>
      </c>
      <c r="H49" s="186">
        <f t="shared" si="1"/>
        <v>0</v>
      </c>
    </row>
    <row r="50" spans="1:8" x14ac:dyDescent="0.25">
      <c r="A50" s="183"/>
      <c r="B50" s="183"/>
      <c r="C50" s="183"/>
      <c r="D50" s="183"/>
      <c r="E50" s="184"/>
      <c r="F50" s="185">
        <v>0</v>
      </c>
      <c r="G50" s="185">
        <v>0</v>
      </c>
      <c r="H50" s="186">
        <f t="shared" si="1"/>
        <v>0</v>
      </c>
    </row>
    <row r="51" spans="1:8" x14ac:dyDescent="0.25">
      <c r="A51" s="183"/>
      <c r="B51" s="183"/>
      <c r="C51" s="183"/>
      <c r="D51" s="183"/>
      <c r="E51" s="184"/>
      <c r="F51" s="185">
        <v>0</v>
      </c>
      <c r="G51" s="185">
        <v>0</v>
      </c>
      <c r="H51" s="186">
        <f t="shared" si="1"/>
        <v>0</v>
      </c>
    </row>
    <row r="52" spans="1:8" x14ac:dyDescent="0.25">
      <c r="A52" s="183"/>
      <c r="B52" s="183"/>
      <c r="C52" s="183"/>
      <c r="D52" s="183"/>
      <c r="E52" s="184"/>
      <c r="F52" s="185">
        <v>0</v>
      </c>
      <c r="G52" s="185">
        <v>0</v>
      </c>
      <c r="H52" s="186">
        <f t="shared" si="1"/>
        <v>0</v>
      </c>
    </row>
    <row r="53" spans="1:8" x14ac:dyDescent="0.25">
      <c r="A53" s="183"/>
      <c r="B53" s="183"/>
      <c r="C53" s="183"/>
      <c r="D53" s="183"/>
      <c r="E53" s="184"/>
      <c r="F53" s="185">
        <v>0</v>
      </c>
      <c r="G53" s="185">
        <v>0</v>
      </c>
      <c r="H53" s="186">
        <f t="shared" si="1"/>
        <v>0</v>
      </c>
    </row>
    <row r="54" spans="1:8" x14ac:dyDescent="0.25">
      <c r="A54" s="183"/>
      <c r="B54" s="183"/>
      <c r="C54" s="183"/>
      <c r="D54" s="183"/>
      <c r="E54" s="184"/>
      <c r="F54" s="185">
        <v>0</v>
      </c>
      <c r="G54" s="185">
        <v>0</v>
      </c>
      <c r="H54" s="186">
        <f t="shared" si="1"/>
        <v>0</v>
      </c>
    </row>
    <row r="55" spans="1:8" x14ac:dyDescent="0.25">
      <c r="A55" s="183"/>
      <c r="B55" s="183"/>
      <c r="C55" s="183"/>
      <c r="D55" s="183"/>
      <c r="E55" s="184"/>
      <c r="F55" s="185">
        <v>0</v>
      </c>
      <c r="G55" s="185">
        <v>0</v>
      </c>
      <c r="H55" s="186">
        <f t="shared" si="1"/>
        <v>0</v>
      </c>
    </row>
    <row r="56" spans="1:8" x14ac:dyDescent="0.25">
      <c r="A56" s="183"/>
      <c r="B56" s="183"/>
      <c r="C56" s="183"/>
      <c r="D56" s="183"/>
      <c r="E56" s="184"/>
      <c r="F56" s="185">
        <v>0</v>
      </c>
      <c r="G56" s="185">
        <v>0</v>
      </c>
      <c r="H56" s="186">
        <f t="shared" si="1"/>
        <v>0</v>
      </c>
    </row>
    <row r="57" spans="1:8" x14ac:dyDescent="0.25">
      <c r="A57" s="183"/>
      <c r="B57" s="183"/>
      <c r="C57" s="183"/>
      <c r="D57" s="183"/>
      <c r="E57" s="184"/>
      <c r="F57" s="185">
        <v>0</v>
      </c>
      <c r="G57" s="185">
        <v>0</v>
      </c>
      <c r="H57" s="186">
        <f t="shared" si="1"/>
        <v>0</v>
      </c>
    </row>
    <row r="58" spans="1:8" x14ac:dyDescent="0.25">
      <c r="A58" s="183"/>
      <c r="B58" s="183"/>
      <c r="C58" s="183"/>
      <c r="D58" s="183"/>
      <c r="E58" s="184"/>
      <c r="F58" s="185">
        <v>0</v>
      </c>
      <c r="G58" s="185">
        <v>0</v>
      </c>
      <c r="H58" s="186">
        <f t="shared" si="1"/>
        <v>0</v>
      </c>
    </row>
    <row r="59" spans="1:8" x14ac:dyDescent="0.25">
      <c r="A59" s="183"/>
      <c r="B59" s="183"/>
      <c r="C59" s="183"/>
      <c r="D59" s="183"/>
      <c r="E59" s="184"/>
      <c r="F59" s="185">
        <v>0</v>
      </c>
      <c r="G59" s="185">
        <v>0</v>
      </c>
      <c r="H59" s="186">
        <f t="shared" si="1"/>
        <v>0</v>
      </c>
    </row>
    <row r="60" spans="1:8" x14ac:dyDescent="0.25">
      <c r="A60" s="183"/>
      <c r="B60" s="183"/>
      <c r="C60" s="183"/>
      <c r="D60" s="183"/>
      <c r="E60" s="184"/>
      <c r="F60" s="185">
        <v>0</v>
      </c>
      <c r="G60" s="185">
        <v>0</v>
      </c>
      <c r="H60" s="186">
        <f t="shared" si="1"/>
        <v>0</v>
      </c>
    </row>
    <row r="61" spans="1:8" x14ac:dyDescent="0.25">
      <c r="A61" s="183"/>
      <c r="B61" s="183"/>
      <c r="C61" s="183"/>
      <c r="D61" s="183"/>
      <c r="E61" s="184"/>
      <c r="F61" s="185">
        <v>0</v>
      </c>
      <c r="G61" s="185">
        <v>0</v>
      </c>
      <c r="H61" s="186">
        <f t="shared" si="1"/>
        <v>0</v>
      </c>
    </row>
    <row r="62" spans="1:8" x14ac:dyDescent="0.25">
      <c r="A62" s="183"/>
      <c r="B62" s="183"/>
      <c r="C62" s="183"/>
      <c r="D62" s="183"/>
      <c r="E62" s="184"/>
      <c r="F62" s="185">
        <v>0</v>
      </c>
      <c r="G62" s="185">
        <v>0</v>
      </c>
      <c r="H62" s="186">
        <f t="shared" si="1"/>
        <v>0</v>
      </c>
    </row>
    <row r="63" spans="1:8" x14ac:dyDescent="0.25">
      <c r="A63" s="183"/>
      <c r="B63" s="183"/>
      <c r="C63" s="183"/>
      <c r="D63" s="183"/>
      <c r="E63" s="184"/>
      <c r="F63" s="185">
        <v>0</v>
      </c>
      <c r="G63" s="185">
        <v>0</v>
      </c>
      <c r="H63" s="186">
        <f t="shared" si="1"/>
        <v>0</v>
      </c>
    </row>
    <row r="64" spans="1:8" x14ac:dyDescent="0.25">
      <c r="A64" s="183"/>
      <c r="B64" s="183"/>
      <c r="C64" s="183"/>
      <c r="D64" s="183"/>
      <c r="E64" s="184"/>
      <c r="F64" s="185">
        <v>0</v>
      </c>
      <c r="G64" s="185">
        <v>0</v>
      </c>
      <c r="H64" s="186">
        <f t="shared" si="1"/>
        <v>0</v>
      </c>
    </row>
    <row r="65" spans="1:8" x14ac:dyDescent="0.25">
      <c r="A65" s="183"/>
      <c r="B65" s="183"/>
      <c r="C65" s="183"/>
      <c r="D65" s="183"/>
      <c r="E65" s="184"/>
      <c r="F65" s="185">
        <v>0</v>
      </c>
      <c r="G65" s="185">
        <v>0</v>
      </c>
      <c r="H65" s="186">
        <f t="shared" si="1"/>
        <v>0</v>
      </c>
    </row>
    <row r="66" spans="1:8" x14ac:dyDescent="0.25">
      <c r="A66" s="183"/>
      <c r="B66" s="183"/>
      <c r="C66" s="183"/>
      <c r="D66" s="183"/>
      <c r="E66" s="184"/>
      <c r="F66" s="185">
        <v>0</v>
      </c>
      <c r="G66" s="185">
        <v>0</v>
      </c>
      <c r="H66" s="186">
        <f t="shared" si="1"/>
        <v>0</v>
      </c>
    </row>
    <row r="67" spans="1:8" x14ac:dyDescent="0.25">
      <c r="A67" s="183"/>
      <c r="B67" s="183"/>
      <c r="C67" s="183"/>
      <c r="D67" s="183"/>
      <c r="E67" s="184"/>
      <c r="F67" s="185">
        <v>0</v>
      </c>
      <c r="G67" s="185">
        <v>0</v>
      </c>
      <c r="H67" s="186">
        <f t="shared" si="1"/>
        <v>0</v>
      </c>
    </row>
    <row r="68" spans="1:8" x14ac:dyDescent="0.25">
      <c r="A68" s="183"/>
      <c r="B68" s="183"/>
      <c r="C68" s="183"/>
      <c r="D68" s="183"/>
      <c r="E68" s="184"/>
      <c r="F68" s="185">
        <v>0</v>
      </c>
      <c r="G68" s="185">
        <v>0</v>
      </c>
      <c r="H68" s="186">
        <f t="shared" si="1"/>
        <v>0</v>
      </c>
    </row>
    <row r="69" spans="1:8" x14ac:dyDescent="0.25">
      <c r="A69" s="183"/>
      <c r="B69" s="183"/>
      <c r="C69" s="183"/>
      <c r="D69" s="183"/>
      <c r="E69" s="184"/>
      <c r="F69" s="185">
        <v>0</v>
      </c>
      <c r="G69" s="185">
        <v>0</v>
      </c>
      <c r="H69" s="186">
        <f t="shared" si="1"/>
        <v>0</v>
      </c>
    </row>
    <row r="70" spans="1:8" x14ac:dyDescent="0.25">
      <c r="A70" s="183"/>
      <c r="B70" s="183"/>
      <c r="C70" s="183"/>
      <c r="D70" s="183"/>
      <c r="E70" s="184"/>
      <c r="F70" s="185">
        <v>0</v>
      </c>
      <c r="G70" s="185">
        <v>0</v>
      </c>
      <c r="H70" s="186">
        <f t="shared" si="1"/>
        <v>0</v>
      </c>
    </row>
    <row r="71" spans="1:8" x14ac:dyDescent="0.25">
      <c r="A71" s="183"/>
      <c r="B71" s="183"/>
      <c r="C71" s="183"/>
      <c r="D71" s="183"/>
      <c r="E71" s="184"/>
      <c r="F71" s="185">
        <v>0</v>
      </c>
      <c r="G71" s="185">
        <v>0</v>
      </c>
      <c r="H71" s="186">
        <f t="shared" si="1"/>
        <v>0</v>
      </c>
    </row>
    <row r="72" spans="1:8" x14ac:dyDescent="0.25">
      <c r="A72" s="183"/>
      <c r="B72" s="183"/>
      <c r="C72" s="183"/>
      <c r="D72" s="183"/>
      <c r="E72" s="184"/>
      <c r="F72" s="185">
        <v>0</v>
      </c>
      <c r="G72" s="185">
        <v>0</v>
      </c>
      <c r="H72" s="186">
        <f t="shared" si="1"/>
        <v>0</v>
      </c>
    </row>
    <row r="73" spans="1:8" x14ac:dyDescent="0.25">
      <c r="A73" s="183"/>
      <c r="B73" s="183"/>
      <c r="C73" s="183"/>
      <c r="D73" s="183"/>
      <c r="E73" s="184"/>
      <c r="F73" s="185">
        <v>0</v>
      </c>
      <c r="G73" s="185">
        <v>0</v>
      </c>
      <c r="H73" s="186">
        <f t="shared" si="1"/>
        <v>0</v>
      </c>
    </row>
    <row r="74" spans="1:8" x14ac:dyDescent="0.25">
      <c r="A74" s="183"/>
      <c r="B74" s="183"/>
      <c r="C74" s="183"/>
      <c r="D74" s="183"/>
      <c r="E74" s="184"/>
      <c r="F74" s="185">
        <v>0</v>
      </c>
      <c r="G74" s="185">
        <v>0</v>
      </c>
      <c r="H74" s="186">
        <f t="shared" si="1"/>
        <v>0</v>
      </c>
    </row>
    <row r="75" spans="1:8" x14ac:dyDescent="0.25">
      <c r="A75" s="183"/>
      <c r="B75" s="183"/>
      <c r="C75" s="183"/>
      <c r="D75" s="183"/>
      <c r="E75" s="184"/>
      <c r="F75" s="185">
        <v>0</v>
      </c>
      <c r="G75" s="185">
        <v>0</v>
      </c>
      <c r="H75" s="186">
        <f t="shared" si="1"/>
        <v>0</v>
      </c>
    </row>
    <row r="76" spans="1:8" x14ac:dyDescent="0.25">
      <c r="A76" s="183"/>
      <c r="B76" s="183"/>
      <c r="C76" s="183"/>
      <c r="D76" s="183"/>
      <c r="E76" s="184"/>
      <c r="F76" s="185">
        <v>0</v>
      </c>
      <c r="G76" s="185">
        <v>0</v>
      </c>
      <c r="H76" s="186">
        <f t="shared" si="1"/>
        <v>0</v>
      </c>
    </row>
    <row r="77" spans="1:8" x14ac:dyDescent="0.25">
      <c r="A77" s="183"/>
      <c r="B77" s="183"/>
      <c r="C77" s="183"/>
      <c r="D77" s="183"/>
      <c r="E77" s="184"/>
      <c r="F77" s="185">
        <v>0</v>
      </c>
      <c r="G77" s="185">
        <v>0</v>
      </c>
      <c r="H77" s="186">
        <f t="shared" si="1"/>
        <v>0</v>
      </c>
    </row>
    <row r="78" spans="1:8" x14ac:dyDescent="0.25">
      <c r="A78" s="183"/>
      <c r="B78" s="183"/>
      <c r="C78" s="183"/>
      <c r="D78" s="183"/>
      <c r="E78" s="184"/>
      <c r="F78" s="185">
        <v>0</v>
      </c>
      <c r="G78" s="185">
        <v>0</v>
      </c>
      <c r="H78" s="186">
        <f t="shared" ref="H78:H100" si="2">SUM(F78:G78)</f>
        <v>0</v>
      </c>
    </row>
    <row r="79" spans="1:8" x14ac:dyDescent="0.25">
      <c r="A79" s="183"/>
      <c r="B79" s="183"/>
      <c r="C79" s="183"/>
      <c r="D79" s="183"/>
      <c r="E79" s="184"/>
      <c r="F79" s="185">
        <v>0</v>
      </c>
      <c r="G79" s="185">
        <v>0</v>
      </c>
      <c r="H79" s="186">
        <f t="shared" si="2"/>
        <v>0</v>
      </c>
    </row>
    <row r="80" spans="1:8" x14ac:dyDescent="0.25">
      <c r="A80" s="183"/>
      <c r="B80" s="183"/>
      <c r="C80" s="183"/>
      <c r="D80" s="183"/>
      <c r="E80" s="184"/>
      <c r="F80" s="185">
        <v>0</v>
      </c>
      <c r="G80" s="185">
        <v>0</v>
      </c>
      <c r="H80" s="186">
        <f t="shared" si="2"/>
        <v>0</v>
      </c>
    </row>
    <row r="81" spans="1:8" x14ac:dyDescent="0.25">
      <c r="A81" s="183"/>
      <c r="B81" s="183"/>
      <c r="C81" s="183"/>
      <c r="D81" s="183"/>
      <c r="E81" s="184"/>
      <c r="F81" s="185">
        <v>0</v>
      </c>
      <c r="G81" s="185">
        <v>0</v>
      </c>
      <c r="H81" s="186">
        <f t="shared" si="2"/>
        <v>0</v>
      </c>
    </row>
    <row r="82" spans="1:8" x14ac:dyDescent="0.25">
      <c r="A82" s="183"/>
      <c r="B82" s="183"/>
      <c r="C82" s="183"/>
      <c r="D82" s="183"/>
      <c r="E82" s="184"/>
      <c r="F82" s="185">
        <v>0</v>
      </c>
      <c r="G82" s="185">
        <v>0</v>
      </c>
      <c r="H82" s="186">
        <f t="shared" si="2"/>
        <v>0</v>
      </c>
    </row>
    <row r="83" spans="1:8" x14ac:dyDescent="0.25">
      <c r="A83" s="183"/>
      <c r="B83" s="183"/>
      <c r="C83" s="183"/>
      <c r="D83" s="183"/>
      <c r="E83" s="184"/>
      <c r="F83" s="185">
        <v>0</v>
      </c>
      <c r="G83" s="185">
        <v>0</v>
      </c>
      <c r="H83" s="186">
        <f t="shared" si="2"/>
        <v>0</v>
      </c>
    </row>
    <row r="84" spans="1:8" x14ac:dyDescent="0.25">
      <c r="A84" s="183"/>
      <c r="B84" s="183"/>
      <c r="C84" s="183"/>
      <c r="D84" s="183"/>
      <c r="E84" s="184"/>
      <c r="F84" s="185">
        <v>0</v>
      </c>
      <c r="G84" s="185">
        <v>0</v>
      </c>
      <c r="H84" s="186">
        <f t="shared" si="2"/>
        <v>0</v>
      </c>
    </row>
    <row r="85" spans="1:8" x14ac:dyDescent="0.25">
      <c r="A85" s="183"/>
      <c r="B85" s="183"/>
      <c r="C85" s="183"/>
      <c r="D85" s="183"/>
      <c r="E85" s="184"/>
      <c r="F85" s="185">
        <v>0</v>
      </c>
      <c r="G85" s="185">
        <v>0</v>
      </c>
      <c r="H85" s="186">
        <f t="shared" si="2"/>
        <v>0</v>
      </c>
    </row>
    <row r="86" spans="1:8" x14ac:dyDescent="0.25">
      <c r="A86" s="183"/>
      <c r="B86" s="183"/>
      <c r="C86" s="183"/>
      <c r="D86" s="183"/>
      <c r="E86" s="184"/>
      <c r="F86" s="185">
        <v>0</v>
      </c>
      <c r="G86" s="185">
        <v>0</v>
      </c>
      <c r="H86" s="186">
        <f t="shared" si="2"/>
        <v>0</v>
      </c>
    </row>
    <row r="87" spans="1:8" x14ac:dyDescent="0.25">
      <c r="A87" s="183"/>
      <c r="B87" s="183"/>
      <c r="C87" s="183"/>
      <c r="D87" s="183"/>
      <c r="E87" s="184"/>
      <c r="F87" s="185">
        <v>0</v>
      </c>
      <c r="G87" s="185">
        <v>0</v>
      </c>
      <c r="H87" s="186">
        <f t="shared" si="2"/>
        <v>0</v>
      </c>
    </row>
    <row r="88" spans="1:8" x14ac:dyDescent="0.25">
      <c r="A88" s="183"/>
      <c r="B88" s="183"/>
      <c r="C88" s="183"/>
      <c r="D88" s="183"/>
      <c r="E88" s="184"/>
      <c r="F88" s="185">
        <v>0</v>
      </c>
      <c r="G88" s="185">
        <v>0</v>
      </c>
      <c r="H88" s="186">
        <f t="shared" si="2"/>
        <v>0</v>
      </c>
    </row>
    <row r="89" spans="1:8" x14ac:dyDescent="0.25">
      <c r="A89" s="183"/>
      <c r="B89" s="183"/>
      <c r="C89" s="183"/>
      <c r="D89" s="183"/>
      <c r="E89" s="184"/>
      <c r="F89" s="185">
        <v>0</v>
      </c>
      <c r="G89" s="185">
        <v>0</v>
      </c>
      <c r="H89" s="186">
        <f t="shared" si="2"/>
        <v>0</v>
      </c>
    </row>
    <row r="90" spans="1:8" x14ac:dyDescent="0.25">
      <c r="A90" s="183"/>
      <c r="B90" s="183"/>
      <c r="C90" s="183"/>
      <c r="D90" s="183"/>
      <c r="E90" s="184"/>
      <c r="F90" s="185">
        <v>0</v>
      </c>
      <c r="G90" s="185">
        <v>0</v>
      </c>
      <c r="H90" s="186">
        <f t="shared" si="2"/>
        <v>0</v>
      </c>
    </row>
    <row r="91" spans="1:8" x14ac:dyDescent="0.25">
      <c r="A91" s="183"/>
      <c r="B91" s="183"/>
      <c r="C91" s="183"/>
      <c r="D91" s="183"/>
      <c r="E91" s="184"/>
      <c r="F91" s="185">
        <v>0</v>
      </c>
      <c r="G91" s="185">
        <v>0</v>
      </c>
      <c r="H91" s="186">
        <f t="shared" si="2"/>
        <v>0</v>
      </c>
    </row>
    <row r="92" spans="1:8" x14ac:dyDescent="0.25">
      <c r="A92" s="183"/>
      <c r="B92" s="183"/>
      <c r="C92" s="183"/>
      <c r="D92" s="183"/>
      <c r="E92" s="184"/>
      <c r="F92" s="185">
        <v>0</v>
      </c>
      <c r="G92" s="185">
        <v>0</v>
      </c>
      <c r="H92" s="186">
        <f t="shared" si="2"/>
        <v>0</v>
      </c>
    </row>
    <row r="93" spans="1:8" x14ac:dyDescent="0.25">
      <c r="A93" s="183"/>
      <c r="B93" s="183"/>
      <c r="C93" s="183"/>
      <c r="D93" s="183"/>
      <c r="E93" s="184"/>
      <c r="F93" s="185">
        <v>0</v>
      </c>
      <c r="G93" s="185">
        <v>0</v>
      </c>
      <c r="H93" s="186">
        <f t="shared" si="2"/>
        <v>0</v>
      </c>
    </row>
    <row r="94" spans="1:8" x14ac:dyDescent="0.25">
      <c r="A94" s="183"/>
      <c r="B94" s="183"/>
      <c r="C94" s="183"/>
      <c r="D94" s="183"/>
      <c r="E94" s="184"/>
      <c r="F94" s="185">
        <v>0</v>
      </c>
      <c r="G94" s="185">
        <v>0</v>
      </c>
      <c r="H94" s="186">
        <f t="shared" si="2"/>
        <v>0</v>
      </c>
    </row>
    <row r="95" spans="1:8" x14ac:dyDescent="0.25">
      <c r="A95" s="183"/>
      <c r="B95" s="183"/>
      <c r="C95" s="183"/>
      <c r="D95" s="183"/>
      <c r="E95" s="184"/>
      <c r="F95" s="185">
        <v>0</v>
      </c>
      <c r="G95" s="185">
        <v>0</v>
      </c>
      <c r="H95" s="186">
        <f t="shared" si="2"/>
        <v>0</v>
      </c>
    </row>
    <row r="96" spans="1:8" x14ac:dyDescent="0.25">
      <c r="A96" s="183"/>
      <c r="B96" s="183"/>
      <c r="C96" s="183"/>
      <c r="D96" s="183"/>
      <c r="E96" s="184"/>
      <c r="F96" s="185">
        <v>0</v>
      </c>
      <c r="G96" s="185">
        <v>0</v>
      </c>
      <c r="H96" s="186">
        <f t="shared" si="2"/>
        <v>0</v>
      </c>
    </row>
    <row r="97" spans="1:8" x14ac:dyDescent="0.25">
      <c r="A97" s="183"/>
      <c r="B97" s="183"/>
      <c r="C97" s="183"/>
      <c r="D97" s="183"/>
      <c r="E97" s="184"/>
      <c r="F97" s="185">
        <v>0</v>
      </c>
      <c r="G97" s="185">
        <v>0</v>
      </c>
      <c r="H97" s="186">
        <f t="shared" si="2"/>
        <v>0</v>
      </c>
    </row>
    <row r="98" spans="1:8" x14ac:dyDescent="0.25">
      <c r="A98" s="183"/>
      <c r="B98" s="183"/>
      <c r="C98" s="183"/>
      <c r="D98" s="183"/>
      <c r="E98" s="184"/>
      <c r="F98" s="185">
        <v>0</v>
      </c>
      <c r="G98" s="185">
        <v>0</v>
      </c>
      <c r="H98" s="186">
        <f t="shared" si="2"/>
        <v>0</v>
      </c>
    </row>
    <row r="99" spans="1:8" x14ac:dyDescent="0.25">
      <c r="A99" s="183"/>
      <c r="B99" s="183"/>
      <c r="C99" s="183"/>
      <c r="D99" s="183"/>
      <c r="E99" s="184"/>
      <c r="F99" s="185">
        <v>0</v>
      </c>
      <c r="G99" s="185">
        <v>0</v>
      </c>
      <c r="H99" s="186">
        <f t="shared" si="2"/>
        <v>0</v>
      </c>
    </row>
    <row r="100" spans="1:8" x14ac:dyDescent="0.25">
      <c r="A100" s="183"/>
      <c r="B100" s="183"/>
      <c r="C100" s="183"/>
      <c r="D100" s="183"/>
      <c r="E100" s="184"/>
      <c r="F100" s="185">
        <v>0</v>
      </c>
      <c r="G100" s="185">
        <v>0</v>
      </c>
      <c r="H100" s="186">
        <f t="shared" si="2"/>
        <v>0</v>
      </c>
    </row>
  </sheetData>
  <sheetProtection algorithmName="SHA-512" hashValue="0JKw7ZKm2JexLd4157CquPqRwUHqtOp7U0cdJQGIoQApjiAILrZRoPczg2x0PlE9x2n1YXOG50zpQ14pOaj6JQ==" saltValue="nt+itVUpECu+u2RvfUk2JQ==" spinCount="100000" sheet="1" objects="1" scenarios="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6"/>
  <sheetViews>
    <sheetView workbookViewId="0">
      <selection activeCell="C18" sqref="C18"/>
    </sheetView>
  </sheetViews>
  <sheetFormatPr baseColWidth="10" defaultRowHeight="12.75" x14ac:dyDescent="0.2"/>
  <cols>
    <col min="1" max="1" width="4.140625" style="60" customWidth="1"/>
    <col min="2" max="2" width="22.42578125" style="23" customWidth="1"/>
    <col min="3" max="3" width="10" style="23" customWidth="1"/>
    <col min="4" max="4" width="11" style="23" customWidth="1"/>
    <col min="5" max="5" width="6.85546875" style="23" customWidth="1"/>
    <col min="6" max="6" width="4.28515625" style="23" customWidth="1"/>
    <col min="7" max="7" width="65" style="23" customWidth="1"/>
    <col min="8" max="8" width="13.140625" style="23" customWidth="1"/>
    <col min="9" max="9" width="3.7109375" style="39" customWidth="1"/>
    <col min="10" max="10" width="24.7109375" style="63" customWidth="1"/>
    <col min="11" max="11" width="4" style="56" customWidth="1"/>
    <col min="12" max="12" width="44.140625" style="56" customWidth="1"/>
    <col min="13" max="13" width="18.42578125" style="56" customWidth="1"/>
    <col min="14" max="14" width="3.85546875" style="56" customWidth="1"/>
    <col min="15" max="15" width="16.140625" style="23" customWidth="1"/>
    <col min="16" max="16" width="3.85546875" style="23" customWidth="1"/>
    <col min="17" max="17" width="26.85546875" style="56" customWidth="1"/>
    <col min="18" max="18" width="9.7109375" style="23" customWidth="1"/>
    <col min="19" max="19" width="3.7109375" style="23" customWidth="1"/>
    <col min="20" max="20" width="6.5703125" style="60" customWidth="1"/>
    <col min="21" max="16384" width="11.42578125" style="23"/>
  </cols>
  <sheetData>
    <row r="1" spans="1:20" s="7" customFormat="1" ht="25.5" x14ac:dyDescent="0.25">
      <c r="A1" s="1" t="s">
        <v>9</v>
      </c>
      <c r="B1" s="1" t="s">
        <v>10</v>
      </c>
      <c r="C1" s="1" t="s">
        <v>11</v>
      </c>
      <c r="D1" s="1" t="s">
        <v>12</v>
      </c>
      <c r="E1" s="2" t="s">
        <v>13</v>
      </c>
      <c r="F1" s="3" t="s">
        <v>14</v>
      </c>
      <c r="G1" s="3" t="s">
        <v>15</v>
      </c>
      <c r="H1" s="4" t="s">
        <v>16</v>
      </c>
      <c r="I1" s="5" t="s">
        <v>14</v>
      </c>
      <c r="J1" s="5" t="s">
        <v>17</v>
      </c>
      <c r="K1" s="5" t="s">
        <v>14</v>
      </c>
      <c r="L1" s="1" t="s">
        <v>18</v>
      </c>
      <c r="M1" s="1"/>
      <c r="N1" s="5" t="s">
        <v>14</v>
      </c>
      <c r="O1" s="1" t="s">
        <v>19</v>
      </c>
      <c r="P1" s="5" t="s">
        <v>14</v>
      </c>
      <c r="Q1" s="1" t="s">
        <v>20</v>
      </c>
      <c r="R1" s="6" t="s">
        <v>21</v>
      </c>
      <c r="S1" s="5" t="s">
        <v>14</v>
      </c>
      <c r="T1" s="5" t="s">
        <v>22</v>
      </c>
    </row>
    <row r="2" spans="1:20" x14ac:dyDescent="0.2">
      <c r="A2" s="8">
        <v>1</v>
      </c>
      <c r="B2" s="9" t="s">
        <v>23</v>
      </c>
      <c r="C2" s="9" t="s">
        <v>24</v>
      </c>
      <c r="D2" s="10" t="s">
        <v>25</v>
      </c>
      <c r="E2" s="11">
        <v>0.1</v>
      </c>
      <c r="F2" s="12">
        <v>1</v>
      </c>
      <c r="G2" s="13" t="s">
        <v>26</v>
      </c>
      <c r="H2" s="375" t="s">
        <v>27</v>
      </c>
      <c r="I2" s="14">
        <v>1</v>
      </c>
      <c r="J2" s="15" t="s">
        <v>28</v>
      </c>
      <c r="K2" s="16">
        <v>1</v>
      </c>
      <c r="L2" s="179" t="s">
        <v>29</v>
      </c>
      <c r="M2" s="17" t="s">
        <v>30</v>
      </c>
      <c r="N2" s="18">
        <v>1</v>
      </c>
      <c r="O2" s="19" t="s">
        <v>31</v>
      </c>
      <c r="P2" s="8">
        <v>1</v>
      </c>
      <c r="Q2" s="20" t="s">
        <v>32</v>
      </c>
      <c r="R2" s="21" t="s">
        <v>33</v>
      </c>
      <c r="S2" s="8">
        <v>1</v>
      </c>
      <c r="T2" s="22" t="s">
        <v>34</v>
      </c>
    </row>
    <row r="3" spans="1:20" ht="13.5" thickBot="1" x14ac:dyDescent="0.25">
      <c r="A3" s="8">
        <v>2</v>
      </c>
      <c r="B3" s="9" t="s">
        <v>35</v>
      </c>
      <c r="C3" s="9" t="s">
        <v>36</v>
      </c>
      <c r="D3" s="10" t="s">
        <v>37</v>
      </c>
      <c r="E3" s="11">
        <v>0.2</v>
      </c>
      <c r="F3" s="12">
        <v>2</v>
      </c>
      <c r="G3" s="13" t="s">
        <v>38</v>
      </c>
      <c r="H3" s="375"/>
      <c r="I3" s="14">
        <v>2</v>
      </c>
      <c r="J3" s="15" t="s">
        <v>28</v>
      </c>
      <c r="K3" s="16">
        <v>2</v>
      </c>
      <c r="L3" s="179" t="s">
        <v>39</v>
      </c>
      <c r="M3" s="17" t="s">
        <v>40</v>
      </c>
      <c r="N3" s="24">
        <v>2</v>
      </c>
      <c r="O3" s="25" t="s">
        <v>41</v>
      </c>
      <c r="P3" s="8">
        <v>2</v>
      </c>
      <c r="Q3" s="20" t="s">
        <v>42</v>
      </c>
      <c r="R3" s="26" t="s">
        <v>14</v>
      </c>
      <c r="S3" s="8">
        <v>2</v>
      </c>
      <c r="T3" s="22" t="s">
        <v>43</v>
      </c>
    </row>
    <row r="4" spans="1:20" ht="13.5" thickBot="1" x14ac:dyDescent="0.25">
      <c r="A4" s="8">
        <v>3</v>
      </c>
      <c r="B4" s="27" t="s">
        <v>44</v>
      </c>
      <c r="C4" s="9" t="s">
        <v>45</v>
      </c>
      <c r="D4" s="10" t="s">
        <v>46</v>
      </c>
      <c r="E4" s="11">
        <v>0.3</v>
      </c>
      <c r="F4" s="12">
        <v>3</v>
      </c>
      <c r="G4" s="13" t="s">
        <v>47</v>
      </c>
      <c r="H4" s="375"/>
      <c r="I4" s="14">
        <v>3</v>
      </c>
      <c r="J4" s="15" t="s">
        <v>28</v>
      </c>
      <c r="K4" s="16">
        <v>3</v>
      </c>
      <c r="L4" s="179" t="s">
        <v>48</v>
      </c>
      <c r="M4" s="17" t="s">
        <v>3</v>
      </c>
      <c r="N4" s="24">
        <v>3</v>
      </c>
      <c r="O4" s="25" t="s">
        <v>49</v>
      </c>
      <c r="P4" s="8">
        <v>3</v>
      </c>
      <c r="Q4" s="20" t="s">
        <v>50</v>
      </c>
      <c r="S4" s="8">
        <v>3</v>
      </c>
      <c r="T4" s="22" t="s">
        <v>51</v>
      </c>
    </row>
    <row r="5" spans="1:20" ht="13.5" thickBot="1" x14ac:dyDescent="0.25">
      <c r="A5" s="8">
        <v>4</v>
      </c>
      <c r="B5" s="28" t="s">
        <v>52</v>
      </c>
      <c r="C5" s="9" t="s">
        <v>53</v>
      </c>
      <c r="D5" s="10" t="s">
        <v>54</v>
      </c>
      <c r="E5" s="11">
        <v>0.4</v>
      </c>
      <c r="F5" s="12">
        <v>4</v>
      </c>
      <c r="G5" s="13" t="s">
        <v>55</v>
      </c>
      <c r="H5" s="375"/>
      <c r="I5" s="14">
        <v>4</v>
      </c>
      <c r="J5" s="15" t="s">
        <v>28</v>
      </c>
      <c r="K5" s="16">
        <v>4</v>
      </c>
      <c r="L5" s="179" t="s">
        <v>56</v>
      </c>
      <c r="M5" s="17" t="s">
        <v>5</v>
      </c>
      <c r="N5" s="24">
        <v>4</v>
      </c>
      <c r="O5" s="25" t="s">
        <v>57</v>
      </c>
      <c r="P5" s="8">
        <v>4</v>
      </c>
      <c r="Q5" s="20" t="s">
        <v>58</v>
      </c>
      <c r="S5" s="8">
        <v>4</v>
      </c>
      <c r="T5" s="22" t="s">
        <v>59</v>
      </c>
    </row>
    <row r="6" spans="1:20" x14ac:dyDescent="0.2">
      <c r="A6" s="8">
        <v>5</v>
      </c>
      <c r="B6" s="9" t="s">
        <v>60</v>
      </c>
      <c r="C6" s="9" t="s">
        <v>61</v>
      </c>
      <c r="D6" s="10" t="s">
        <v>62</v>
      </c>
      <c r="E6" s="11">
        <v>0.5</v>
      </c>
      <c r="F6" s="12">
        <v>5</v>
      </c>
      <c r="G6" s="13" t="s">
        <v>63</v>
      </c>
      <c r="H6" s="375"/>
      <c r="I6" s="14">
        <v>5</v>
      </c>
      <c r="J6" s="15" t="s">
        <v>28</v>
      </c>
      <c r="K6" s="16">
        <v>5</v>
      </c>
      <c r="L6" s="179" t="s">
        <v>64</v>
      </c>
      <c r="M6" s="17" t="s">
        <v>3</v>
      </c>
      <c r="N6" s="24">
        <v>5</v>
      </c>
      <c r="O6" s="25" t="s">
        <v>65</v>
      </c>
      <c r="P6" s="8">
        <v>5</v>
      </c>
      <c r="Q6" s="20" t="s">
        <v>66</v>
      </c>
      <c r="S6" s="8">
        <v>5</v>
      </c>
      <c r="T6" s="22" t="s">
        <v>67</v>
      </c>
    </row>
    <row r="7" spans="1:20" x14ac:dyDescent="0.2">
      <c r="A7" s="29">
        <v>6</v>
      </c>
      <c r="B7" s="30" t="s">
        <v>68</v>
      </c>
      <c r="C7" s="9" t="s">
        <v>69</v>
      </c>
      <c r="D7" s="31"/>
      <c r="E7" s="32">
        <v>0.6</v>
      </c>
      <c r="F7" s="12">
        <v>6</v>
      </c>
      <c r="G7" s="13" t="s">
        <v>70</v>
      </c>
      <c r="H7" s="375"/>
      <c r="I7" s="14">
        <v>6</v>
      </c>
      <c r="J7" s="15" t="s">
        <v>28</v>
      </c>
      <c r="K7" s="16">
        <v>6</v>
      </c>
      <c r="L7" s="179" t="s">
        <v>71</v>
      </c>
      <c r="M7" s="17" t="s">
        <v>3</v>
      </c>
      <c r="N7" s="24">
        <v>6</v>
      </c>
      <c r="O7" s="25" t="s">
        <v>72</v>
      </c>
      <c r="P7" s="8">
        <v>6</v>
      </c>
      <c r="Q7" s="20" t="s">
        <v>73</v>
      </c>
      <c r="S7" s="8">
        <v>6</v>
      </c>
      <c r="T7" s="22" t="s">
        <v>74</v>
      </c>
    </row>
    <row r="8" spans="1:20" x14ac:dyDescent="0.2">
      <c r="A8" s="33"/>
      <c r="B8" s="34"/>
      <c r="C8" s="35" t="s">
        <v>75</v>
      </c>
      <c r="D8" s="10"/>
      <c r="E8" s="11">
        <v>0.7</v>
      </c>
      <c r="F8" s="12">
        <v>7</v>
      </c>
      <c r="G8" s="13" t="s">
        <v>76</v>
      </c>
      <c r="H8" s="375"/>
      <c r="I8" s="14">
        <v>7</v>
      </c>
      <c r="J8" s="15" t="s">
        <v>28</v>
      </c>
      <c r="K8" s="16">
        <v>7</v>
      </c>
      <c r="L8" s="179" t="s">
        <v>77</v>
      </c>
      <c r="M8" s="17" t="s">
        <v>3</v>
      </c>
      <c r="N8" s="24">
        <v>7</v>
      </c>
      <c r="O8" s="25" t="s">
        <v>78</v>
      </c>
      <c r="P8" s="8">
        <v>7</v>
      </c>
      <c r="Q8" s="20" t="s">
        <v>79</v>
      </c>
      <c r="S8" s="16">
        <v>7</v>
      </c>
      <c r="T8" s="22" t="s">
        <v>80</v>
      </c>
    </row>
    <row r="9" spans="1:20" x14ac:dyDescent="0.2">
      <c r="A9" s="36"/>
      <c r="B9" s="34"/>
      <c r="C9" s="31" t="s">
        <v>81</v>
      </c>
      <c r="D9" s="10"/>
      <c r="E9" s="11">
        <v>0.8</v>
      </c>
      <c r="F9" s="12">
        <v>8</v>
      </c>
      <c r="G9" s="13" t="s">
        <v>82</v>
      </c>
      <c r="H9" s="375"/>
      <c r="I9" s="14">
        <v>8</v>
      </c>
      <c r="J9" s="15" t="s">
        <v>28</v>
      </c>
      <c r="K9" s="16">
        <v>8</v>
      </c>
      <c r="L9" s="179" t="s">
        <v>83</v>
      </c>
      <c r="M9" s="17" t="s">
        <v>84</v>
      </c>
      <c r="N9" s="8">
        <v>8</v>
      </c>
      <c r="O9" s="37" t="s">
        <v>85</v>
      </c>
      <c r="P9" s="38"/>
      <c r="Q9" s="39"/>
      <c r="S9" s="8">
        <v>8</v>
      </c>
      <c r="T9" s="22" t="s">
        <v>86</v>
      </c>
    </row>
    <row r="10" spans="1:20" x14ac:dyDescent="0.2">
      <c r="A10" s="33"/>
      <c r="B10" s="34"/>
      <c r="C10" s="40" t="s">
        <v>87</v>
      </c>
      <c r="D10" s="10"/>
      <c r="E10" s="11">
        <v>0.9</v>
      </c>
      <c r="F10" s="41">
        <v>9</v>
      </c>
      <c r="G10" s="42" t="s">
        <v>88</v>
      </c>
      <c r="H10" s="376" t="s">
        <v>89</v>
      </c>
      <c r="I10" s="14">
        <v>9</v>
      </c>
      <c r="J10" s="15" t="s">
        <v>28</v>
      </c>
      <c r="K10" s="16">
        <v>9</v>
      </c>
      <c r="L10" s="180" t="s">
        <v>515</v>
      </c>
      <c r="M10" s="17" t="s">
        <v>84</v>
      </c>
      <c r="N10" s="8">
        <v>9</v>
      </c>
      <c r="O10" s="37" t="s">
        <v>90</v>
      </c>
      <c r="P10" s="38"/>
      <c r="Q10" s="39"/>
      <c r="S10" s="16">
        <v>9</v>
      </c>
      <c r="T10" s="22" t="s">
        <v>91</v>
      </c>
    </row>
    <row r="11" spans="1:20" x14ac:dyDescent="0.2">
      <c r="A11" s="33"/>
      <c r="B11" s="34"/>
      <c r="C11" s="40" t="s">
        <v>92</v>
      </c>
      <c r="D11" s="9"/>
      <c r="E11" s="11">
        <v>1</v>
      </c>
      <c r="F11" s="41">
        <v>10</v>
      </c>
      <c r="G11" s="42" t="s">
        <v>93</v>
      </c>
      <c r="H11" s="377"/>
      <c r="I11" s="14">
        <v>10</v>
      </c>
      <c r="J11" s="15" t="s">
        <v>28</v>
      </c>
      <c r="K11" s="16">
        <v>10</v>
      </c>
      <c r="L11" s="180" t="s">
        <v>94</v>
      </c>
      <c r="M11" s="17" t="s">
        <v>5</v>
      </c>
      <c r="N11" s="8">
        <v>10</v>
      </c>
      <c r="O11" s="37" t="s">
        <v>95</v>
      </c>
      <c r="P11" s="37"/>
      <c r="Q11" s="1" t="s">
        <v>96</v>
      </c>
      <c r="S11" s="16">
        <v>10</v>
      </c>
      <c r="T11" s="22" t="s">
        <v>97</v>
      </c>
    </row>
    <row r="12" spans="1:20" x14ac:dyDescent="0.2">
      <c r="A12" s="33"/>
      <c r="B12" s="34"/>
      <c r="C12" s="40" t="s">
        <v>98</v>
      </c>
      <c r="D12" s="9"/>
      <c r="E12" s="11">
        <v>0</v>
      </c>
      <c r="F12" s="41">
        <v>11</v>
      </c>
      <c r="G12" s="42" t="s">
        <v>99</v>
      </c>
      <c r="H12" s="377"/>
      <c r="I12" s="14">
        <v>11</v>
      </c>
      <c r="J12" s="43" t="s">
        <v>100</v>
      </c>
      <c r="K12" s="16">
        <v>11</v>
      </c>
      <c r="L12" s="179" t="s">
        <v>101</v>
      </c>
      <c r="M12" s="44" t="s">
        <v>84</v>
      </c>
      <c r="N12" s="8">
        <v>11</v>
      </c>
      <c r="O12" s="37" t="s">
        <v>102</v>
      </c>
      <c r="P12" s="8">
        <v>1</v>
      </c>
      <c r="Q12" s="20" t="s">
        <v>103</v>
      </c>
      <c r="S12" s="16">
        <v>11</v>
      </c>
      <c r="T12" s="22" t="s">
        <v>104</v>
      </c>
    </row>
    <row r="13" spans="1:20" x14ac:dyDescent="0.2">
      <c r="A13" s="3" t="s">
        <v>14</v>
      </c>
      <c r="B13" s="1" t="s">
        <v>105</v>
      </c>
      <c r="C13" s="40" t="s">
        <v>106</v>
      </c>
      <c r="D13" s="31"/>
      <c r="E13" s="31"/>
      <c r="F13" s="41">
        <v>12</v>
      </c>
      <c r="G13" s="42" t="s">
        <v>107</v>
      </c>
      <c r="H13" s="377"/>
      <c r="I13" s="14">
        <v>12</v>
      </c>
      <c r="J13" s="43" t="s">
        <v>100</v>
      </c>
      <c r="K13" s="16">
        <v>12</v>
      </c>
      <c r="L13" s="179" t="s">
        <v>108</v>
      </c>
      <c r="M13" s="44" t="s">
        <v>3</v>
      </c>
      <c r="N13" s="8">
        <v>12</v>
      </c>
      <c r="O13" s="37" t="s">
        <v>109</v>
      </c>
      <c r="P13" s="8">
        <v>2</v>
      </c>
      <c r="Q13" s="20" t="s">
        <v>110</v>
      </c>
      <c r="S13" s="16">
        <v>12</v>
      </c>
      <c r="T13" s="22" t="s">
        <v>111</v>
      </c>
    </row>
    <row r="14" spans="1:20" x14ac:dyDescent="0.2">
      <c r="A14" s="16">
        <v>1</v>
      </c>
      <c r="B14" s="37" t="s">
        <v>3</v>
      </c>
      <c r="C14" s="45"/>
      <c r="F14" s="41">
        <v>13</v>
      </c>
      <c r="G14" s="42" t="s">
        <v>112</v>
      </c>
      <c r="H14" s="378"/>
      <c r="I14" s="14">
        <v>13</v>
      </c>
      <c r="J14" s="43" t="s">
        <v>100</v>
      </c>
      <c r="K14" s="16">
        <v>13</v>
      </c>
      <c r="L14" s="179" t="s">
        <v>113</v>
      </c>
      <c r="M14" s="44" t="s">
        <v>3</v>
      </c>
      <c r="N14" s="8">
        <v>13</v>
      </c>
      <c r="O14" s="37" t="s">
        <v>114</v>
      </c>
      <c r="P14" s="8">
        <v>3</v>
      </c>
      <c r="Q14" s="20" t="s">
        <v>115</v>
      </c>
      <c r="S14" s="16">
        <v>13</v>
      </c>
      <c r="T14" s="22" t="s">
        <v>116</v>
      </c>
    </row>
    <row r="15" spans="1:20" x14ac:dyDescent="0.2">
      <c r="A15" s="16">
        <v>2</v>
      </c>
      <c r="B15" s="37" t="s">
        <v>4</v>
      </c>
      <c r="F15" s="46">
        <v>14</v>
      </c>
      <c r="G15" s="47" t="s">
        <v>117</v>
      </c>
      <c r="H15" s="379" t="s">
        <v>118</v>
      </c>
      <c r="I15" s="14">
        <v>14</v>
      </c>
      <c r="J15" s="43" t="s">
        <v>100</v>
      </c>
      <c r="K15" s="16">
        <v>14</v>
      </c>
      <c r="L15" s="179" t="s">
        <v>119</v>
      </c>
      <c r="M15" s="44" t="s">
        <v>3</v>
      </c>
      <c r="N15" s="8">
        <v>14</v>
      </c>
      <c r="O15" s="37" t="s">
        <v>120</v>
      </c>
      <c r="P15" s="8">
        <v>4</v>
      </c>
      <c r="Q15" s="20" t="s">
        <v>121</v>
      </c>
      <c r="S15" s="16">
        <v>14</v>
      </c>
      <c r="T15" s="22" t="s">
        <v>122</v>
      </c>
    </row>
    <row r="16" spans="1:20" x14ac:dyDescent="0.2">
      <c r="A16" s="16">
        <v>3</v>
      </c>
      <c r="B16" s="37" t="s">
        <v>5</v>
      </c>
      <c r="F16" s="46">
        <v>15</v>
      </c>
      <c r="G16" s="47" t="s">
        <v>123</v>
      </c>
      <c r="H16" s="379"/>
      <c r="I16" s="14">
        <v>15</v>
      </c>
      <c r="J16" s="43" t="s">
        <v>100</v>
      </c>
      <c r="K16" s="16">
        <v>15</v>
      </c>
      <c r="L16" s="179" t="s">
        <v>124</v>
      </c>
      <c r="M16" s="48" t="s">
        <v>125</v>
      </c>
      <c r="N16" s="8">
        <v>15</v>
      </c>
      <c r="O16" s="37" t="s">
        <v>126</v>
      </c>
      <c r="P16" s="8">
        <v>5</v>
      </c>
      <c r="Q16" s="20" t="s">
        <v>127</v>
      </c>
      <c r="S16" s="33"/>
      <c r="T16" s="49"/>
    </row>
    <row r="17" spans="1:20" x14ac:dyDescent="0.2">
      <c r="A17" s="16">
        <v>4</v>
      </c>
      <c r="B17" s="37" t="s">
        <v>30</v>
      </c>
      <c r="F17" s="46">
        <v>16</v>
      </c>
      <c r="G17" s="47" t="s">
        <v>128</v>
      </c>
      <c r="H17" s="379"/>
      <c r="I17" s="14">
        <v>16</v>
      </c>
      <c r="J17" s="43" t="s">
        <v>100</v>
      </c>
      <c r="K17" s="16">
        <v>16</v>
      </c>
      <c r="L17" s="179" t="s">
        <v>129</v>
      </c>
      <c r="M17" s="48" t="s">
        <v>125</v>
      </c>
      <c r="N17" s="8">
        <v>16</v>
      </c>
      <c r="O17" s="37" t="s">
        <v>130</v>
      </c>
      <c r="P17" s="36"/>
      <c r="Q17" s="39"/>
      <c r="S17" s="33"/>
      <c r="T17" s="49"/>
    </row>
    <row r="18" spans="1:20" x14ac:dyDescent="0.2">
      <c r="A18" s="16">
        <v>5</v>
      </c>
      <c r="B18" s="37" t="s">
        <v>84</v>
      </c>
      <c r="F18" s="46">
        <v>17</v>
      </c>
      <c r="G18" s="47" t="s">
        <v>131</v>
      </c>
      <c r="H18" s="379"/>
      <c r="I18" s="14">
        <v>17</v>
      </c>
      <c r="J18" s="43" t="s">
        <v>100</v>
      </c>
      <c r="K18" s="16">
        <v>17</v>
      </c>
      <c r="L18" s="179" t="s">
        <v>132</v>
      </c>
      <c r="M18" s="48" t="s">
        <v>125</v>
      </c>
      <c r="N18" s="8">
        <v>17</v>
      </c>
      <c r="O18" s="37" t="s">
        <v>133</v>
      </c>
      <c r="P18" s="38"/>
      <c r="Q18" s="39"/>
      <c r="S18" s="33"/>
      <c r="T18" s="49"/>
    </row>
    <row r="19" spans="1:20" x14ac:dyDescent="0.2">
      <c r="A19" s="16">
        <v>6</v>
      </c>
      <c r="B19" s="37" t="s">
        <v>40</v>
      </c>
      <c r="F19" s="50">
        <v>18</v>
      </c>
      <c r="G19" s="51" t="s">
        <v>134</v>
      </c>
      <c r="H19" s="380" t="s">
        <v>135</v>
      </c>
      <c r="I19" s="14">
        <v>18</v>
      </c>
      <c r="J19" s="43" t="s">
        <v>100</v>
      </c>
      <c r="K19" s="16">
        <v>18</v>
      </c>
      <c r="L19" s="179" t="s">
        <v>136</v>
      </c>
      <c r="M19" s="48" t="s">
        <v>125</v>
      </c>
      <c r="N19" s="8">
        <v>18</v>
      </c>
      <c r="O19" s="37" t="s">
        <v>137</v>
      </c>
      <c r="P19" s="37"/>
      <c r="Q19" s="1" t="s">
        <v>138</v>
      </c>
      <c r="S19" s="33"/>
      <c r="T19" s="49"/>
    </row>
    <row r="20" spans="1:20" x14ac:dyDescent="0.2">
      <c r="A20" s="33"/>
      <c r="B20" s="38"/>
      <c r="F20" s="50">
        <v>19</v>
      </c>
      <c r="G20" s="51" t="s">
        <v>139</v>
      </c>
      <c r="H20" s="380"/>
      <c r="I20" s="14">
        <v>19</v>
      </c>
      <c r="J20" s="52" t="s">
        <v>140</v>
      </c>
      <c r="K20" s="16">
        <v>19</v>
      </c>
      <c r="L20" s="179" t="s">
        <v>141</v>
      </c>
      <c r="M20" s="53" t="s">
        <v>84</v>
      </c>
      <c r="N20" s="8">
        <v>19</v>
      </c>
      <c r="O20" s="37" t="s">
        <v>142</v>
      </c>
      <c r="P20" s="8">
        <v>1</v>
      </c>
      <c r="Q20" s="20" t="s">
        <v>143</v>
      </c>
      <c r="S20" s="33"/>
      <c r="T20" s="49"/>
    </row>
    <row r="21" spans="1:20" x14ac:dyDescent="0.2">
      <c r="A21" s="33"/>
      <c r="B21" s="38"/>
      <c r="F21" s="50">
        <v>20</v>
      </c>
      <c r="G21" s="51" t="s">
        <v>144</v>
      </c>
      <c r="H21" s="380"/>
      <c r="I21" s="14">
        <v>20</v>
      </c>
      <c r="J21" s="52" t="s">
        <v>140</v>
      </c>
      <c r="K21" s="16">
        <v>20</v>
      </c>
      <c r="L21" s="179" t="s">
        <v>145</v>
      </c>
      <c r="M21" s="53" t="s">
        <v>3</v>
      </c>
      <c r="N21" s="8">
        <v>20</v>
      </c>
      <c r="O21" s="37" t="s">
        <v>146</v>
      </c>
      <c r="P21" s="8">
        <v>2</v>
      </c>
      <c r="Q21" s="20" t="s">
        <v>121</v>
      </c>
      <c r="S21" s="33"/>
      <c r="T21" s="49"/>
    </row>
    <row r="22" spans="1:20" x14ac:dyDescent="0.2">
      <c r="A22" s="3" t="s">
        <v>14</v>
      </c>
      <c r="B22" s="54" t="s">
        <v>147</v>
      </c>
      <c r="F22" s="50">
        <v>21</v>
      </c>
      <c r="G22" s="51" t="s">
        <v>148</v>
      </c>
      <c r="H22" s="380"/>
      <c r="I22" s="14">
        <v>21</v>
      </c>
      <c r="J22" s="52" t="s">
        <v>140</v>
      </c>
      <c r="K22" s="16">
        <v>21</v>
      </c>
      <c r="L22" s="179" t="s">
        <v>516</v>
      </c>
      <c r="M22" s="53" t="s">
        <v>3</v>
      </c>
      <c r="N22" s="55"/>
      <c r="Q22" s="56" t="s">
        <v>25</v>
      </c>
      <c r="S22" s="33"/>
      <c r="T22" s="49"/>
    </row>
    <row r="23" spans="1:20" x14ac:dyDescent="0.2">
      <c r="A23" s="57">
        <v>1</v>
      </c>
      <c r="B23" s="22" t="s">
        <v>149</v>
      </c>
      <c r="F23" s="50">
        <v>22</v>
      </c>
      <c r="G23" s="51" t="s">
        <v>150</v>
      </c>
      <c r="H23" s="380"/>
      <c r="I23" s="14">
        <v>22</v>
      </c>
      <c r="J23" s="52" t="s">
        <v>140</v>
      </c>
      <c r="K23" s="16">
        <v>22</v>
      </c>
      <c r="L23" s="179" t="s">
        <v>517</v>
      </c>
      <c r="M23" s="53" t="s">
        <v>3</v>
      </c>
      <c r="N23" s="55"/>
      <c r="S23" s="33"/>
      <c r="T23" s="49"/>
    </row>
    <row r="24" spans="1:20" x14ac:dyDescent="0.2">
      <c r="A24" s="57">
        <v>2</v>
      </c>
      <c r="B24" s="22" t="s">
        <v>151</v>
      </c>
      <c r="F24" s="50">
        <v>23</v>
      </c>
      <c r="G24" s="51" t="s">
        <v>152</v>
      </c>
      <c r="H24" s="380"/>
      <c r="I24" s="14">
        <v>23</v>
      </c>
      <c r="J24" s="52" t="s">
        <v>140</v>
      </c>
      <c r="K24" s="16">
        <v>23</v>
      </c>
      <c r="L24" s="179" t="s">
        <v>518</v>
      </c>
      <c r="M24" s="53" t="s">
        <v>3</v>
      </c>
      <c r="N24" s="55"/>
      <c r="P24" s="5" t="s">
        <v>14</v>
      </c>
      <c r="Q24" s="1" t="s">
        <v>153</v>
      </c>
      <c r="S24" s="33"/>
      <c r="T24" s="49"/>
    </row>
    <row r="25" spans="1:20" x14ac:dyDescent="0.2">
      <c r="A25" s="57">
        <v>3</v>
      </c>
      <c r="B25" s="22" t="s">
        <v>154</v>
      </c>
      <c r="F25" s="50">
        <v>24</v>
      </c>
      <c r="G25" s="51" t="s">
        <v>155</v>
      </c>
      <c r="H25" s="380"/>
      <c r="I25" s="14">
        <v>24</v>
      </c>
      <c r="J25" s="52" t="s">
        <v>140</v>
      </c>
      <c r="K25" s="16">
        <v>24</v>
      </c>
      <c r="L25" s="179"/>
      <c r="M25" s="53" t="s">
        <v>5</v>
      </c>
      <c r="N25" s="55"/>
      <c r="P25" s="8">
        <v>1</v>
      </c>
      <c r="Q25" s="20" t="s">
        <v>156</v>
      </c>
      <c r="S25" s="33"/>
      <c r="T25" s="49"/>
    </row>
    <row r="26" spans="1:20" x14ac:dyDescent="0.2">
      <c r="A26" s="57">
        <v>4</v>
      </c>
      <c r="B26" s="22" t="s">
        <v>157</v>
      </c>
      <c r="F26" s="50">
        <v>25</v>
      </c>
      <c r="G26" s="51" t="s">
        <v>158</v>
      </c>
      <c r="H26" s="380"/>
      <c r="I26" s="55"/>
      <c r="J26" s="58"/>
      <c r="K26" s="33"/>
      <c r="L26" s="59"/>
      <c r="M26" s="59"/>
      <c r="N26" s="55"/>
      <c r="P26" s="8">
        <v>2</v>
      </c>
      <c r="Q26" s="20" t="s">
        <v>159</v>
      </c>
      <c r="S26" s="38"/>
      <c r="T26" s="49"/>
    </row>
    <row r="27" spans="1:20" x14ac:dyDescent="0.2">
      <c r="F27" s="50">
        <v>26</v>
      </c>
      <c r="G27" s="51" t="s">
        <v>160</v>
      </c>
      <c r="H27" s="380"/>
      <c r="I27" s="33"/>
      <c r="J27" s="58"/>
      <c r="K27" s="33"/>
      <c r="L27" s="59"/>
      <c r="M27" s="59"/>
      <c r="N27" s="33"/>
      <c r="P27" s="8">
        <v>3</v>
      </c>
      <c r="Q27" s="20" t="s">
        <v>161</v>
      </c>
    </row>
    <row r="28" spans="1:20" x14ac:dyDescent="0.2">
      <c r="A28" s="3" t="s">
        <v>14</v>
      </c>
      <c r="B28" s="54" t="s">
        <v>162</v>
      </c>
      <c r="F28" s="61">
        <v>27</v>
      </c>
      <c r="G28" s="62" t="s">
        <v>6</v>
      </c>
      <c r="H28" s="61" t="s">
        <v>6</v>
      </c>
      <c r="I28" s="33"/>
      <c r="J28" s="63" t="s">
        <v>28</v>
      </c>
      <c r="N28" s="33"/>
      <c r="P28" s="8">
        <v>4</v>
      </c>
      <c r="Q28" s="20" t="s">
        <v>163</v>
      </c>
    </row>
    <row r="29" spans="1:20" x14ac:dyDescent="0.2">
      <c r="A29" s="22">
        <v>1</v>
      </c>
      <c r="B29" s="8" t="s">
        <v>164</v>
      </c>
      <c r="F29" s="64">
        <v>28</v>
      </c>
      <c r="G29" s="65" t="s">
        <v>25</v>
      </c>
      <c r="H29" s="66" t="s">
        <v>165</v>
      </c>
      <c r="J29" s="63" t="s">
        <v>100</v>
      </c>
      <c r="P29" s="8">
        <v>5</v>
      </c>
      <c r="Q29" s="20" t="s">
        <v>166</v>
      </c>
    </row>
    <row r="30" spans="1:20" x14ac:dyDescent="0.2">
      <c r="A30" s="22">
        <v>2</v>
      </c>
      <c r="B30" s="8" t="s">
        <v>167</v>
      </c>
      <c r="J30" s="63" t="s">
        <v>140</v>
      </c>
      <c r="P30" s="8">
        <v>6</v>
      </c>
      <c r="Q30" s="20" t="s">
        <v>168</v>
      </c>
    </row>
    <row r="31" spans="1:20" x14ac:dyDescent="0.2">
      <c r="J31" s="63" t="s">
        <v>514</v>
      </c>
      <c r="M31" s="55"/>
      <c r="P31" s="8">
        <v>7</v>
      </c>
      <c r="Q31" s="20" t="s">
        <v>169</v>
      </c>
    </row>
    <row r="32" spans="1:20" x14ac:dyDescent="0.2">
      <c r="A32" s="1" t="s">
        <v>14</v>
      </c>
      <c r="B32" s="54" t="s">
        <v>170</v>
      </c>
      <c r="F32" s="33"/>
      <c r="G32" s="67"/>
      <c r="H32" s="68"/>
      <c r="J32" s="58"/>
      <c r="K32" s="55"/>
      <c r="M32" s="55"/>
    </row>
    <row r="33" spans="1:13" x14ac:dyDescent="0.2">
      <c r="A33" s="22">
        <v>1</v>
      </c>
      <c r="B33" s="37" t="s">
        <v>171</v>
      </c>
      <c r="F33" s="33"/>
      <c r="G33" s="67"/>
      <c r="H33" s="68"/>
      <c r="K33" s="55"/>
      <c r="M33" s="55"/>
    </row>
    <row r="34" spans="1:13" x14ac:dyDescent="0.2">
      <c r="A34" s="22">
        <v>2</v>
      </c>
      <c r="B34" s="37" t="s">
        <v>172</v>
      </c>
      <c r="J34" s="58"/>
      <c r="K34" s="55"/>
      <c r="L34" s="55"/>
      <c r="M34" s="55"/>
    </row>
    <row r="35" spans="1:13" x14ac:dyDescent="0.2">
      <c r="A35" s="22">
        <v>3</v>
      </c>
      <c r="B35" s="37" t="s">
        <v>173</v>
      </c>
      <c r="J35" s="58"/>
      <c r="K35" s="55"/>
      <c r="L35" s="55"/>
      <c r="M35" s="55"/>
    </row>
    <row r="36" spans="1:13" x14ac:dyDescent="0.2">
      <c r="J36" s="58"/>
      <c r="K36" s="55"/>
      <c r="L36" s="55"/>
      <c r="M36" s="55"/>
    </row>
    <row r="37" spans="1:13" x14ac:dyDescent="0.2">
      <c r="J37" s="58"/>
      <c r="K37" s="55"/>
      <c r="L37" s="55"/>
      <c r="M37" s="55"/>
    </row>
    <row r="38" spans="1:13" x14ac:dyDescent="0.2">
      <c r="A38" s="22" t="s">
        <v>534</v>
      </c>
      <c r="B38" s="37" t="s">
        <v>535</v>
      </c>
      <c r="J38" s="58"/>
      <c r="K38" s="55"/>
      <c r="L38" s="55"/>
      <c r="M38" s="33"/>
    </row>
    <row r="39" spans="1:13" x14ac:dyDescent="0.2">
      <c r="A39" s="57">
        <v>1</v>
      </c>
      <c r="B39" s="37" t="s">
        <v>547</v>
      </c>
      <c r="J39" s="69"/>
      <c r="K39" s="33"/>
      <c r="L39" s="33"/>
      <c r="M39" s="33"/>
    </row>
    <row r="40" spans="1:13" x14ac:dyDescent="0.2">
      <c r="A40" s="57">
        <v>2</v>
      </c>
      <c r="B40" s="37" t="s">
        <v>536</v>
      </c>
      <c r="J40" s="69"/>
      <c r="K40" s="33"/>
      <c r="L40" s="33"/>
    </row>
    <row r="41" spans="1:13" x14ac:dyDescent="0.2">
      <c r="A41" s="57">
        <v>3</v>
      </c>
      <c r="B41" s="37" t="s">
        <v>537</v>
      </c>
    </row>
    <row r="42" spans="1:13" x14ac:dyDescent="0.2">
      <c r="A42" s="57">
        <v>4</v>
      </c>
      <c r="B42" s="37" t="s">
        <v>538</v>
      </c>
    </row>
    <row r="44" spans="1:13" x14ac:dyDescent="0.2">
      <c r="A44" s="22" t="s">
        <v>178</v>
      </c>
      <c r="B44" s="37" t="s">
        <v>539</v>
      </c>
    </row>
    <row r="45" spans="1:13" x14ac:dyDescent="0.2">
      <c r="A45" s="57">
        <v>1</v>
      </c>
      <c r="B45" s="181" t="s">
        <v>540</v>
      </c>
    </row>
    <row r="46" spans="1:13" x14ac:dyDescent="0.2">
      <c r="A46" s="57">
        <v>2</v>
      </c>
      <c r="B46" s="181" t="s">
        <v>541</v>
      </c>
    </row>
    <row r="47" spans="1:13" x14ac:dyDescent="0.2">
      <c r="A47" s="57">
        <v>3</v>
      </c>
      <c r="B47" s="181" t="s">
        <v>542</v>
      </c>
    </row>
    <row r="48" spans="1:13" x14ac:dyDescent="0.2">
      <c r="A48" s="57">
        <v>4</v>
      </c>
      <c r="B48" s="181" t="s">
        <v>543</v>
      </c>
    </row>
    <row r="49" spans="1:2" x14ac:dyDescent="0.2">
      <c r="A49" s="57">
        <v>5</v>
      </c>
      <c r="B49" s="181" t="s">
        <v>544</v>
      </c>
    </row>
    <row r="50" spans="1:2" x14ac:dyDescent="0.2">
      <c r="A50" s="57">
        <v>6</v>
      </c>
      <c r="B50" s="181" t="s">
        <v>545</v>
      </c>
    </row>
    <row r="52" spans="1:2" x14ac:dyDescent="0.2">
      <c r="A52" s="22" t="s">
        <v>178</v>
      </c>
      <c r="B52" s="37" t="s">
        <v>568</v>
      </c>
    </row>
    <row r="53" spans="1:2" x14ac:dyDescent="0.2">
      <c r="A53" s="57">
        <v>1</v>
      </c>
      <c r="B53" s="37" t="s">
        <v>27</v>
      </c>
    </row>
    <row r="54" spans="1:2" x14ac:dyDescent="0.2">
      <c r="A54" s="57">
        <v>2</v>
      </c>
      <c r="B54" s="37" t="s">
        <v>89</v>
      </c>
    </row>
    <row r="55" spans="1:2" x14ac:dyDescent="0.2">
      <c r="A55" s="57">
        <v>3</v>
      </c>
      <c r="B55" s="37" t="s">
        <v>118</v>
      </c>
    </row>
    <row r="56" spans="1:2" x14ac:dyDescent="0.2">
      <c r="A56" s="57">
        <v>4</v>
      </c>
      <c r="B56" s="37" t="s">
        <v>135</v>
      </c>
    </row>
  </sheetData>
  <mergeCells count="4">
    <mergeCell ref="H2:H9"/>
    <mergeCell ref="H10:H14"/>
    <mergeCell ref="H15:H18"/>
    <mergeCell ref="H19:H2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Instructivo</vt:lpstr>
      <vt:lpstr>Resumen general</vt:lpstr>
      <vt:lpstr>1. Información General</vt:lpstr>
      <vt:lpstr>2. Personal</vt:lpstr>
      <vt:lpstr>3. Servicios Técnicos</vt:lpstr>
      <vt:lpstr>4. Gastos de Viaje</vt:lpstr>
      <vt:lpstr>5. Otros Gastos</vt:lpstr>
      <vt:lpstr>6. Inversión</vt:lpstr>
      <vt:lpstr>Listas</vt:lpstr>
      <vt:lpstr>Control productos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Angela Lyulieth Bernal Martinez</dc:creator>
  <cp:lastModifiedBy>Alexander Montealegre Saavedra</cp:lastModifiedBy>
  <dcterms:created xsi:type="dcterms:W3CDTF">2019-04-04T17:20:18Z</dcterms:created>
  <dcterms:modified xsi:type="dcterms:W3CDTF">2019-04-12T21:01:03Z</dcterms:modified>
</cp:coreProperties>
</file>