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G5" i="1" s="1"/>
  <c r="H5" i="1" s="1"/>
  <c r="F6" i="1"/>
  <c r="G6" i="1" s="1"/>
  <c r="H6" i="1" s="1"/>
  <c r="F7" i="1"/>
  <c r="G7" i="1" s="1"/>
  <c r="F8" i="1"/>
  <c r="F9" i="1"/>
  <c r="F10" i="1"/>
  <c r="G10" i="1" s="1"/>
  <c r="H10" i="1" s="1"/>
  <c r="F11" i="1"/>
  <c r="G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F16" i="1"/>
  <c r="G16" i="1" s="1"/>
  <c r="F17" i="1"/>
  <c r="G17" i="1" s="1"/>
  <c r="H17" i="1" s="1"/>
  <c r="F18" i="1"/>
  <c r="G18" i="1" s="1"/>
  <c r="H18" i="1" s="1"/>
  <c r="F19" i="1"/>
  <c r="G3" i="1"/>
  <c r="G19" i="1"/>
  <c r="H19" i="1" s="1"/>
  <c r="F2" i="1"/>
  <c r="G2" i="1" s="1"/>
  <c r="H2" i="1" l="1"/>
  <c r="H11" i="1"/>
  <c r="K8" i="1" s="1"/>
  <c r="K5" i="1"/>
  <c r="H3" i="1"/>
  <c r="G4" i="1"/>
  <c r="J5" i="1" s="1"/>
  <c r="H16" i="1"/>
  <c r="H15" i="1"/>
  <c r="G9" i="1"/>
  <c r="H9" i="1" s="1"/>
  <c r="G8" i="1"/>
  <c r="H8" i="1" s="1"/>
  <c r="H7" i="1"/>
  <c r="L5" i="1" l="1"/>
  <c r="H4" i="1"/>
  <c r="J8" i="1"/>
  <c r="L8" i="1"/>
</calcChain>
</file>

<file path=xl/sharedStrings.xml><?xml version="1.0" encoding="utf-8"?>
<sst xmlns="http://schemas.openxmlformats.org/spreadsheetml/2006/main" count="62" uniqueCount="49">
  <si>
    <t>T.ID</t>
  </si>
  <si>
    <t>DATE</t>
  </si>
  <si>
    <t>PACKAGE AMT</t>
  </si>
  <si>
    <t>T27012536516476</t>
  </si>
  <si>
    <t>Piyush Salvi</t>
  </si>
  <si>
    <t>T02022536646287</t>
  </si>
  <si>
    <t>Geeta Devi</t>
  </si>
  <si>
    <t>T03022536667247</t>
  </si>
  <si>
    <t>Sukhiya Devi</t>
  </si>
  <si>
    <t>Arjun Lal Sen</t>
  </si>
  <si>
    <t>T05022536703538</t>
  </si>
  <si>
    <t>T05022536707057</t>
  </si>
  <si>
    <t>Kailash Lal</t>
  </si>
  <si>
    <t>Laxmi Narayan Teli</t>
  </si>
  <si>
    <t>T11022536836186</t>
  </si>
  <si>
    <t>Ladu Lal Mali</t>
  </si>
  <si>
    <t>T15022536926711</t>
  </si>
  <si>
    <t>Gopal Lal</t>
  </si>
  <si>
    <t>T17022536968875</t>
  </si>
  <si>
    <t>T17022536974582</t>
  </si>
  <si>
    <t xml:space="preserve">Mohammed Azad </t>
  </si>
  <si>
    <t>G.Amt</t>
  </si>
  <si>
    <t>IMP G.Amt</t>
  </si>
  <si>
    <t>PATIENT NAME</t>
  </si>
  <si>
    <t>TDS Amt</t>
  </si>
  <si>
    <t>Net Amt</t>
  </si>
  <si>
    <t>Partially Received</t>
  </si>
  <si>
    <t>Receivable from TPA</t>
  </si>
  <si>
    <t>Outstanding Amount</t>
  </si>
  <si>
    <t>Status</t>
  </si>
  <si>
    <t>paid</t>
  </si>
  <si>
    <t>Bhaguta Meena</t>
  </si>
  <si>
    <t xml:space="preserve">Sugam Chandra </t>
  </si>
  <si>
    <t>Ghewar Chand</t>
  </si>
  <si>
    <t>pending</t>
  </si>
  <si>
    <t>T17012536317325</t>
  </si>
  <si>
    <t>T02032537281630</t>
  </si>
  <si>
    <t>T03032537310102</t>
  </si>
  <si>
    <t>18-Jan-25 </t>
  </si>
  <si>
    <t>T21022537066920</t>
  </si>
  <si>
    <t>Irfan Mewati</t>
  </si>
  <si>
    <t>T03012536051862</t>
  </si>
  <si>
    <t>Shambhu Lal Dholi</t>
  </si>
  <si>
    <t>Partially TDS</t>
  </si>
  <si>
    <t>TDS DEDUCTION</t>
  </si>
  <si>
    <t>Outstanding TDS</t>
  </si>
  <si>
    <t>TDS Payable to TPA</t>
  </si>
  <si>
    <t>T07032537411412</t>
  </si>
  <si>
    <t>Pooja Nayak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</si>
</sst>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₹&quot;\ * #,##0.00_ ;_ &quot;₹&quot;\ * \-#,##0.00_ ;_ &quot;₹&quot;\ * &quot;-&quot;??_ ;_ @_ "/>
  </numFmts>
  <fonts count="6" x14ac:knownFonts="1">
    <font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b/>
      <sz val="9"/>
      <color theme="1"/>
      <name val="Calibri"/>
      <family val="2"/>
      <scheme val="minor"/>
    </font>
    <font>
      <b/>
      <sz val="9"/>
      <color rgb="FF073B31"/>
      <name val="Calibri"/>
      <family val="2"/>
      <scheme val="minor"/>
    </font>
    <font>
      <b/>
      <sz val="9"/>
      <color rgb="FF362B3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0" fillId="0" borderId="1" xfId="0" applyBorder="1"/>
    <xf numFmtId="15" fontId="1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1" xfId="0" applyNumberFormat="1" applyBorder="1"/>
    <xf numFmtId="2" fontId="0" fillId="0" borderId="1" xfId="0" applyNumberFormat="1" applyBorder="1"/>
    <xf numFmtId="15" fontId="0" fillId="0" borderId="1" xfId="0" applyNumberFormat="1" applyBorder="1" applyAlignment="1">
      <alignment horizontal="left"/>
    </xf>
    <xf numFmtId="0" fontId="2" fillId="0" borderId="1" xfId="0" applyFont="1" applyBorder="1"/>
    <xf numFmtId="0" fontId="4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44" fontId="0" fillId="0" borderId="1" xfId="0" applyNumberFormat="1" applyBorder="1"/>
    <xf numFmtId="0" fontId="5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5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6"/>
  <sheetViews>
    <sheetView tabSelected="1" zoomScale="145" zoomScaleNormal="145" workbookViewId="0">
      <selection activeCell="K11" sqref="K11"/>
    </sheetView>
  </sheetViews>
  <sheetFormatPr defaultRowHeight="15" x14ac:dyDescent="0.25"/>
  <cols>
    <col min="1" max="1" width="10.28515625" bestFit="1" customWidth="1"/>
    <col min="2" max="2" width="17.140625" bestFit="1" customWidth="1"/>
    <col min="3" max="3" width="13.85546875" customWidth="1"/>
    <col min="4" max="4" width="13.85546875" bestFit="1" customWidth="1"/>
    <col min="5" max="5" width="10.42578125" bestFit="1" customWidth="1"/>
    <col min="6" max="6" width="8.140625" customWidth="1"/>
    <col min="7" max="7" width="11.5703125" bestFit="1" customWidth="1"/>
    <col min="10" max="10" width="17" bestFit="1" customWidth="1"/>
    <col min="11" max="11" width="19.7109375" bestFit="1" customWidth="1"/>
    <col min="12" max="12" width="19.5703125" bestFit="1" customWidth="1"/>
    <col min="13" max="13" width="19.7109375" bestFit="1" customWidth="1"/>
    <col min="14" max="14" width="19.5703125" bestFit="1" customWidth="1"/>
  </cols>
  <sheetData>
    <row r="1" spans="1:12" x14ac:dyDescent="0.25">
      <c r="A1" s="13" t="s">
        <v>1</v>
      </c>
      <c r="B1" s="13" t="s">
        <v>0</v>
      </c>
      <c r="C1" s="13" t="s">
        <v>23</v>
      </c>
      <c r="D1" s="13" t="s">
        <v>2</v>
      </c>
      <c r="E1" s="13" t="s">
        <v>22</v>
      </c>
      <c r="F1" s="13" t="s">
        <v>21</v>
      </c>
      <c r="G1" s="13" t="s">
        <v>24</v>
      </c>
      <c r="H1" s="13" t="s">
        <v>25</v>
      </c>
      <c r="I1" s="13" t="s">
        <v>29</v>
      </c>
    </row>
    <row r="2" spans="1:12" x14ac:dyDescent="0.25">
      <c r="A2" s="3">
        <v>45686</v>
      </c>
      <c r="B2" s="2" t="s">
        <v>3</v>
      </c>
      <c r="C2" s="4" t="s">
        <v>4</v>
      </c>
      <c r="D2" s="2">
        <v>15000</v>
      </c>
      <c r="E2" s="2"/>
      <c r="F2" s="5">
        <f>D2+E2</f>
        <v>15000</v>
      </c>
      <c r="G2" s="6">
        <f>F2*10/100</f>
        <v>1500</v>
      </c>
      <c r="H2" s="6">
        <f>F2-G2</f>
        <v>13500</v>
      </c>
      <c r="I2" s="2" t="s">
        <v>30</v>
      </c>
      <c r="J2" s="15" t="s">
        <v>44</v>
      </c>
      <c r="K2" s="15"/>
      <c r="L2" s="15"/>
    </row>
    <row r="3" spans="1:12" x14ac:dyDescent="0.25">
      <c r="A3" s="7">
        <v>45692</v>
      </c>
      <c r="B3" s="2" t="s">
        <v>5</v>
      </c>
      <c r="C3" s="8" t="s">
        <v>6</v>
      </c>
      <c r="D3" s="2">
        <v>13200</v>
      </c>
      <c r="E3" s="5">
        <v>9000</v>
      </c>
      <c r="F3" s="5">
        <f t="shared" ref="F3:F19" si="0">D3+E3</f>
        <v>22200</v>
      </c>
      <c r="G3" s="6">
        <f t="shared" ref="G3:G19" si="1">F3*10/100</f>
        <v>2220</v>
      </c>
      <c r="H3" s="6">
        <f t="shared" ref="H3:H19" si="2">F3-G3</f>
        <v>19980</v>
      </c>
      <c r="I3" s="2" t="s">
        <v>30</v>
      </c>
      <c r="J3" s="2"/>
      <c r="K3" s="2"/>
      <c r="L3" s="2"/>
    </row>
    <row r="4" spans="1:12" x14ac:dyDescent="0.25">
      <c r="A4" s="3">
        <v>45693</v>
      </c>
      <c r="B4" s="2" t="s">
        <v>7</v>
      </c>
      <c r="C4" s="9" t="s">
        <v>8</v>
      </c>
      <c r="D4" s="2">
        <v>10000</v>
      </c>
      <c r="E4" s="2">
        <v>5000</v>
      </c>
      <c r="F4" s="5">
        <f t="shared" si="0"/>
        <v>15000</v>
      </c>
      <c r="G4" s="6">
        <f t="shared" si="1"/>
        <v>1500</v>
      </c>
      <c r="H4" s="6">
        <f t="shared" si="2"/>
        <v>13500</v>
      </c>
      <c r="I4" s="2" t="s">
        <v>30</v>
      </c>
      <c r="J4" s="2" t="s">
        <v>43</v>
      </c>
      <c r="K4" s="2" t="s">
        <v>45</v>
      </c>
      <c r="L4" s="2" t="s">
        <v>46</v>
      </c>
    </row>
    <row r="5" spans="1:12" x14ac:dyDescent="0.25">
      <c r="A5" s="7">
        <v>45695</v>
      </c>
      <c r="B5" s="2" t="s">
        <v>10</v>
      </c>
      <c r="C5" s="8" t="s">
        <v>9</v>
      </c>
      <c r="D5" s="2">
        <v>15000</v>
      </c>
      <c r="E5" s="2"/>
      <c r="F5" s="5">
        <f t="shared" si="0"/>
        <v>15000</v>
      </c>
      <c r="G5" s="6">
        <f t="shared" si="1"/>
        <v>1500</v>
      </c>
      <c r="H5" s="6">
        <f t="shared" si="2"/>
        <v>13500</v>
      </c>
      <c r="I5" s="2" t="s">
        <v>30</v>
      </c>
      <c r="J5" s="6" t="str">
        <f>"Dr " &amp; SUMIF(I2:I15,"paid",G2:G15)</f>
        <v>Dr 17970</v>
      </c>
      <c r="K5" s="6" t="str">
        <f>"Cr " &amp; SUMIF(I2:I15,"pending",G2:G15)</f>
        <v>Cr 9560</v>
      </c>
      <c r="L5" s="12">
        <f>SUM(G2:G15)</f>
        <v>27530</v>
      </c>
    </row>
    <row r="6" spans="1:12" x14ac:dyDescent="0.25">
      <c r="A6" s="3">
        <v>45694</v>
      </c>
      <c r="B6" s="2" t="s">
        <v>11</v>
      </c>
      <c r="C6" s="8" t="s">
        <v>12</v>
      </c>
      <c r="D6" s="2">
        <v>12000</v>
      </c>
      <c r="E6" s="2">
        <v>1500</v>
      </c>
      <c r="F6" s="5">
        <f t="shared" si="0"/>
        <v>13500</v>
      </c>
      <c r="G6" s="6">
        <f t="shared" si="1"/>
        <v>1350</v>
      </c>
      <c r="H6" s="6">
        <f t="shared" si="2"/>
        <v>12150</v>
      </c>
      <c r="I6" s="2" t="s">
        <v>30</v>
      </c>
      <c r="J6" s="14"/>
      <c r="K6" s="14"/>
      <c r="L6" s="14"/>
    </row>
    <row r="7" spans="1:12" x14ac:dyDescent="0.25">
      <c r="A7" s="3">
        <v>45703</v>
      </c>
      <c r="B7" s="2" t="s">
        <v>14</v>
      </c>
      <c r="C7" s="8" t="s">
        <v>13</v>
      </c>
      <c r="D7" s="2">
        <v>40000</v>
      </c>
      <c r="E7" s="2">
        <v>17000</v>
      </c>
      <c r="F7" s="5">
        <f t="shared" si="0"/>
        <v>57000</v>
      </c>
      <c r="G7" s="6">
        <f t="shared" si="1"/>
        <v>5700</v>
      </c>
      <c r="H7" s="6">
        <f t="shared" si="2"/>
        <v>51300</v>
      </c>
      <c r="I7" s="2" t="s">
        <v>30</v>
      </c>
      <c r="J7" s="2" t="s">
        <v>26</v>
      </c>
      <c r="K7" s="2" t="s">
        <v>28</v>
      </c>
      <c r="L7" s="2" t="s">
        <v>27</v>
      </c>
    </row>
    <row r="8" spans="1:12" x14ac:dyDescent="0.25">
      <c r="A8" s="7">
        <v>45704</v>
      </c>
      <c r="B8" s="2" t="s">
        <v>16</v>
      </c>
      <c r="C8" s="4" t="s">
        <v>15</v>
      </c>
      <c r="D8" s="10">
        <v>12000</v>
      </c>
      <c r="E8" s="2">
        <v>5000</v>
      </c>
      <c r="F8" s="5">
        <f t="shared" si="0"/>
        <v>17000</v>
      </c>
      <c r="G8" s="6">
        <f t="shared" si="1"/>
        <v>1700</v>
      </c>
      <c r="H8" s="6">
        <f t="shared" si="2"/>
        <v>15300</v>
      </c>
      <c r="I8" s="2" t="s">
        <v>30</v>
      </c>
      <c r="J8" s="2" t="str">
        <f>"Cr "  &amp; SUMIF(I2:I15, "paid", H2:H15)</f>
        <v>Cr 161730</v>
      </c>
      <c r="K8" s="2" t="str">
        <f>"Dr " &amp;SUMIF(I2:I15, "pending", H2:H15)</f>
        <v>Dr 86040</v>
      </c>
      <c r="L8" s="12">
        <f>SUM(H2:H15)</f>
        <v>247770</v>
      </c>
    </row>
    <row r="9" spans="1:12" x14ac:dyDescent="0.25">
      <c r="A9" s="7">
        <v>45706</v>
      </c>
      <c r="B9" s="2" t="s">
        <v>18</v>
      </c>
      <c r="C9" s="4" t="s">
        <v>17</v>
      </c>
      <c r="D9" s="10">
        <v>5000</v>
      </c>
      <c r="E9" s="2"/>
      <c r="F9" s="5">
        <f t="shared" si="0"/>
        <v>5000</v>
      </c>
      <c r="G9" s="6">
        <f t="shared" si="1"/>
        <v>500</v>
      </c>
      <c r="H9" s="6">
        <f t="shared" si="2"/>
        <v>4500</v>
      </c>
      <c r="I9" s="2" t="s">
        <v>30</v>
      </c>
    </row>
    <row r="10" spans="1:12" x14ac:dyDescent="0.25">
      <c r="A10" s="3">
        <v>45706</v>
      </c>
      <c r="B10" s="2" t="s">
        <v>19</v>
      </c>
      <c r="C10" s="4" t="s">
        <v>20</v>
      </c>
      <c r="D10" s="10">
        <v>15000</v>
      </c>
      <c r="E10" s="2"/>
      <c r="F10" s="5">
        <f t="shared" si="0"/>
        <v>15000</v>
      </c>
      <c r="G10" s="6">
        <f t="shared" si="1"/>
        <v>1500</v>
      </c>
      <c r="H10" s="6">
        <f t="shared" si="2"/>
        <v>13500</v>
      </c>
      <c r="I10" s="2" t="s">
        <v>30</v>
      </c>
    </row>
    <row r="11" spans="1:12" x14ac:dyDescent="0.25">
      <c r="A11" s="11" t="s">
        <v>38</v>
      </c>
      <c r="B11" s="2" t="s">
        <v>35</v>
      </c>
      <c r="C11" s="8" t="s">
        <v>33</v>
      </c>
      <c r="D11" s="10">
        <v>16000</v>
      </c>
      <c r="E11" s="2">
        <v>6000</v>
      </c>
      <c r="F11" s="5">
        <f t="shared" si="0"/>
        <v>22000</v>
      </c>
      <c r="G11" s="6">
        <f t="shared" si="1"/>
        <v>2200</v>
      </c>
      <c r="H11" s="6">
        <f t="shared" si="2"/>
        <v>19800</v>
      </c>
      <c r="I11" s="2" t="s">
        <v>34</v>
      </c>
    </row>
    <row r="12" spans="1:12" x14ac:dyDescent="0.25">
      <c r="A12" s="3">
        <v>45718</v>
      </c>
      <c r="B12" s="2" t="s">
        <v>36</v>
      </c>
      <c r="C12" s="4" t="s">
        <v>31</v>
      </c>
      <c r="D12" s="10">
        <v>16100</v>
      </c>
      <c r="E12" s="10">
        <v>7000</v>
      </c>
      <c r="F12" s="5">
        <f t="shared" si="0"/>
        <v>23100</v>
      </c>
      <c r="G12" s="6">
        <f t="shared" si="1"/>
        <v>2310</v>
      </c>
      <c r="H12" s="6">
        <f t="shared" si="2"/>
        <v>20790</v>
      </c>
      <c r="I12" s="2" t="s">
        <v>34</v>
      </c>
      <c r="J12" s="1"/>
    </row>
    <row r="13" spans="1:12" x14ac:dyDescent="0.25">
      <c r="A13" s="3">
        <v>45720</v>
      </c>
      <c r="B13" s="2" t="s">
        <v>37</v>
      </c>
      <c r="C13" s="4" t="s">
        <v>32</v>
      </c>
      <c r="D13" s="10">
        <v>20500</v>
      </c>
      <c r="E13" s="10">
        <v>3000</v>
      </c>
      <c r="F13" s="5">
        <f t="shared" si="0"/>
        <v>23500</v>
      </c>
      <c r="G13" s="6">
        <f t="shared" si="1"/>
        <v>2350</v>
      </c>
      <c r="H13" s="6">
        <f t="shared" si="2"/>
        <v>21150</v>
      </c>
      <c r="I13" s="2" t="s">
        <v>34</v>
      </c>
      <c r="J13" s="1"/>
    </row>
    <row r="14" spans="1:12" x14ac:dyDescent="0.25">
      <c r="A14" s="3">
        <v>45720</v>
      </c>
      <c r="B14" s="2" t="s">
        <v>39</v>
      </c>
      <c r="C14" s="8" t="s">
        <v>40</v>
      </c>
      <c r="D14" s="10">
        <v>5000</v>
      </c>
      <c r="E14" s="2"/>
      <c r="F14" s="5">
        <f t="shared" si="0"/>
        <v>5000</v>
      </c>
      <c r="G14" s="6">
        <f t="shared" si="1"/>
        <v>500</v>
      </c>
      <c r="H14" s="6">
        <f t="shared" si="2"/>
        <v>4500</v>
      </c>
      <c r="I14" s="2" t="s">
        <v>30</v>
      </c>
    </row>
    <row r="15" spans="1:12" x14ac:dyDescent="0.25">
      <c r="A15" s="3">
        <v>45663</v>
      </c>
      <c r="B15" s="2" t="s">
        <v>41</v>
      </c>
      <c r="C15" s="8" t="s">
        <v>42</v>
      </c>
      <c r="D15" s="10">
        <v>17000</v>
      </c>
      <c r="E15" s="10">
        <v>10000</v>
      </c>
      <c r="F15" s="5">
        <f t="shared" si="0"/>
        <v>27000</v>
      </c>
      <c r="G15" s="6">
        <f t="shared" si="1"/>
        <v>2700</v>
      </c>
      <c r="H15" s="6">
        <f t="shared" si="2"/>
        <v>24300</v>
      </c>
      <c r="I15" s="2" t="s">
        <v>34</v>
      </c>
    </row>
    <row r="16" spans="1:12" x14ac:dyDescent="0.25">
      <c r="A16" s="16">
        <v>45726</v>
      </c>
      <c r="B16" s="2" t="s">
        <v>47</v>
      </c>
      <c r="C16" s="2" t="s">
        <v>48</v>
      </c>
      <c r="D16" s="2">
        <v>15000</v>
      </c>
      <c r="E16" s="2"/>
      <c r="F16" s="5">
        <f t="shared" si="0"/>
        <v>15000</v>
      </c>
      <c r="G16" s="6">
        <f t="shared" si="1"/>
        <v>1500</v>
      </c>
      <c r="H16" s="6">
        <f t="shared" si="2"/>
        <v>13500</v>
      </c>
      <c r="I16" s="2" t="s">
        <v>34</v>
      </c>
    </row>
    <row r="17" spans="1:9" x14ac:dyDescent="0.25">
      <c r="A17" s="2"/>
      <c r="B17" s="2"/>
      <c r="C17" s="2"/>
      <c r="D17" s="2"/>
      <c r="E17" s="2"/>
      <c r="F17" s="5">
        <f t="shared" si="0"/>
        <v>0</v>
      </c>
      <c r="G17" s="6">
        <f t="shared" si="1"/>
        <v>0</v>
      </c>
      <c r="H17" s="6">
        <f t="shared" si="2"/>
        <v>0</v>
      </c>
      <c r="I17" s="2"/>
    </row>
    <row r="18" spans="1:9" x14ac:dyDescent="0.25">
      <c r="A18" s="2"/>
      <c r="B18" s="2"/>
      <c r="C18" s="2"/>
      <c r="D18" s="2"/>
      <c r="E18" s="2"/>
      <c r="F18" s="5">
        <f t="shared" si="0"/>
        <v>0</v>
      </c>
      <c r="G18" s="6">
        <f t="shared" si="1"/>
        <v>0</v>
      </c>
      <c r="H18" s="6">
        <f t="shared" si="2"/>
        <v>0</v>
      </c>
      <c r="I18" s="2"/>
    </row>
    <row r="19" spans="1:9" x14ac:dyDescent="0.25">
      <c r="A19" s="2"/>
      <c r="B19" s="2"/>
      <c r="C19" s="2"/>
      <c r="D19" s="2"/>
      <c r="E19" s="2"/>
      <c r="F19" s="5">
        <f t="shared" si="0"/>
        <v>0</v>
      </c>
      <c r="G19" s="6">
        <f t="shared" si="1"/>
        <v>0</v>
      </c>
      <c r="H19" s="6">
        <f t="shared" si="2"/>
        <v>0</v>
      </c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</sheetData>
  <mergeCells count="2">
    <mergeCell ref="J6:L6"/>
    <mergeCell ref="J2:L2"/>
  </mergeCells>
  <pageMargins left="0.7" right="0.7" top="0.75" bottom="0.75" header="0.3" footer="0.3"/>
  <pageSetup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2025-03-10T06:06:18Z</dcterms:modified>
</cp:coreProperties>
</file>