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nalyst\"/>
    </mc:Choice>
  </mc:AlternateContent>
  <xr:revisionPtr revIDLastSave="0" documentId="8_{3B51F30B-7BA6-4287-9850-3ECA96072712}" xr6:coauthVersionLast="47" xr6:coauthVersionMax="47" xr10:uidLastSave="{00000000-0000-0000-0000-000000000000}"/>
  <bookViews>
    <workbookView xWindow="-108" yWindow="-108" windowWidth="23256" windowHeight="12456" xr2:uid="{FFE6C87D-71D5-4CC7-BB50-4F0DBEB7F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" l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W25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4" i="1"/>
  <c r="AA4" i="1"/>
  <c r="AB4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4" i="1"/>
  <c r="M5" i="1"/>
  <c r="M6" i="1"/>
  <c r="W6" i="1" s="1"/>
  <c r="M7" i="1"/>
  <c r="W7" i="1" s="1"/>
  <c r="M8" i="1"/>
  <c r="W8" i="1" s="1"/>
  <c r="M9" i="1"/>
  <c r="W9" i="1" s="1"/>
  <c r="M10" i="1"/>
  <c r="W10" i="1" s="1"/>
  <c r="M11" i="1"/>
  <c r="W11" i="1" s="1"/>
  <c r="M12" i="1"/>
  <c r="W12" i="1" s="1"/>
  <c r="M13" i="1"/>
  <c r="W13" i="1" s="1"/>
  <c r="M14" i="1"/>
  <c r="W14" i="1" s="1"/>
  <c r="M15" i="1"/>
  <c r="W15" i="1" s="1"/>
  <c r="M16" i="1"/>
  <c r="W16" i="1" s="1"/>
  <c r="M17" i="1"/>
  <c r="W17" i="1" s="1"/>
  <c r="M18" i="1"/>
  <c r="W18" i="1" s="1"/>
  <c r="M19" i="1"/>
  <c r="W19" i="1" s="1"/>
  <c r="M20" i="1"/>
  <c r="W20" i="1" s="1"/>
  <c r="M4" i="1"/>
  <c r="W4" i="1" s="1"/>
  <c r="L5" i="1"/>
  <c r="V5" i="1" s="1"/>
  <c r="L6" i="1"/>
  <c r="V6" i="1" s="1"/>
  <c r="L7" i="1"/>
  <c r="V7" i="1" s="1"/>
  <c r="L8" i="1"/>
  <c r="V8" i="1" s="1"/>
  <c r="L9" i="1"/>
  <c r="V9" i="1" s="1"/>
  <c r="L10" i="1"/>
  <c r="V10" i="1" s="1"/>
  <c r="L11" i="1"/>
  <c r="V11" i="1" s="1"/>
  <c r="L12" i="1"/>
  <c r="V12" i="1" s="1"/>
  <c r="L13" i="1"/>
  <c r="V13" i="1" s="1"/>
  <c r="L14" i="1"/>
  <c r="V14" i="1" s="1"/>
  <c r="L15" i="1"/>
  <c r="V15" i="1" s="1"/>
  <c r="L16" i="1"/>
  <c r="V16" i="1" s="1"/>
  <c r="L17" i="1"/>
  <c r="V17" i="1" s="1"/>
  <c r="L18" i="1"/>
  <c r="V18" i="1" s="1"/>
  <c r="L19" i="1"/>
  <c r="V19" i="1" s="1"/>
  <c r="L20" i="1"/>
  <c r="V20" i="1" s="1"/>
  <c r="L4" i="1"/>
  <c r="K5" i="1"/>
  <c r="U5" i="1" s="1"/>
  <c r="K6" i="1"/>
  <c r="U6" i="1" s="1"/>
  <c r="K7" i="1"/>
  <c r="U7" i="1" s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4" i="1"/>
  <c r="U4" i="1" s="1"/>
  <c r="J5" i="1"/>
  <c r="T5" i="1" s="1"/>
  <c r="J6" i="1"/>
  <c r="T6" i="1" s="1"/>
  <c r="J7" i="1"/>
  <c r="T7" i="1" s="1"/>
  <c r="J8" i="1"/>
  <c r="T8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16" i="1"/>
  <c r="T16" i="1" s="1"/>
  <c r="J17" i="1"/>
  <c r="T17" i="1" s="1"/>
  <c r="J18" i="1"/>
  <c r="T18" i="1" s="1"/>
  <c r="J19" i="1"/>
  <c r="T19" i="1" s="1"/>
  <c r="J20" i="1"/>
  <c r="T20" i="1" s="1"/>
  <c r="J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P4" i="1"/>
  <c r="Q4" i="1"/>
  <c r="R4" i="1"/>
  <c r="O4" i="1"/>
  <c r="N4" i="1"/>
  <c r="F22" i="1"/>
  <c r="G22" i="1"/>
  <c r="H22" i="1"/>
  <c r="F23" i="1"/>
  <c r="G23" i="1"/>
  <c r="H23" i="1"/>
  <c r="F24" i="1"/>
  <c r="G24" i="1"/>
  <c r="H24" i="1"/>
  <c r="F25" i="1"/>
  <c r="G25" i="1"/>
  <c r="H25" i="1"/>
  <c r="E22" i="1"/>
  <c r="E23" i="1"/>
  <c r="E24" i="1"/>
  <c r="E25" i="1"/>
  <c r="N17" i="1"/>
  <c r="I4" i="1"/>
  <c r="S4" i="1" s="1"/>
  <c r="I5" i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D25" i="1"/>
  <c r="C25" i="1"/>
  <c r="D24" i="1"/>
  <c r="C24" i="1"/>
  <c r="D23" i="1"/>
  <c r="C23" i="1"/>
  <c r="D22" i="1"/>
  <c r="C22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9" i="1"/>
  <c r="N20" i="1"/>
  <c r="J22" i="1" l="1"/>
  <c r="AC11" i="1"/>
  <c r="AC10" i="1"/>
  <c r="AC20" i="1"/>
  <c r="AC7" i="1"/>
  <c r="J24" i="1"/>
  <c r="T4" i="1"/>
  <c r="T25" i="1" s="1"/>
  <c r="AC13" i="1"/>
  <c r="AC12" i="1"/>
  <c r="AC19" i="1"/>
  <c r="AC9" i="1"/>
  <c r="M22" i="1"/>
  <c r="K22" i="1"/>
  <c r="L22" i="1"/>
  <c r="V4" i="1"/>
  <c r="V23" i="1" s="1"/>
  <c r="V22" i="1"/>
  <c r="AC6" i="1"/>
  <c r="AC8" i="1"/>
  <c r="AC18" i="1"/>
  <c r="AC16" i="1"/>
  <c r="T23" i="1"/>
  <c r="U24" i="1"/>
  <c r="AC15" i="1"/>
  <c r="AC17" i="1"/>
  <c r="AC14" i="1"/>
  <c r="U23" i="1"/>
  <c r="V25" i="1"/>
  <c r="U22" i="1"/>
  <c r="L24" i="1"/>
  <c r="K24" i="1"/>
  <c r="L23" i="1"/>
  <c r="K23" i="1"/>
  <c r="M25" i="1"/>
  <c r="W5" i="1"/>
  <c r="W24" i="1" s="1"/>
  <c r="K25" i="1"/>
  <c r="M24" i="1"/>
  <c r="U25" i="1"/>
  <c r="M23" i="1"/>
  <c r="J23" i="1"/>
  <c r="L25" i="1"/>
  <c r="J25" i="1"/>
  <c r="P22" i="1"/>
  <c r="R24" i="1"/>
  <c r="O22" i="1"/>
  <c r="Q22" i="1"/>
  <c r="Q24" i="1"/>
  <c r="R22" i="1"/>
  <c r="P24" i="1"/>
  <c r="Q23" i="1"/>
  <c r="P23" i="1"/>
  <c r="R23" i="1"/>
  <c r="R25" i="1"/>
  <c r="Q25" i="1"/>
  <c r="O23" i="1"/>
  <c r="P25" i="1"/>
  <c r="O24" i="1"/>
  <c r="O25" i="1"/>
  <c r="I23" i="1"/>
  <c r="I25" i="1"/>
  <c r="I22" i="1"/>
  <c r="I24" i="1"/>
  <c r="S5" i="1"/>
  <c r="N24" i="1"/>
  <c r="N25" i="1"/>
  <c r="N22" i="1"/>
  <c r="N23" i="1"/>
  <c r="V24" i="1" l="1"/>
  <c r="T22" i="1"/>
  <c r="T24" i="1"/>
  <c r="AC4" i="1"/>
  <c r="AC5" i="1"/>
  <c r="W23" i="1"/>
  <c r="W22" i="1"/>
  <c r="S22" i="1"/>
  <c r="S23" i="1"/>
  <c r="S25" i="1"/>
  <c r="S24" i="1"/>
  <c r="AC23" i="1" l="1"/>
  <c r="AC22" i="1"/>
  <c r="AC25" i="1"/>
  <c r="AC24" i="1"/>
</calcChain>
</file>

<file path=xl/sharedStrings.xml><?xml version="1.0" encoding="utf-8"?>
<sst xmlns="http://schemas.openxmlformats.org/spreadsheetml/2006/main" count="50" uniqueCount="50">
  <si>
    <t>Employee Payroll</t>
  </si>
  <si>
    <t>Hourly wages</t>
  </si>
  <si>
    <t>Pay</t>
  </si>
  <si>
    <t>Last Name</t>
  </si>
  <si>
    <t xml:space="preserve"> 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</si>
  <si>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</si>
  <si>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</si>
  <si>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</si>
  <si>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</si>
  <si>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</si>
  <si>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</si>
  <si>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</si>
  <si>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</si>
  <si>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</si>
  <si>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</si>
  <si>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</si>
  <si>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</si>
  <si>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</si>
  <si>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</si>
  <si>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</si>
  <si>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</si>
  <si>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</si>
  <si>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</si>
  <si>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</si>
  <si>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</si>
  <si>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</si>
  <si>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</si>
  <si>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</si>
  <si>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</si>
  <si>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</si>
  <si>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</si>
  <si>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</si>
  <si>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</si>
  <si>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</si>
  <si>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</si>
  <si>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</si>
  <si>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</si>
  <si>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</si>
  <si>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</si>
  <si>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Hours Worked</t>
  </si>
  <si>
    <t>Max</t>
  </si>
  <si>
    <t>Min</t>
  </si>
  <si>
    <t>Average</t>
  </si>
  <si>
    <t>Total</t>
  </si>
  <si>
    <t>Mr.Devajit</t>
  </si>
  <si>
    <t>Overtime Hours</t>
  </si>
  <si>
    <t>Overtime Bonus</t>
  </si>
  <si>
    <t>Total pay</t>
  </si>
  <si>
    <t>Overall Pay</t>
  </si>
  <si>
    <t>29-02-2014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</si>
</sst>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5" formatCode="_-[$$-45C]* #,##0.00_-;\-[$$-45C]* #,##0.00_-;_-[$$-45C]* &quot;-&quot;??_-;_-@_-"/>
    <numFmt numFmtId="166" formatCode="0.0"/>
    <numFmt numFmtId="167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4" fontId="0" fillId="0" borderId="0" xfId="0" applyNumberFormat="1"/>
    <xf numFmtId="165" fontId="0" fillId="2" borderId="0" xfId="0" applyNumberFormat="1" applyFill="1"/>
    <xf numFmtId="0" fontId="0" fillId="3" borderId="0" xfId="0" applyFill="1"/>
    <xf numFmtId="165" fontId="0" fillId="4" borderId="0" xfId="0" applyNumberFormat="1" applyFill="1"/>
    <xf numFmtId="0" fontId="0" fillId="5" borderId="0" xfId="0" applyFill="1"/>
    <xf numFmtId="0" fontId="0" fillId="0" borderId="0" xfId="0" applyFill="1"/>
    <xf numFmtId="165" fontId="0" fillId="0" borderId="0" xfId="0" applyNumberFormat="1" applyFill="1"/>
    <xf numFmtId="166" fontId="0" fillId="0" borderId="0" xfId="0" applyNumberFormat="1" applyFill="1"/>
    <xf numFmtId="167" fontId="0" fillId="0" borderId="0" xfId="0" applyNumberFormat="1"/>
    <xf numFmtId="165" fontId="0" fillId="6" borderId="0" xfId="0" applyNumberFormat="1" applyFill="1"/>
    <xf numFmtId="14" fontId="0" fillId="0" borderId="0" xfId="0" applyNumberFormat="1"/>
    <xf numFmtId="165" fontId="0" fillId="7" borderId="0" xfId="0" applyNumberForma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860A-8E39-4B30-97D8-6C6EB8FB8A3E}">
  <sheetPr>
    <pageSetUpPr fitToPage="1"/>
  </sheetPr>
  <dimension ref="A1:AD26"/>
  <sheetViews>
    <sheetView tabSelected="1" zoomScale="75" zoomScaleNormal="75" workbookViewId="0">
      <selection activeCell="W29" sqref="W29"/>
    </sheetView>
  </sheetViews>
  <sheetFormatPr defaultRowHeight="14.4" x14ac:dyDescent="0.3"/>
  <cols>
    <col min="1" max="1" width="14.5546875" customWidth="1"/>
    <col min="2" max="2" width="12.21875" customWidth="1"/>
    <col min="3" max="3" width="16.109375" customWidth="1"/>
    <col min="4" max="13" width="14" customWidth="1"/>
    <col min="14" max="18" width="16.21875" customWidth="1"/>
    <col min="19" max="28" width="15.44140625" customWidth="1"/>
    <col min="29" max="29" width="13.33203125" customWidth="1"/>
  </cols>
  <sheetData>
    <row r="1" spans="1:29" x14ac:dyDescent="0.3">
      <c r="A1" t="s">
        <v>0</v>
      </c>
      <c r="C1" t="s">
        <v>44</v>
      </c>
    </row>
    <row r="2" spans="1:29" x14ac:dyDescent="0.3">
      <c r="D2" t="s">
        <v>39</v>
      </c>
      <c r="I2" t="s">
        <v>45</v>
      </c>
      <c r="N2" t="s">
        <v>2</v>
      </c>
      <c r="S2" t="s">
        <v>46</v>
      </c>
      <c r="X2" t="s">
        <v>47</v>
      </c>
      <c r="AC2" t="s">
        <v>48</v>
      </c>
    </row>
    <row r="3" spans="1:29" x14ac:dyDescent="0.3">
      <c r="A3" t="s">
        <v>3</v>
      </c>
      <c r="B3" t="s">
        <v>4</v>
      </c>
      <c r="C3" s="6" t="s">
        <v>1</v>
      </c>
      <c r="D3" s="13">
        <v>41640</v>
      </c>
      <c r="E3" s="13">
        <v>41647</v>
      </c>
      <c r="F3" s="13">
        <v>41654</v>
      </c>
      <c r="G3" s="13">
        <v>41661</v>
      </c>
      <c r="H3" s="13">
        <v>41668</v>
      </c>
      <c r="I3" s="13">
        <v>41640</v>
      </c>
      <c r="J3" s="13">
        <v>41647</v>
      </c>
      <c r="K3" s="13">
        <v>41654</v>
      </c>
      <c r="L3" s="13">
        <v>41661</v>
      </c>
      <c r="M3" s="13">
        <v>41668</v>
      </c>
      <c r="N3" s="9">
        <v>41640</v>
      </c>
      <c r="O3" s="9">
        <v>41647</v>
      </c>
      <c r="P3" s="9">
        <v>41654</v>
      </c>
      <c r="Q3" s="9">
        <v>41661</v>
      </c>
      <c r="R3" s="9">
        <v>41668</v>
      </c>
      <c r="S3" s="9">
        <v>41640</v>
      </c>
      <c r="T3" s="9">
        <v>41647</v>
      </c>
      <c r="U3" s="9">
        <v>41654</v>
      </c>
      <c r="V3" s="9">
        <v>41661</v>
      </c>
      <c r="W3" s="9">
        <v>41668</v>
      </c>
      <c r="X3" s="9">
        <v>41640</v>
      </c>
      <c r="Y3" s="9">
        <v>41647</v>
      </c>
      <c r="Z3" s="11">
        <v>41685</v>
      </c>
      <c r="AA3" s="11">
        <v>41692</v>
      </c>
      <c r="AB3" s="9" t="s">
        <v>49</v>
      </c>
    </row>
    <row r="4" spans="1:29" x14ac:dyDescent="0.3">
      <c r="A4" t="s">
        <v>5</v>
      </c>
      <c r="B4" t="s">
        <v>6</v>
      </c>
      <c r="C4" s="2">
        <v>15.9</v>
      </c>
      <c r="D4" s="3">
        <v>41</v>
      </c>
      <c r="E4" s="3">
        <v>39</v>
      </c>
      <c r="F4" s="3">
        <v>39</v>
      </c>
      <c r="G4" s="3">
        <v>36</v>
      </c>
      <c r="H4" s="3">
        <v>46</v>
      </c>
      <c r="I4" s="5">
        <f>IF(D4&gt;40,D4-40,0)</f>
        <v>1</v>
      </c>
      <c r="J4" s="5">
        <f>IF(E4&gt;40,E4-40,0)</f>
        <v>0</v>
      </c>
      <c r="K4" s="5">
        <f>IF(F4&gt;40,F4-40,0)</f>
        <v>0</v>
      </c>
      <c r="L4" s="5">
        <f>IF(G4&gt;40,G4-40,0)</f>
        <v>0</v>
      </c>
      <c r="M4" s="5">
        <f>IF(H4&gt;40,H4-40,0)</f>
        <v>6</v>
      </c>
      <c r="N4" s="10">
        <f>C4*D4</f>
        <v>651.9</v>
      </c>
      <c r="O4" s="10">
        <f>C4*E4</f>
        <v>620.1</v>
      </c>
      <c r="P4" s="10">
        <f t="shared" ref="P4:R4" si="0">D4*F4</f>
        <v>1599</v>
      </c>
      <c r="Q4" s="10">
        <f t="shared" si="0"/>
        <v>1404</v>
      </c>
      <c r="R4" s="10">
        <f t="shared" si="0"/>
        <v>1794</v>
      </c>
      <c r="S4" s="4">
        <f>IF(I4&gt;0,I4*C4*0.5,0)</f>
        <v>7.95</v>
      </c>
      <c r="T4" s="4">
        <f>0.5*C4*J4</f>
        <v>0</v>
      </c>
      <c r="U4" s="4">
        <f>0.5*C4*K4</f>
        <v>0</v>
      </c>
      <c r="V4" s="4">
        <f>0.5*L4*C4</f>
        <v>0</v>
      </c>
      <c r="W4" s="4">
        <f>0.5*M4*C4</f>
        <v>47.7</v>
      </c>
      <c r="X4" s="12">
        <f>S4+N4</f>
        <v>659.85</v>
      </c>
      <c r="Y4" s="12">
        <f>T4+O4</f>
        <v>620.1</v>
      </c>
      <c r="Z4" s="12">
        <f t="shared" ref="Z4:AB4" si="1">U4+P4</f>
        <v>1599</v>
      </c>
      <c r="AA4" s="12">
        <f t="shared" si="1"/>
        <v>1404</v>
      </c>
      <c r="AB4" s="12">
        <f t="shared" si="1"/>
        <v>1841.7</v>
      </c>
      <c r="AC4" s="4">
        <f>N4+S4+O4+T4+P4+U4+Q4+V4+R4+W4</f>
        <v>6124.65</v>
      </c>
    </row>
    <row r="5" spans="1:29" x14ac:dyDescent="0.3">
      <c r="A5" t="s">
        <v>7</v>
      </c>
      <c r="B5" t="s">
        <v>8</v>
      </c>
      <c r="C5" s="2">
        <v>10</v>
      </c>
      <c r="D5" s="3">
        <v>42</v>
      </c>
      <c r="E5" s="3">
        <v>40</v>
      </c>
      <c r="F5" s="3">
        <v>40</v>
      </c>
      <c r="G5" s="3">
        <v>43</v>
      </c>
      <c r="H5" s="3">
        <v>44</v>
      </c>
      <c r="I5" s="5">
        <f t="shared" ref="I5:M20" si="2">IF(D5&gt;40,D5-40,0)</f>
        <v>2</v>
      </c>
      <c r="J5" s="5">
        <f t="shared" si="2"/>
        <v>0</v>
      </c>
      <c r="K5" s="5">
        <f t="shared" si="2"/>
        <v>0</v>
      </c>
      <c r="L5" s="5">
        <f t="shared" si="2"/>
        <v>3</v>
      </c>
      <c r="M5" s="5">
        <f t="shared" si="2"/>
        <v>4</v>
      </c>
      <c r="N5" s="10">
        <f>C5*D5</f>
        <v>420</v>
      </c>
      <c r="O5" s="10">
        <f t="shared" ref="O5:O20" si="3">C5*E5</f>
        <v>400</v>
      </c>
      <c r="P5" s="10">
        <f t="shared" ref="P5:P20" si="4">D5*F5</f>
        <v>1680</v>
      </c>
      <c r="Q5" s="10">
        <f t="shared" ref="Q5:Q20" si="5">E5*G5</f>
        <v>1720</v>
      </c>
      <c r="R5" s="10">
        <f t="shared" ref="R5:R20" si="6">F5*H5</f>
        <v>1760</v>
      </c>
      <c r="S5" s="4">
        <f>IF(I5&gt;0,I5*C5*0.5,0)</f>
        <v>10</v>
      </c>
      <c r="T5" s="4">
        <f t="shared" ref="T5:T20" si="7">0.5*C5*J5</f>
        <v>0</v>
      </c>
      <c r="U5" s="4">
        <f t="shared" ref="U5:U20" si="8">0.5*C5*K5</f>
        <v>0</v>
      </c>
      <c r="V5" s="4">
        <f t="shared" ref="V5:V20" si="9">0.5*L5*C5</f>
        <v>15</v>
      </c>
      <c r="W5" s="4">
        <f t="shared" ref="W5:W20" si="10">0.5*M5*C5</f>
        <v>20</v>
      </c>
      <c r="X5" s="12">
        <f t="shared" ref="X5:X20" si="11">S5+N5</f>
        <v>430</v>
      </c>
      <c r="Y5" s="12">
        <f t="shared" ref="Y5:Y20" si="12">T5+O5</f>
        <v>400</v>
      </c>
      <c r="Z5" s="12">
        <f t="shared" ref="Z5:Z20" si="13">U5+P5</f>
        <v>1680</v>
      </c>
      <c r="AA5" s="12">
        <f t="shared" ref="AA5:AA20" si="14">V5+Q5</f>
        <v>1735</v>
      </c>
      <c r="AB5" s="12">
        <f t="shared" ref="AB5:AB20" si="15">W5+R5</f>
        <v>1780</v>
      </c>
      <c r="AC5" s="4">
        <f t="shared" ref="AC5:AC20" si="16">N5+S5+O5+T5+P5+U5+Q5+V5+R5+W5</f>
        <v>6025</v>
      </c>
    </row>
    <row r="6" spans="1:29" x14ac:dyDescent="0.3">
      <c r="A6" t="s">
        <v>9</v>
      </c>
      <c r="B6" t="s">
        <v>10</v>
      </c>
      <c r="C6" s="2">
        <v>22.1</v>
      </c>
      <c r="D6" s="3">
        <v>49</v>
      </c>
      <c r="E6" s="3">
        <v>33</v>
      </c>
      <c r="F6" s="3">
        <v>33</v>
      </c>
      <c r="G6" s="3">
        <v>42</v>
      </c>
      <c r="H6" s="3">
        <v>43</v>
      </c>
      <c r="I6" s="5">
        <f t="shared" si="2"/>
        <v>9</v>
      </c>
      <c r="J6" s="5">
        <f t="shared" si="2"/>
        <v>0</v>
      </c>
      <c r="K6" s="5">
        <f t="shared" si="2"/>
        <v>0</v>
      </c>
      <c r="L6" s="5">
        <f t="shared" si="2"/>
        <v>2</v>
      </c>
      <c r="M6" s="5">
        <f t="shared" si="2"/>
        <v>3</v>
      </c>
      <c r="N6" s="10">
        <f>C6*D6</f>
        <v>1082.9000000000001</v>
      </c>
      <c r="O6" s="10">
        <f t="shared" si="3"/>
        <v>729.30000000000007</v>
      </c>
      <c r="P6" s="10">
        <f t="shared" si="4"/>
        <v>1617</v>
      </c>
      <c r="Q6" s="10">
        <f t="shared" si="5"/>
        <v>1386</v>
      </c>
      <c r="R6" s="10">
        <f t="shared" si="6"/>
        <v>1419</v>
      </c>
      <c r="S6" s="4">
        <f>IF(I6&gt;0,I6*C6*0.5,0)</f>
        <v>99.45</v>
      </c>
      <c r="T6" s="4">
        <f t="shared" si="7"/>
        <v>0</v>
      </c>
      <c r="U6" s="4">
        <f t="shared" si="8"/>
        <v>0</v>
      </c>
      <c r="V6" s="4">
        <f t="shared" si="9"/>
        <v>22.1</v>
      </c>
      <c r="W6" s="4">
        <f t="shared" si="10"/>
        <v>33.150000000000006</v>
      </c>
      <c r="X6" s="12">
        <f t="shared" si="11"/>
        <v>1182.3500000000001</v>
      </c>
      <c r="Y6" s="12">
        <f t="shared" si="12"/>
        <v>729.30000000000007</v>
      </c>
      <c r="Z6" s="12">
        <f t="shared" si="13"/>
        <v>1617</v>
      </c>
      <c r="AA6" s="12">
        <f t="shared" si="14"/>
        <v>1408.1</v>
      </c>
      <c r="AB6" s="12">
        <f t="shared" si="15"/>
        <v>1452.15</v>
      </c>
      <c r="AC6" s="4">
        <f t="shared" si="16"/>
        <v>6388.9</v>
      </c>
    </row>
    <row r="7" spans="1:29" x14ac:dyDescent="0.3">
      <c r="A7" t="s">
        <v>11</v>
      </c>
      <c r="B7" t="s">
        <v>12</v>
      </c>
      <c r="C7" s="2">
        <v>19.100000000000001</v>
      </c>
      <c r="D7" s="3">
        <v>41</v>
      </c>
      <c r="E7" s="3">
        <v>47</v>
      </c>
      <c r="F7" s="3">
        <v>47</v>
      </c>
      <c r="G7" s="3">
        <v>41</v>
      </c>
      <c r="H7" s="3">
        <v>42</v>
      </c>
      <c r="I7" s="5">
        <f t="shared" si="2"/>
        <v>1</v>
      </c>
      <c r="J7" s="5">
        <f t="shared" si="2"/>
        <v>7</v>
      </c>
      <c r="K7" s="5">
        <f t="shared" si="2"/>
        <v>7</v>
      </c>
      <c r="L7" s="5">
        <f t="shared" si="2"/>
        <v>1</v>
      </c>
      <c r="M7" s="5">
        <f t="shared" si="2"/>
        <v>2</v>
      </c>
      <c r="N7" s="10">
        <f>C7*D7</f>
        <v>783.1</v>
      </c>
      <c r="O7" s="10">
        <f t="shared" si="3"/>
        <v>897.7</v>
      </c>
      <c r="P7" s="10">
        <f t="shared" si="4"/>
        <v>1927</v>
      </c>
      <c r="Q7" s="10">
        <f t="shared" si="5"/>
        <v>1927</v>
      </c>
      <c r="R7" s="10">
        <f t="shared" si="6"/>
        <v>1974</v>
      </c>
      <c r="S7" s="4">
        <f>IF(I7&gt;0,I7*C7*0.5,0)</f>
        <v>9.5500000000000007</v>
      </c>
      <c r="T7" s="4">
        <f t="shared" si="7"/>
        <v>66.850000000000009</v>
      </c>
      <c r="U7" s="4">
        <f t="shared" si="8"/>
        <v>66.850000000000009</v>
      </c>
      <c r="V7" s="4">
        <f t="shared" si="9"/>
        <v>9.5500000000000007</v>
      </c>
      <c r="W7" s="4">
        <f t="shared" si="10"/>
        <v>19.100000000000001</v>
      </c>
      <c r="X7" s="12">
        <f t="shared" si="11"/>
        <v>792.65</v>
      </c>
      <c r="Y7" s="12">
        <f t="shared" si="12"/>
        <v>964.55000000000007</v>
      </c>
      <c r="Z7" s="12">
        <f t="shared" si="13"/>
        <v>1993.85</v>
      </c>
      <c r="AA7" s="12">
        <f t="shared" si="14"/>
        <v>1936.55</v>
      </c>
      <c r="AB7" s="12">
        <f t="shared" si="15"/>
        <v>1993.1</v>
      </c>
      <c r="AC7" s="4">
        <f t="shared" si="16"/>
        <v>7680.7</v>
      </c>
    </row>
    <row r="8" spans="1:29" x14ac:dyDescent="0.3">
      <c r="A8" t="s">
        <v>13</v>
      </c>
      <c r="B8" t="s">
        <v>14</v>
      </c>
      <c r="C8" s="2">
        <v>6.9</v>
      </c>
      <c r="D8" s="3">
        <v>39</v>
      </c>
      <c r="E8" s="3">
        <v>42</v>
      </c>
      <c r="F8" s="3">
        <v>42</v>
      </c>
      <c r="G8" s="3">
        <v>41</v>
      </c>
      <c r="H8" s="3">
        <v>40</v>
      </c>
      <c r="I8" s="5">
        <f t="shared" si="2"/>
        <v>0</v>
      </c>
      <c r="J8" s="5">
        <f t="shared" si="2"/>
        <v>2</v>
      </c>
      <c r="K8" s="5">
        <f t="shared" si="2"/>
        <v>2</v>
      </c>
      <c r="L8" s="5">
        <f t="shared" si="2"/>
        <v>1</v>
      </c>
      <c r="M8" s="5">
        <f t="shared" si="2"/>
        <v>0</v>
      </c>
      <c r="N8" s="10">
        <f>C8*D8</f>
        <v>269.10000000000002</v>
      </c>
      <c r="O8" s="10">
        <f t="shared" si="3"/>
        <v>289.8</v>
      </c>
      <c r="P8" s="10">
        <f t="shared" si="4"/>
        <v>1638</v>
      </c>
      <c r="Q8" s="10">
        <f t="shared" si="5"/>
        <v>1722</v>
      </c>
      <c r="R8" s="10">
        <f t="shared" si="6"/>
        <v>1680</v>
      </c>
      <c r="S8" s="4">
        <f>IF(I8&gt;0,I8*C8*0.5,0)</f>
        <v>0</v>
      </c>
      <c r="T8" s="4">
        <f t="shared" si="7"/>
        <v>6.9</v>
      </c>
      <c r="U8" s="4">
        <f t="shared" si="8"/>
        <v>6.9</v>
      </c>
      <c r="V8" s="4">
        <f t="shared" si="9"/>
        <v>3.45</v>
      </c>
      <c r="W8" s="4">
        <f t="shared" si="10"/>
        <v>0</v>
      </c>
      <c r="X8" s="12">
        <f t="shared" si="11"/>
        <v>269.10000000000002</v>
      </c>
      <c r="Y8" s="12">
        <f t="shared" si="12"/>
        <v>296.7</v>
      </c>
      <c r="Z8" s="12">
        <f t="shared" si="13"/>
        <v>1644.9</v>
      </c>
      <c r="AA8" s="12">
        <f t="shared" si="14"/>
        <v>1725.45</v>
      </c>
      <c r="AB8" s="12">
        <f t="shared" si="15"/>
        <v>1680</v>
      </c>
      <c r="AC8" s="4">
        <f t="shared" si="16"/>
        <v>5616.15</v>
      </c>
    </row>
    <row r="9" spans="1:29" x14ac:dyDescent="0.3">
      <c r="A9" t="s">
        <v>15</v>
      </c>
      <c r="B9" t="s">
        <v>16</v>
      </c>
      <c r="C9" s="2">
        <v>14.2</v>
      </c>
      <c r="D9" s="3">
        <v>44</v>
      </c>
      <c r="E9" s="3">
        <v>42</v>
      </c>
      <c r="F9" s="3">
        <v>42</v>
      </c>
      <c r="G9" s="3">
        <v>40</v>
      </c>
      <c r="H9" s="3">
        <v>40</v>
      </c>
      <c r="I9" s="5">
        <f t="shared" si="2"/>
        <v>4</v>
      </c>
      <c r="J9" s="5">
        <f t="shared" si="2"/>
        <v>2</v>
      </c>
      <c r="K9" s="5">
        <f t="shared" si="2"/>
        <v>2</v>
      </c>
      <c r="L9" s="5">
        <f t="shared" si="2"/>
        <v>0</v>
      </c>
      <c r="M9" s="5">
        <f t="shared" si="2"/>
        <v>0</v>
      </c>
      <c r="N9" s="10">
        <f>C9*D9</f>
        <v>624.79999999999995</v>
      </c>
      <c r="O9" s="10">
        <f t="shared" si="3"/>
        <v>596.4</v>
      </c>
      <c r="P9" s="10">
        <f t="shared" si="4"/>
        <v>1848</v>
      </c>
      <c r="Q9" s="10">
        <f t="shared" si="5"/>
        <v>1680</v>
      </c>
      <c r="R9" s="10">
        <f t="shared" si="6"/>
        <v>1680</v>
      </c>
      <c r="S9" s="4">
        <f>IF(I9&gt;0,I9*C9*0.5,0)</f>
        <v>28.4</v>
      </c>
      <c r="T9" s="4">
        <f t="shared" si="7"/>
        <v>14.2</v>
      </c>
      <c r="U9" s="4">
        <f t="shared" si="8"/>
        <v>14.2</v>
      </c>
      <c r="V9" s="4">
        <f t="shared" si="9"/>
        <v>0</v>
      </c>
      <c r="W9" s="4">
        <f t="shared" si="10"/>
        <v>0</v>
      </c>
      <c r="X9" s="12">
        <f t="shared" si="11"/>
        <v>653.19999999999993</v>
      </c>
      <c r="Y9" s="12">
        <f t="shared" si="12"/>
        <v>610.6</v>
      </c>
      <c r="Z9" s="12">
        <f t="shared" si="13"/>
        <v>1862.2</v>
      </c>
      <c r="AA9" s="12">
        <f t="shared" si="14"/>
        <v>1680</v>
      </c>
      <c r="AB9" s="12">
        <f t="shared" si="15"/>
        <v>1680</v>
      </c>
      <c r="AC9" s="4">
        <f t="shared" si="16"/>
        <v>6486</v>
      </c>
    </row>
    <row r="10" spans="1:29" x14ac:dyDescent="0.3">
      <c r="A10" t="s">
        <v>17</v>
      </c>
      <c r="B10" t="s">
        <v>18</v>
      </c>
      <c r="C10" s="2">
        <v>18</v>
      </c>
      <c r="D10" s="3">
        <v>55</v>
      </c>
      <c r="E10" s="3">
        <v>45</v>
      </c>
      <c r="F10" s="3">
        <v>45</v>
      </c>
      <c r="G10" s="3">
        <v>40</v>
      </c>
      <c r="H10" s="3">
        <v>41</v>
      </c>
      <c r="I10" s="5">
        <f t="shared" si="2"/>
        <v>15</v>
      </c>
      <c r="J10" s="5">
        <f t="shared" si="2"/>
        <v>5</v>
      </c>
      <c r="K10" s="5">
        <f t="shared" si="2"/>
        <v>5</v>
      </c>
      <c r="L10" s="5">
        <f t="shared" si="2"/>
        <v>0</v>
      </c>
      <c r="M10" s="5">
        <f t="shared" si="2"/>
        <v>1</v>
      </c>
      <c r="N10" s="10">
        <f>C10*D10</f>
        <v>990</v>
      </c>
      <c r="O10" s="10">
        <f t="shared" si="3"/>
        <v>810</v>
      </c>
      <c r="P10" s="10">
        <f t="shared" si="4"/>
        <v>2475</v>
      </c>
      <c r="Q10" s="10">
        <f t="shared" si="5"/>
        <v>1800</v>
      </c>
      <c r="R10" s="10">
        <f t="shared" si="6"/>
        <v>1845</v>
      </c>
      <c r="S10" s="4">
        <f>IF(I10&gt;0,I10*C10*0.5,0)</f>
        <v>135</v>
      </c>
      <c r="T10" s="4">
        <f t="shared" si="7"/>
        <v>45</v>
      </c>
      <c r="U10" s="4">
        <f t="shared" si="8"/>
        <v>45</v>
      </c>
      <c r="V10" s="4">
        <f t="shared" si="9"/>
        <v>0</v>
      </c>
      <c r="W10" s="4">
        <f t="shared" si="10"/>
        <v>9</v>
      </c>
      <c r="X10" s="12">
        <f t="shared" si="11"/>
        <v>1125</v>
      </c>
      <c r="Y10" s="12">
        <f t="shared" si="12"/>
        <v>855</v>
      </c>
      <c r="Z10" s="12">
        <f t="shared" si="13"/>
        <v>2520</v>
      </c>
      <c r="AA10" s="12">
        <f t="shared" si="14"/>
        <v>1800</v>
      </c>
      <c r="AB10" s="12">
        <f t="shared" si="15"/>
        <v>1854</v>
      </c>
      <c r="AC10" s="4">
        <f t="shared" si="16"/>
        <v>8154</v>
      </c>
    </row>
    <row r="11" spans="1:29" x14ac:dyDescent="0.3">
      <c r="A11" t="s">
        <v>19</v>
      </c>
      <c r="B11" t="s">
        <v>20</v>
      </c>
      <c r="C11" s="2">
        <v>17.5</v>
      </c>
      <c r="D11" s="3">
        <v>33</v>
      </c>
      <c r="E11" s="3">
        <v>54</v>
      </c>
      <c r="F11" s="3">
        <v>54</v>
      </c>
      <c r="G11" s="3">
        <v>47</v>
      </c>
      <c r="H11" s="3">
        <v>41</v>
      </c>
      <c r="I11" s="5">
        <f t="shared" si="2"/>
        <v>0</v>
      </c>
      <c r="J11" s="5">
        <f t="shared" si="2"/>
        <v>14</v>
      </c>
      <c r="K11" s="5">
        <f t="shared" si="2"/>
        <v>14</v>
      </c>
      <c r="L11" s="5">
        <f t="shared" si="2"/>
        <v>7</v>
      </c>
      <c r="M11" s="5">
        <f t="shared" si="2"/>
        <v>1</v>
      </c>
      <c r="N11" s="10">
        <f>C11*D11</f>
        <v>577.5</v>
      </c>
      <c r="O11" s="10">
        <f t="shared" si="3"/>
        <v>945</v>
      </c>
      <c r="P11" s="10">
        <f t="shared" si="4"/>
        <v>1782</v>
      </c>
      <c r="Q11" s="10">
        <f t="shared" si="5"/>
        <v>2538</v>
      </c>
      <c r="R11" s="10">
        <f t="shared" si="6"/>
        <v>2214</v>
      </c>
      <c r="S11" s="4">
        <f>IF(I11&gt;0,0.5*C11*I11,0)</f>
        <v>0</v>
      </c>
      <c r="T11" s="4">
        <f t="shared" si="7"/>
        <v>122.5</v>
      </c>
      <c r="U11" s="4">
        <f t="shared" si="8"/>
        <v>122.5</v>
      </c>
      <c r="V11" s="4">
        <f t="shared" si="9"/>
        <v>61.25</v>
      </c>
      <c r="W11" s="4">
        <f t="shared" si="10"/>
        <v>8.75</v>
      </c>
      <c r="X11" s="12">
        <f t="shared" si="11"/>
        <v>577.5</v>
      </c>
      <c r="Y11" s="12">
        <f t="shared" si="12"/>
        <v>1067.5</v>
      </c>
      <c r="Z11" s="12">
        <f t="shared" si="13"/>
        <v>1904.5</v>
      </c>
      <c r="AA11" s="12">
        <f t="shared" si="14"/>
        <v>2599.25</v>
      </c>
      <c r="AB11" s="12">
        <f t="shared" si="15"/>
        <v>2222.75</v>
      </c>
      <c r="AC11" s="4">
        <f t="shared" si="16"/>
        <v>8371.5</v>
      </c>
    </row>
    <row r="12" spans="1:29" x14ac:dyDescent="0.3">
      <c r="A12" t="s">
        <v>21</v>
      </c>
      <c r="B12" t="s">
        <v>22</v>
      </c>
      <c r="C12" s="2">
        <v>14.7</v>
      </c>
      <c r="D12" s="3">
        <v>29</v>
      </c>
      <c r="E12" s="3">
        <v>42</v>
      </c>
      <c r="F12" s="3">
        <v>42</v>
      </c>
      <c r="G12" s="3">
        <v>49</v>
      </c>
      <c r="H12" s="3">
        <v>45</v>
      </c>
      <c r="I12" s="5">
        <f t="shared" si="2"/>
        <v>0</v>
      </c>
      <c r="J12" s="5">
        <f t="shared" si="2"/>
        <v>2</v>
      </c>
      <c r="K12" s="5">
        <f t="shared" si="2"/>
        <v>2</v>
      </c>
      <c r="L12" s="5">
        <f t="shared" si="2"/>
        <v>9</v>
      </c>
      <c r="M12" s="5">
        <f t="shared" si="2"/>
        <v>5</v>
      </c>
      <c r="N12" s="10">
        <f>C12*D12</f>
        <v>426.29999999999995</v>
      </c>
      <c r="O12" s="10">
        <f t="shared" si="3"/>
        <v>617.4</v>
      </c>
      <c r="P12" s="10">
        <f t="shared" si="4"/>
        <v>1218</v>
      </c>
      <c r="Q12" s="10">
        <f t="shared" si="5"/>
        <v>2058</v>
      </c>
      <c r="R12" s="10">
        <f t="shared" si="6"/>
        <v>1890</v>
      </c>
      <c r="S12" s="4">
        <f>IF(I12&gt;0,0.5*C12*I12,0)</f>
        <v>0</v>
      </c>
      <c r="T12" s="4">
        <f t="shared" si="7"/>
        <v>14.7</v>
      </c>
      <c r="U12" s="4">
        <f t="shared" si="8"/>
        <v>14.7</v>
      </c>
      <c r="V12" s="4">
        <f t="shared" si="9"/>
        <v>66.149999999999991</v>
      </c>
      <c r="W12" s="4">
        <f t="shared" si="10"/>
        <v>36.75</v>
      </c>
      <c r="X12" s="12">
        <f t="shared" si="11"/>
        <v>426.29999999999995</v>
      </c>
      <c r="Y12" s="12">
        <f t="shared" si="12"/>
        <v>632.1</v>
      </c>
      <c r="Z12" s="12">
        <f t="shared" si="13"/>
        <v>1232.7</v>
      </c>
      <c r="AA12" s="12">
        <f t="shared" si="14"/>
        <v>2124.15</v>
      </c>
      <c r="AB12" s="12">
        <f t="shared" si="15"/>
        <v>1926.75</v>
      </c>
      <c r="AC12" s="4">
        <f t="shared" si="16"/>
        <v>6341.9999999999991</v>
      </c>
    </row>
    <row r="13" spans="1:29" x14ac:dyDescent="0.3">
      <c r="A13" t="s">
        <v>23</v>
      </c>
      <c r="B13" t="s">
        <v>24</v>
      </c>
      <c r="C13" s="2">
        <v>13.9</v>
      </c>
      <c r="D13" s="3">
        <v>40</v>
      </c>
      <c r="E13" s="3">
        <v>42</v>
      </c>
      <c r="F13" s="3">
        <v>42</v>
      </c>
      <c r="G13" s="3">
        <v>51</v>
      </c>
      <c r="H13" s="3">
        <v>42</v>
      </c>
      <c r="I13" s="5">
        <f t="shared" si="2"/>
        <v>0</v>
      </c>
      <c r="J13" s="5">
        <f t="shared" si="2"/>
        <v>2</v>
      </c>
      <c r="K13" s="5">
        <f t="shared" si="2"/>
        <v>2</v>
      </c>
      <c r="L13" s="5">
        <f t="shared" si="2"/>
        <v>11</v>
      </c>
      <c r="M13" s="5">
        <f t="shared" si="2"/>
        <v>2</v>
      </c>
      <c r="N13" s="10">
        <f>C13*D13</f>
        <v>556</v>
      </c>
      <c r="O13" s="10">
        <f t="shared" si="3"/>
        <v>583.80000000000007</v>
      </c>
      <c r="P13" s="10">
        <f t="shared" si="4"/>
        <v>1680</v>
      </c>
      <c r="Q13" s="10">
        <f t="shared" si="5"/>
        <v>2142</v>
      </c>
      <c r="R13" s="10">
        <f t="shared" si="6"/>
        <v>1764</v>
      </c>
      <c r="S13" s="4">
        <f>IF(I13&gt;0,0.5*C13*I13,0)</f>
        <v>0</v>
      </c>
      <c r="T13" s="4">
        <f t="shared" si="7"/>
        <v>13.9</v>
      </c>
      <c r="U13" s="4">
        <f t="shared" si="8"/>
        <v>13.9</v>
      </c>
      <c r="V13" s="4">
        <f t="shared" si="9"/>
        <v>76.45</v>
      </c>
      <c r="W13" s="4">
        <f t="shared" si="10"/>
        <v>13.9</v>
      </c>
      <c r="X13" s="12">
        <f t="shared" si="11"/>
        <v>556</v>
      </c>
      <c r="Y13" s="12">
        <f t="shared" si="12"/>
        <v>597.70000000000005</v>
      </c>
      <c r="Z13" s="12">
        <f t="shared" si="13"/>
        <v>1693.9</v>
      </c>
      <c r="AA13" s="12">
        <f t="shared" si="14"/>
        <v>2218.4499999999998</v>
      </c>
      <c r="AB13" s="12">
        <f t="shared" si="15"/>
        <v>1777.9</v>
      </c>
      <c r="AC13" s="4">
        <f t="shared" si="16"/>
        <v>6843.95</v>
      </c>
    </row>
    <row r="14" spans="1:29" x14ac:dyDescent="0.3">
      <c r="A14" t="s">
        <v>25</v>
      </c>
      <c r="B14" t="s">
        <v>26</v>
      </c>
      <c r="C14" s="2">
        <v>11.2</v>
      </c>
      <c r="D14" s="3">
        <v>40</v>
      </c>
      <c r="E14" s="3">
        <v>41</v>
      </c>
      <c r="F14" s="3">
        <v>42</v>
      </c>
      <c r="G14" s="3">
        <v>42</v>
      </c>
      <c r="H14" s="3">
        <v>43</v>
      </c>
      <c r="I14" s="5">
        <f t="shared" si="2"/>
        <v>0</v>
      </c>
      <c r="J14" s="5">
        <f t="shared" si="2"/>
        <v>1</v>
      </c>
      <c r="K14" s="5">
        <f t="shared" si="2"/>
        <v>2</v>
      </c>
      <c r="L14" s="5">
        <f t="shared" si="2"/>
        <v>2</v>
      </c>
      <c r="M14" s="5">
        <f t="shared" si="2"/>
        <v>3</v>
      </c>
      <c r="N14" s="10">
        <f>C14*D14</f>
        <v>448</v>
      </c>
      <c r="O14" s="10">
        <f t="shared" si="3"/>
        <v>459.2</v>
      </c>
      <c r="P14" s="10">
        <f t="shared" si="4"/>
        <v>1680</v>
      </c>
      <c r="Q14" s="10">
        <f t="shared" si="5"/>
        <v>1722</v>
      </c>
      <c r="R14" s="10">
        <f t="shared" si="6"/>
        <v>1806</v>
      </c>
      <c r="S14" s="4">
        <f>IF(I14&gt;0,0.5*C14*I14,0)</f>
        <v>0</v>
      </c>
      <c r="T14" s="4">
        <f t="shared" si="7"/>
        <v>5.6</v>
      </c>
      <c r="U14" s="4">
        <f t="shared" si="8"/>
        <v>11.2</v>
      </c>
      <c r="V14" s="4">
        <f t="shared" si="9"/>
        <v>11.2</v>
      </c>
      <c r="W14" s="4">
        <f t="shared" si="10"/>
        <v>16.799999999999997</v>
      </c>
      <c r="X14" s="12">
        <f t="shared" si="11"/>
        <v>448</v>
      </c>
      <c r="Y14" s="12">
        <f t="shared" si="12"/>
        <v>464.8</v>
      </c>
      <c r="Z14" s="12">
        <f t="shared" si="13"/>
        <v>1691.2</v>
      </c>
      <c r="AA14" s="12">
        <f t="shared" si="14"/>
        <v>1733.2</v>
      </c>
      <c r="AB14" s="12">
        <f t="shared" si="15"/>
        <v>1822.8</v>
      </c>
      <c r="AC14" s="4">
        <f t="shared" si="16"/>
        <v>6160</v>
      </c>
    </row>
    <row r="15" spans="1:29" x14ac:dyDescent="0.3">
      <c r="A15" t="s">
        <v>27</v>
      </c>
      <c r="B15" t="s">
        <v>28</v>
      </c>
      <c r="C15" s="2">
        <v>10.1</v>
      </c>
      <c r="D15" s="3">
        <v>40</v>
      </c>
      <c r="E15" s="3">
        <v>39</v>
      </c>
      <c r="F15" s="3">
        <v>41</v>
      </c>
      <c r="G15" s="3">
        <v>42</v>
      </c>
      <c r="H15" s="3">
        <v>43</v>
      </c>
      <c r="I15" s="5">
        <f t="shared" si="2"/>
        <v>0</v>
      </c>
      <c r="J15" s="5">
        <f t="shared" si="2"/>
        <v>0</v>
      </c>
      <c r="K15" s="5">
        <f t="shared" si="2"/>
        <v>1</v>
      </c>
      <c r="L15" s="5">
        <f t="shared" si="2"/>
        <v>2</v>
      </c>
      <c r="M15" s="5">
        <f t="shared" si="2"/>
        <v>3</v>
      </c>
      <c r="N15" s="10">
        <f>C15*D15</f>
        <v>404</v>
      </c>
      <c r="O15" s="10">
        <f t="shared" si="3"/>
        <v>393.9</v>
      </c>
      <c r="P15" s="10">
        <f t="shared" si="4"/>
        <v>1640</v>
      </c>
      <c r="Q15" s="10">
        <f t="shared" si="5"/>
        <v>1638</v>
      </c>
      <c r="R15" s="10">
        <f t="shared" si="6"/>
        <v>1763</v>
      </c>
      <c r="S15" s="4">
        <f>IF(I15&gt;0,0.5*C15*I15,0)</f>
        <v>0</v>
      </c>
      <c r="T15" s="4">
        <f t="shared" si="7"/>
        <v>0</v>
      </c>
      <c r="U15" s="4">
        <f t="shared" si="8"/>
        <v>5.05</v>
      </c>
      <c r="V15" s="4">
        <f t="shared" si="9"/>
        <v>10.1</v>
      </c>
      <c r="W15" s="4">
        <f t="shared" si="10"/>
        <v>15.149999999999999</v>
      </c>
      <c r="X15" s="12">
        <f t="shared" si="11"/>
        <v>404</v>
      </c>
      <c r="Y15" s="12">
        <f t="shared" si="12"/>
        <v>393.9</v>
      </c>
      <c r="Z15" s="12">
        <f t="shared" si="13"/>
        <v>1645.05</v>
      </c>
      <c r="AA15" s="12">
        <f t="shared" si="14"/>
        <v>1648.1</v>
      </c>
      <c r="AB15" s="12">
        <f t="shared" si="15"/>
        <v>1778.15</v>
      </c>
      <c r="AC15" s="4">
        <f t="shared" si="16"/>
        <v>5869.2</v>
      </c>
    </row>
    <row r="16" spans="1:29" x14ac:dyDescent="0.3">
      <c r="A16" t="s">
        <v>29</v>
      </c>
      <c r="B16" t="s">
        <v>30</v>
      </c>
      <c r="C16" s="2">
        <v>9</v>
      </c>
      <c r="D16" s="3">
        <v>42</v>
      </c>
      <c r="E16" s="3">
        <v>39</v>
      </c>
      <c r="F16" s="3">
        <v>39</v>
      </c>
      <c r="G16" s="3">
        <v>43</v>
      </c>
      <c r="H16" s="3">
        <v>43</v>
      </c>
      <c r="I16" s="5">
        <f t="shared" si="2"/>
        <v>2</v>
      </c>
      <c r="J16" s="5">
        <f t="shared" si="2"/>
        <v>0</v>
      </c>
      <c r="K16" s="5">
        <f t="shared" si="2"/>
        <v>0</v>
      </c>
      <c r="L16" s="5">
        <f t="shared" si="2"/>
        <v>3</v>
      </c>
      <c r="M16" s="5">
        <f t="shared" si="2"/>
        <v>3</v>
      </c>
      <c r="N16" s="10">
        <f>C16*D16</f>
        <v>378</v>
      </c>
      <c r="O16" s="10">
        <f t="shared" si="3"/>
        <v>351</v>
      </c>
      <c r="P16" s="10">
        <f t="shared" si="4"/>
        <v>1638</v>
      </c>
      <c r="Q16" s="10">
        <f t="shared" si="5"/>
        <v>1677</v>
      </c>
      <c r="R16" s="10">
        <f t="shared" si="6"/>
        <v>1677</v>
      </c>
      <c r="S16" s="4">
        <f>IF(I16&gt;0,0.5*C16*I16,0)</f>
        <v>9</v>
      </c>
      <c r="T16" s="4">
        <f t="shared" si="7"/>
        <v>0</v>
      </c>
      <c r="U16" s="4">
        <f t="shared" si="8"/>
        <v>0</v>
      </c>
      <c r="V16" s="4">
        <f t="shared" si="9"/>
        <v>13.5</v>
      </c>
      <c r="W16" s="4">
        <f t="shared" si="10"/>
        <v>13.5</v>
      </c>
      <c r="X16" s="12">
        <f t="shared" si="11"/>
        <v>387</v>
      </c>
      <c r="Y16" s="12">
        <f t="shared" si="12"/>
        <v>351</v>
      </c>
      <c r="Z16" s="12">
        <f t="shared" si="13"/>
        <v>1638</v>
      </c>
      <c r="AA16" s="12">
        <f t="shared" si="14"/>
        <v>1690.5</v>
      </c>
      <c r="AB16" s="12">
        <f t="shared" si="15"/>
        <v>1690.5</v>
      </c>
      <c r="AC16" s="4">
        <f t="shared" si="16"/>
        <v>5757</v>
      </c>
    </row>
    <row r="17" spans="1:30" x14ac:dyDescent="0.3">
      <c r="A17" t="s">
        <v>31</v>
      </c>
      <c r="B17" t="s">
        <v>32</v>
      </c>
      <c r="C17" s="2">
        <v>8.44</v>
      </c>
      <c r="D17" s="3">
        <v>40</v>
      </c>
      <c r="E17" s="3">
        <v>39</v>
      </c>
      <c r="F17" s="3">
        <v>39</v>
      </c>
      <c r="G17" s="3">
        <v>43</v>
      </c>
      <c r="H17" s="3">
        <v>41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3</v>
      </c>
      <c r="M17" s="5">
        <f t="shared" si="2"/>
        <v>1</v>
      </c>
      <c r="N17" s="10">
        <f>C17*D17</f>
        <v>337.59999999999997</v>
      </c>
      <c r="O17" s="10">
        <f t="shared" si="3"/>
        <v>329.15999999999997</v>
      </c>
      <c r="P17" s="10">
        <f t="shared" si="4"/>
        <v>1560</v>
      </c>
      <c r="Q17" s="10">
        <f t="shared" si="5"/>
        <v>1677</v>
      </c>
      <c r="R17" s="10">
        <f t="shared" si="6"/>
        <v>1599</v>
      </c>
      <c r="S17" s="4">
        <f>IF(I17&gt;0,0.5*C17*I17,0)</f>
        <v>0</v>
      </c>
      <c r="T17" s="4">
        <f t="shared" si="7"/>
        <v>0</v>
      </c>
      <c r="U17" s="4">
        <f t="shared" si="8"/>
        <v>0</v>
      </c>
      <c r="V17" s="4">
        <f t="shared" si="9"/>
        <v>12.66</v>
      </c>
      <c r="W17" s="4">
        <f t="shared" si="10"/>
        <v>4.22</v>
      </c>
      <c r="X17" s="12">
        <f t="shared" si="11"/>
        <v>337.59999999999997</v>
      </c>
      <c r="Y17" s="12">
        <f t="shared" si="12"/>
        <v>329.15999999999997</v>
      </c>
      <c r="Z17" s="12">
        <f t="shared" si="13"/>
        <v>1560</v>
      </c>
      <c r="AA17" s="12">
        <f t="shared" si="14"/>
        <v>1689.66</v>
      </c>
      <c r="AB17" s="12">
        <f t="shared" si="15"/>
        <v>1603.22</v>
      </c>
      <c r="AC17" s="4">
        <f t="shared" si="16"/>
        <v>5519.64</v>
      </c>
    </row>
    <row r="18" spans="1:30" x14ac:dyDescent="0.3">
      <c r="A18" t="s">
        <v>33</v>
      </c>
      <c r="B18" t="s">
        <v>34</v>
      </c>
      <c r="C18" s="2">
        <v>12.2</v>
      </c>
      <c r="D18" s="3">
        <v>40</v>
      </c>
      <c r="E18" s="3">
        <v>40</v>
      </c>
      <c r="F18" s="3">
        <v>50</v>
      </c>
      <c r="G18" s="3">
        <v>42</v>
      </c>
      <c r="H18" s="3">
        <v>40</v>
      </c>
      <c r="I18" s="5">
        <f t="shared" si="2"/>
        <v>0</v>
      </c>
      <c r="J18" s="5">
        <f t="shared" si="2"/>
        <v>0</v>
      </c>
      <c r="K18" s="5">
        <f t="shared" si="2"/>
        <v>10</v>
      </c>
      <c r="L18" s="5">
        <f t="shared" si="2"/>
        <v>2</v>
      </c>
      <c r="M18" s="5">
        <f t="shared" si="2"/>
        <v>0</v>
      </c>
      <c r="N18" s="10">
        <f>C18*D18</f>
        <v>488</v>
      </c>
      <c r="O18" s="10">
        <f t="shared" si="3"/>
        <v>488</v>
      </c>
      <c r="P18" s="10">
        <f t="shared" si="4"/>
        <v>2000</v>
      </c>
      <c r="Q18" s="10">
        <f t="shared" si="5"/>
        <v>1680</v>
      </c>
      <c r="R18" s="10">
        <f t="shared" si="6"/>
        <v>2000</v>
      </c>
      <c r="S18" s="4">
        <f>IF(I18&gt;0,0.5*C18*I18,0)</f>
        <v>0</v>
      </c>
      <c r="T18" s="4">
        <f t="shared" si="7"/>
        <v>0</v>
      </c>
      <c r="U18" s="4">
        <f t="shared" si="8"/>
        <v>61</v>
      </c>
      <c r="V18" s="4">
        <f t="shared" si="9"/>
        <v>12.2</v>
      </c>
      <c r="W18" s="4">
        <f t="shared" si="10"/>
        <v>0</v>
      </c>
      <c r="X18" s="12">
        <f t="shared" si="11"/>
        <v>488</v>
      </c>
      <c r="Y18" s="12">
        <f t="shared" si="12"/>
        <v>488</v>
      </c>
      <c r="Z18" s="12">
        <f t="shared" si="13"/>
        <v>2061</v>
      </c>
      <c r="AA18" s="12">
        <f t="shared" si="14"/>
        <v>1692.2</v>
      </c>
      <c r="AB18" s="12">
        <f t="shared" si="15"/>
        <v>2000</v>
      </c>
      <c r="AC18" s="4">
        <f t="shared" si="16"/>
        <v>6729.2</v>
      </c>
    </row>
    <row r="19" spans="1:30" x14ac:dyDescent="0.3">
      <c r="A19" t="s">
        <v>35</v>
      </c>
      <c r="B19" t="s">
        <v>36</v>
      </c>
      <c r="C19" s="2">
        <v>45</v>
      </c>
      <c r="D19" s="3">
        <v>41</v>
      </c>
      <c r="E19" s="3">
        <v>40</v>
      </c>
      <c r="F19" s="3">
        <v>42</v>
      </c>
      <c r="G19" s="3">
        <v>41</v>
      </c>
      <c r="H19" s="3">
        <v>40</v>
      </c>
      <c r="I19" s="5">
        <f t="shared" si="2"/>
        <v>1</v>
      </c>
      <c r="J19" s="5">
        <f t="shared" si="2"/>
        <v>0</v>
      </c>
      <c r="K19" s="5">
        <f t="shared" si="2"/>
        <v>2</v>
      </c>
      <c r="L19" s="5">
        <f t="shared" si="2"/>
        <v>1</v>
      </c>
      <c r="M19" s="5">
        <f t="shared" si="2"/>
        <v>0</v>
      </c>
      <c r="N19" s="10">
        <f>C19*D19</f>
        <v>1845</v>
      </c>
      <c r="O19" s="10">
        <f t="shared" si="3"/>
        <v>1800</v>
      </c>
      <c r="P19" s="10">
        <f t="shared" si="4"/>
        <v>1722</v>
      </c>
      <c r="Q19" s="10">
        <f t="shared" si="5"/>
        <v>1640</v>
      </c>
      <c r="R19" s="10">
        <f t="shared" si="6"/>
        <v>1680</v>
      </c>
      <c r="S19" s="4">
        <f>IF(I19&gt;0,0.5*C19*I19,0)</f>
        <v>22.5</v>
      </c>
      <c r="T19" s="4">
        <f t="shared" si="7"/>
        <v>0</v>
      </c>
      <c r="U19" s="4">
        <f t="shared" si="8"/>
        <v>45</v>
      </c>
      <c r="V19" s="4">
        <f t="shared" si="9"/>
        <v>22.5</v>
      </c>
      <c r="W19" s="4">
        <f t="shared" si="10"/>
        <v>0</v>
      </c>
      <c r="X19" s="12">
        <f t="shared" si="11"/>
        <v>1867.5</v>
      </c>
      <c r="Y19" s="12">
        <f t="shared" si="12"/>
        <v>1800</v>
      </c>
      <c r="Z19" s="12">
        <f t="shared" si="13"/>
        <v>1767</v>
      </c>
      <c r="AA19" s="12">
        <f t="shared" si="14"/>
        <v>1662.5</v>
      </c>
      <c r="AB19" s="12">
        <f t="shared" si="15"/>
        <v>1680</v>
      </c>
      <c r="AC19" s="4">
        <f t="shared" si="16"/>
        <v>8777</v>
      </c>
    </row>
    <row r="20" spans="1:30" x14ac:dyDescent="0.3">
      <c r="A20" t="s">
        <v>37</v>
      </c>
      <c r="B20" t="s">
        <v>38</v>
      </c>
      <c r="C20" s="2">
        <v>30</v>
      </c>
      <c r="D20" s="3">
        <v>39</v>
      </c>
      <c r="E20" s="3">
        <v>40</v>
      </c>
      <c r="F20" s="3">
        <v>47</v>
      </c>
      <c r="G20" s="3">
        <v>40</v>
      </c>
      <c r="H20" s="3">
        <v>42</v>
      </c>
      <c r="I20" s="5">
        <f t="shared" si="2"/>
        <v>0</v>
      </c>
      <c r="J20" s="5">
        <f t="shared" si="2"/>
        <v>0</v>
      </c>
      <c r="K20" s="5">
        <f t="shared" si="2"/>
        <v>7</v>
      </c>
      <c r="L20" s="5">
        <f t="shared" si="2"/>
        <v>0</v>
      </c>
      <c r="M20" s="5">
        <f t="shared" si="2"/>
        <v>2</v>
      </c>
      <c r="N20" s="10">
        <f>C20*D20</f>
        <v>1170</v>
      </c>
      <c r="O20" s="10">
        <f t="shared" si="3"/>
        <v>1200</v>
      </c>
      <c r="P20" s="10">
        <f t="shared" si="4"/>
        <v>1833</v>
      </c>
      <c r="Q20" s="10">
        <f t="shared" si="5"/>
        <v>1600</v>
      </c>
      <c r="R20" s="10">
        <f t="shared" si="6"/>
        <v>1974</v>
      </c>
      <c r="S20" s="4">
        <f>IF(I20&gt;0,0.5*C20*I20,0)</f>
        <v>0</v>
      </c>
      <c r="T20" s="4">
        <f t="shared" si="7"/>
        <v>0</v>
      </c>
      <c r="U20" s="4">
        <f t="shared" si="8"/>
        <v>105</v>
      </c>
      <c r="V20" s="4">
        <f t="shared" si="9"/>
        <v>0</v>
      </c>
      <c r="W20" s="4">
        <f t="shared" si="10"/>
        <v>30</v>
      </c>
      <c r="X20" s="12">
        <f t="shared" si="11"/>
        <v>1170</v>
      </c>
      <c r="Y20" s="12">
        <f t="shared" si="12"/>
        <v>1200</v>
      </c>
      <c r="Z20" s="12">
        <f t="shared" si="13"/>
        <v>1938</v>
      </c>
      <c r="AA20" s="12">
        <f t="shared" si="14"/>
        <v>1600</v>
      </c>
      <c r="AB20" s="12">
        <f t="shared" si="15"/>
        <v>2004</v>
      </c>
      <c r="AC20" s="4">
        <f t="shared" si="16"/>
        <v>7912</v>
      </c>
    </row>
    <row r="21" spans="1:30" x14ac:dyDescent="0.3">
      <c r="C21" s="1"/>
      <c r="X21" s="6"/>
      <c r="Y21" s="6"/>
      <c r="Z21" s="6"/>
      <c r="AA21" s="6"/>
      <c r="AB21" s="6"/>
    </row>
    <row r="22" spans="1:30" x14ac:dyDescent="0.3">
      <c r="A22" s="6" t="s">
        <v>40</v>
      </c>
      <c r="B22" s="6"/>
      <c r="C22" s="7">
        <f>MAX(C4:C20)</f>
        <v>45</v>
      </c>
      <c r="D22" s="8">
        <f>MAX(D4:D20)</f>
        <v>55</v>
      </c>
      <c r="E22" s="8">
        <f>MAX(E4:E20)</f>
        <v>54</v>
      </c>
      <c r="F22" s="8">
        <f t="shared" ref="F22:H22" si="17">MAX(F4:F20)</f>
        <v>54</v>
      </c>
      <c r="G22" s="8">
        <f t="shared" si="17"/>
        <v>51</v>
      </c>
      <c r="H22" s="8">
        <f t="shared" si="17"/>
        <v>46</v>
      </c>
      <c r="I22" s="8">
        <f>MAX(I4:I20)</f>
        <v>15</v>
      </c>
      <c r="J22" s="8">
        <f t="shared" ref="J22:M22" si="18">MAX(J4:J20)</f>
        <v>14</v>
      </c>
      <c r="K22" s="8">
        <f t="shared" si="18"/>
        <v>14</v>
      </c>
      <c r="L22" s="8">
        <f t="shared" si="18"/>
        <v>11</v>
      </c>
      <c r="M22" s="8">
        <f t="shared" si="18"/>
        <v>6</v>
      </c>
      <c r="N22" s="7">
        <f>MAX(N4:N20)</f>
        <v>1845</v>
      </c>
      <c r="O22" s="7">
        <f t="shared" ref="O22:R22" si="19">MAX(O4:O20)</f>
        <v>1800</v>
      </c>
      <c r="P22" s="7">
        <f t="shared" si="19"/>
        <v>2475</v>
      </c>
      <c r="Q22" s="7">
        <f t="shared" si="19"/>
        <v>2538</v>
      </c>
      <c r="R22" s="7">
        <f t="shared" si="19"/>
        <v>2214</v>
      </c>
      <c r="S22" s="7">
        <f t="shared" ref="S22:AC22" si="20">MAX(S4:S20)</f>
        <v>135</v>
      </c>
      <c r="T22" s="7">
        <f t="shared" ref="T22:W22" si="21">MAX(T4:T20)</f>
        <v>122.5</v>
      </c>
      <c r="U22" s="7">
        <f t="shared" si="21"/>
        <v>122.5</v>
      </c>
      <c r="V22" s="7">
        <f t="shared" si="21"/>
        <v>76.45</v>
      </c>
      <c r="W22" s="7">
        <f t="shared" si="21"/>
        <v>47.7</v>
      </c>
      <c r="X22" s="7">
        <f t="shared" ref="X22:AB22" si="22">MAX(X4:X20)</f>
        <v>1867.5</v>
      </c>
      <c r="Y22" s="7">
        <f t="shared" si="22"/>
        <v>1800</v>
      </c>
      <c r="Z22" s="7">
        <f t="shared" si="22"/>
        <v>2520</v>
      </c>
      <c r="AA22" s="7">
        <f t="shared" si="22"/>
        <v>2599.25</v>
      </c>
      <c r="AB22" s="7">
        <f t="shared" si="22"/>
        <v>2222.75</v>
      </c>
      <c r="AC22" s="7">
        <f t="shared" si="20"/>
        <v>8777</v>
      </c>
      <c r="AD22" s="6"/>
    </row>
    <row r="23" spans="1:30" x14ac:dyDescent="0.3">
      <c r="A23" s="6" t="s">
        <v>41</v>
      </c>
      <c r="B23" s="6"/>
      <c r="C23" s="7">
        <f>MIN(C4:C21)</f>
        <v>6.9</v>
      </c>
      <c r="D23" s="8">
        <f>MIN(D4:D21)</f>
        <v>29</v>
      </c>
      <c r="E23" s="8">
        <f>MIN(E4:E21)</f>
        <v>33</v>
      </c>
      <c r="F23" s="8">
        <f t="shared" ref="F23:H23" si="23">MIN(F4:F21)</f>
        <v>33</v>
      </c>
      <c r="G23" s="8">
        <f t="shared" si="23"/>
        <v>36</v>
      </c>
      <c r="H23" s="8">
        <f t="shared" si="23"/>
        <v>40</v>
      </c>
      <c r="I23" s="8">
        <f>MIN(I4:I21)</f>
        <v>0</v>
      </c>
      <c r="J23" s="8">
        <f t="shared" ref="J23:M23" si="24">MIN(J4:J21)</f>
        <v>0</v>
      </c>
      <c r="K23" s="8">
        <f t="shared" si="24"/>
        <v>0</v>
      </c>
      <c r="L23" s="8">
        <f t="shared" si="24"/>
        <v>0</v>
      </c>
      <c r="M23" s="8">
        <f t="shared" si="24"/>
        <v>0</v>
      </c>
      <c r="N23" s="7">
        <f>MIN(N4:N20)</f>
        <v>269.10000000000002</v>
      </c>
      <c r="O23" s="7">
        <f t="shared" ref="O23:R23" si="25">MIN(O4:O20)</f>
        <v>289.8</v>
      </c>
      <c r="P23" s="7">
        <f t="shared" si="25"/>
        <v>1218</v>
      </c>
      <c r="Q23" s="7">
        <f t="shared" si="25"/>
        <v>1386</v>
      </c>
      <c r="R23" s="7">
        <f t="shared" si="25"/>
        <v>1419</v>
      </c>
      <c r="S23" s="7">
        <f t="shared" ref="S23:AC23" si="26">MIN(S4:S20)</f>
        <v>0</v>
      </c>
      <c r="T23" s="7">
        <f t="shared" ref="T23:W23" si="27">MIN(T4:T20)</f>
        <v>0</v>
      </c>
      <c r="U23" s="7">
        <f t="shared" si="27"/>
        <v>0</v>
      </c>
      <c r="V23" s="7">
        <f t="shared" si="27"/>
        <v>0</v>
      </c>
      <c r="W23" s="7">
        <f t="shared" si="27"/>
        <v>0</v>
      </c>
      <c r="X23" s="7">
        <f t="shared" ref="X23:AB23" si="28">MIN(X4:X20)</f>
        <v>269.10000000000002</v>
      </c>
      <c r="Y23" s="7">
        <f t="shared" si="28"/>
        <v>296.7</v>
      </c>
      <c r="Z23" s="7">
        <f t="shared" si="28"/>
        <v>1232.7</v>
      </c>
      <c r="AA23" s="7">
        <f t="shared" si="28"/>
        <v>1404</v>
      </c>
      <c r="AB23" s="7">
        <f t="shared" si="28"/>
        <v>1452.15</v>
      </c>
      <c r="AC23" s="7">
        <f t="shared" si="26"/>
        <v>5519.64</v>
      </c>
      <c r="AD23" s="6"/>
    </row>
    <row r="24" spans="1:30" x14ac:dyDescent="0.3">
      <c r="A24" s="6" t="s">
        <v>42</v>
      </c>
      <c r="B24" s="6"/>
      <c r="C24" s="7">
        <f>AVERAGE(C4:C20)</f>
        <v>16.367058823529412</v>
      </c>
      <c r="D24" s="8">
        <f>AVERAGE(D4:D20)</f>
        <v>40.882352941176471</v>
      </c>
      <c r="E24" s="8">
        <f>AVERAGE(E4:E20)</f>
        <v>41.411764705882355</v>
      </c>
      <c r="F24" s="8">
        <f t="shared" ref="F24:H24" si="29">AVERAGE(F4:F20)</f>
        <v>42.705882352941174</v>
      </c>
      <c r="G24" s="8">
        <f t="shared" si="29"/>
        <v>42.529411764705884</v>
      </c>
      <c r="H24" s="8">
        <f t="shared" si="29"/>
        <v>42.117647058823529</v>
      </c>
      <c r="I24" s="8">
        <f>AVERAGE(I4:I20)</f>
        <v>2.0588235294117645</v>
      </c>
      <c r="J24" s="8">
        <f t="shared" ref="J24:M24" si="30">AVERAGE(J4:J20)</f>
        <v>2.0588235294117645</v>
      </c>
      <c r="K24" s="8">
        <f t="shared" si="30"/>
        <v>3.2941176470588234</v>
      </c>
      <c r="L24" s="8">
        <f t="shared" si="30"/>
        <v>2.7647058823529411</v>
      </c>
      <c r="M24" s="8">
        <f t="shared" si="30"/>
        <v>2.1176470588235294</v>
      </c>
      <c r="N24" s="7">
        <f>AVERAGE(N4:N20)</f>
        <v>673.65882352941185</v>
      </c>
      <c r="O24" s="7">
        <f t="shared" ref="O24:R24" si="31">AVERAGE(O4:O20)</f>
        <v>677.10352941176473</v>
      </c>
      <c r="P24" s="7">
        <f t="shared" si="31"/>
        <v>1737.4705882352941</v>
      </c>
      <c r="Q24" s="7">
        <f t="shared" si="31"/>
        <v>1765.3529411764705</v>
      </c>
      <c r="R24" s="7">
        <f t="shared" si="31"/>
        <v>1795.2352941176471</v>
      </c>
      <c r="S24" s="7">
        <f t="shared" ref="S24:AC24" si="32">AVERAGE(S4:S20)</f>
        <v>18.932352941176472</v>
      </c>
      <c r="T24" s="7">
        <f t="shared" ref="T24:W24" si="33">AVERAGE(T4:T20)</f>
        <v>17.038235294117648</v>
      </c>
      <c r="U24" s="7">
        <f t="shared" si="33"/>
        <v>30.076470588235296</v>
      </c>
      <c r="V24" s="7">
        <f t="shared" si="33"/>
        <v>19.771176470588237</v>
      </c>
      <c r="W24" s="7">
        <f t="shared" si="33"/>
        <v>15.765882352941178</v>
      </c>
      <c r="X24" s="7">
        <f t="shared" ref="X24:AB24" si="34">AVERAGE(X4:X20)</f>
        <v>692.59117647058815</v>
      </c>
      <c r="Y24" s="7">
        <f t="shared" si="34"/>
        <v>694.14176470588234</v>
      </c>
      <c r="Z24" s="7">
        <f t="shared" si="34"/>
        <v>1767.5470588235296</v>
      </c>
      <c r="AA24" s="7">
        <f t="shared" si="34"/>
        <v>1785.1241176470589</v>
      </c>
      <c r="AB24" s="7">
        <f t="shared" si="34"/>
        <v>1811.0011764705885</v>
      </c>
      <c r="AC24" s="7">
        <f t="shared" si="32"/>
        <v>6750.4052941176469</v>
      </c>
      <c r="AD24" s="6"/>
    </row>
    <row r="25" spans="1:30" x14ac:dyDescent="0.3">
      <c r="A25" s="6" t="s">
        <v>43</v>
      </c>
      <c r="B25" s="6"/>
      <c r="C25" s="7">
        <f>SUM(C4:C20)</f>
        <v>278.24</v>
      </c>
      <c r="D25" s="8">
        <f>SUM(D4:D20)</f>
        <v>695</v>
      </c>
      <c r="E25" s="8">
        <f>SUM(E4:E20)</f>
        <v>704</v>
      </c>
      <c r="F25" s="8">
        <f t="shared" ref="F25:H25" si="35">SUM(F4:F20)</f>
        <v>726</v>
      </c>
      <c r="G25" s="8">
        <f t="shared" si="35"/>
        <v>723</v>
      </c>
      <c r="H25" s="8">
        <f t="shared" si="35"/>
        <v>716</v>
      </c>
      <c r="I25" s="8">
        <f>SUM(I4:I20)</f>
        <v>35</v>
      </c>
      <c r="J25" s="8">
        <f t="shared" ref="J25:M25" si="36">SUM(J4:J20)</f>
        <v>35</v>
      </c>
      <c r="K25" s="8">
        <f t="shared" si="36"/>
        <v>56</v>
      </c>
      <c r="L25" s="8">
        <f t="shared" si="36"/>
        <v>47</v>
      </c>
      <c r="M25" s="8">
        <f t="shared" si="36"/>
        <v>36</v>
      </c>
      <c r="N25" s="7">
        <f>SUM(N4:N20)</f>
        <v>11452.2</v>
      </c>
      <c r="O25" s="7">
        <f t="shared" ref="O25:R25" si="37">SUM(O4:O20)</f>
        <v>11510.76</v>
      </c>
      <c r="P25" s="7">
        <f t="shared" si="37"/>
        <v>29537</v>
      </c>
      <c r="Q25" s="7">
        <f t="shared" si="37"/>
        <v>30011</v>
      </c>
      <c r="R25" s="7">
        <f t="shared" si="37"/>
        <v>30519</v>
      </c>
      <c r="S25" s="7">
        <f t="shared" ref="S25:AC25" si="38">SUM(S4:S20)</f>
        <v>321.85000000000002</v>
      </c>
      <c r="T25" s="7">
        <f t="shared" ref="T25:W25" si="39">SUM(T4:T20)</f>
        <v>289.65000000000003</v>
      </c>
      <c r="U25" s="7">
        <f t="shared" si="39"/>
        <v>511.3</v>
      </c>
      <c r="V25" s="7">
        <f t="shared" si="39"/>
        <v>336.11</v>
      </c>
      <c r="W25" s="7">
        <f t="shared" si="39"/>
        <v>268.02000000000004</v>
      </c>
      <c r="X25" s="7">
        <f t="shared" ref="X25:AB25" si="40">SUM(X4:X20)</f>
        <v>11774.05</v>
      </c>
      <c r="Y25" s="7">
        <f t="shared" si="40"/>
        <v>11800.41</v>
      </c>
      <c r="Z25" s="7">
        <f t="shared" si="40"/>
        <v>30048.300000000003</v>
      </c>
      <c r="AA25" s="7">
        <f t="shared" si="40"/>
        <v>30347.11</v>
      </c>
      <c r="AB25" s="7">
        <f t="shared" si="40"/>
        <v>30787.020000000004</v>
      </c>
      <c r="AC25" s="7">
        <f t="shared" si="38"/>
        <v>114756.89</v>
      </c>
      <c r="AD25" s="6"/>
    </row>
    <row r="26" spans="1:30" x14ac:dyDescent="0.3">
      <c r="A26" s="6"/>
      <c r="B26" s="6"/>
      <c r="C26" s="6"/>
      <c r="D26" s="8"/>
      <c r="E26" s="8"/>
      <c r="F26" s="8"/>
      <c r="G26" s="8"/>
      <c r="H26" s="8"/>
      <c r="I26" s="8"/>
      <c r="J26" s="8"/>
      <c r="K26" s="8"/>
      <c r="L26" s="8"/>
      <c r="M26" s="8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</sheetData>
  <pageMargins left="1" right="1" top="1" bottom="1" header="0.5" footer="0.5"/>
  <pageSetup paperSize="9" scale="2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2023-07-15T17:48:25Z</cp:lastPrinted>
  <dcterms:created xsi:type="dcterms:W3CDTF">2023-07-15T13:50:51Z</dcterms:created>
  <dcterms:modified xsi:type="dcterms:W3CDTF">2023-07-15T17:50:05Z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2023-07-15T17:49:55Z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4fad2d6b-dc5e-4e30-bea3-f736fb159c97</vt:lpwstr>
  </property>
  <property fmtid="{D5CDD505-2E9C-101B-9397-08002B2CF9AE}" pid="7" name="MSIP_Label_defa4170-0d19-0005-0004-bc88714345d2_ActionId">
    <vt:lpwstr>7e27121b-02b4-44ce-8ec1-1202a0260d9a</vt:lpwstr>
  </property>
  <property fmtid="{D5CDD505-2E9C-101B-9397-08002B2CF9AE}" pid="8" name="MSIP_Label_defa4170-0d19-0005-0004-bc88714345d2_ContentBits">
    <vt:lpwstr>0</vt:lpwstr>
  </property>
</Properties>
</file>