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ta-lab1\Desktop\개인프로젝트\My Portfolio\z. etc\산출물\작업내용\"/>
    </mc:Choice>
  </mc:AlternateContent>
  <bookViews>
    <workbookView xWindow="0" yWindow="0" windowWidth="16170" windowHeight="11085" tabRatio="630" activeTab="2"/>
  </bookViews>
  <sheets>
    <sheet name="메뉴 구조도" sheetId="1" r:id="rId1"/>
    <sheet name="프로그램 명세서" sheetId="2" r:id="rId2"/>
    <sheet name="WBS" sheetId="5" r:id="rId3"/>
    <sheet name="테이블명세서" sheetId="7" r:id="rId4"/>
    <sheet name="ERD" sheetId="8" r:id="rId5"/>
  </sheets>
  <calcPr calcId="152511"/>
</workbook>
</file>

<file path=xl/calcChain.xml><?xml version="1.0" encoding="utf-8"?>
<calcChain xmlns="http://schemas.openxmlformats.org/spreadsheetml/2006/main">
  <c r="G21" i="5" l="1"/>
  <c r="G16" i="5" l="1"/>
  <c r="C16" i="5" s="1"/>
  <c r="F35" i="5"/>
  <c r="C35" i="5"/>
  <c r="G34" i="5"/>
  <c r="C34" i="5" s="1"/>
  <c r="F34" i="5"/>
  <c r="F33" i="5"/>
  <c r="C33" i="5"/>
  <c r="G32" i="5"/>
  <c r="C32" i="5" s="1"/>
  <c r="F32" i="5"/>
  <c r="F31" i="5"/>
  <c r="C31" i="5"/>
  <c r="F30" i="5"/>
  <c r="C30" i="5"/>
  <c r="F29" i="5"/>
  <c r="C29" i="5"/>
  <c r="F28" i="5"/>
  <c r="C28" i="5"/>
  <c r="G27" i="5"/>
  <c r="F27" i="5"/>
  <c r="F26" i="5"/>
  <c r="C26" i="5"/>
  <c r="G25" i="5"/>
  <c r="C25" i="5" s="1"/>
  <c r="F25" i="5"/>
  <c r="F24" i="5"/>
  <c r="C24" i="5"/>
  <c r="F23" i="5"/>
  <c r="C23" i="5"/>
  <c r="F22" i="5"/>
  <c r="C22" i="5"/>
  <c r="C21" i="5"/>
  <c r="F21" i="5"/>
  <c r="F20" i="5"/>
  <c r="C20" i="5"/>
  <c r="F19" i="5"/>
  <c r="C19" i="5"/>
  <c r="F18" i="5"/>
  <c r="C18" i="5"/>
  <c r="F17" i="5"/>
  <c r="C17" i="5"/>
  <c r="F16" i="5"/>
  <c r="F15" i="5"/>
  <c r="F14" i="5"/>
  <c r="F13" i="5"/>
  <c r="C13" i="5"/>
  <c r="F12" i="5"/>
  <c r="C12" i="5"/>
  <c r="G11" i="5"/>
  <c r="C11" i="5" s="1"/>
  <c r="F11" i="5"/>
  <c r="F10" i="5"/>
  <c r="C10" i="5"/>
  <c r="F9" i="5"/>
  <c r="C9" i="5"/>
  <c r="F8" i="5"/>
  <c r="C8" i="5"/>
  <c r="F7" i="5"/>
  <c r="C7" i="5"/>
  <c r="F6" i="5"/>
  <c r="C6" i="5"/>
  <c r="G5" i="5"/>
  <c r="F5" i="5"/>
  <c r="C5" i="5"/>
  <c r="F4" i="5"/>
  <c r="C4" i="5"/>
  <c r="F3" i="5"/>
  <c r="C3" i="5"/>
  <c r="F2" i="5"/>
  <c r="G14" i="5" l="1"/>
  <c r="C27" i="5"/>
  <c r="G15" i="5"/>
  <c r="G2" i="5"/>
  <c r="C2" i="5" s="1"/>
  <c r="C14" i="5" l="1"/>
  <c r="C15" i="5"/>
</calcChain>
</file>

<file path=xl/sharedStrings.xml><?xml version="1.0" encoding="utf-8"?>
<sst xmlns="http://schemas.openxmlformats.org/spreadsheetml/2006/main" count="262" uniqueCount="186">
  <si>
    <t>구분</t>
  </si>
  <si>
    <t>구분</t>
  </si>
  <si>
    <t>1depth</t>
  </si>
  <si>
    <t>2depth</t>
  </si>
  <si>
    <t>3depth</t>
  </si>
  <si>
    <t>로그인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</si>
  <si>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</si>
  <si>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</si>
  <si>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</si>
  <si>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</si>
  <si>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</si>
  <si>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</si>
  <si>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</si>
  <si>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</si>
  <si>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</si>
  <si>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</si>
  <si>
    <t>Page/기능구분</t>
  </si>
  <si>
    <t>비고</t>
  </si>
  <si>
    <t>Program</t>
  </si>
  <si>
    <t>아이디 찾기</t>
  </si>
  <si>
    <t>U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</si>
  <si>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</si>
  <si>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</si>
  <si>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</si>
  <si>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</si>
  <si>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</si>
  <si>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</si>
  <si>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</si>
  <si>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</si>
  <si>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</si>
  <si>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</si>
  <si>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DB 구현</t>
  </si>
  <si>
    <t xml:space="preserve">  개발환경 세팅</t>
  </si>
  <si>
    <t xml:space="preserve">    my-batis 세팅</t>
  </si>
  <si>
    <t xml:space="preserve">    논리ERD 작성</t>
  </si>
  <si>
    <t xml:space="preserve">    물리ERD 작성</t>
  </si>
  <si>
    <t xml:space="preserve">  화면설계서</t>
  </si>
  <si>
    <t>구현(소프트웨어개발)</t>
  </si>
  <si>
    <t xml:space="preserve">  HOME</t>
  </si>
  <si>
    <t>사용자</t>
  </si>
  <si>
    <t xml:space="preserve">  마이페이지</t>
  </si>
  <si>
    <t xml:space="preserve">    회원정보 상세</t>
  </si>
  <si>
    <t xml:space="preserve">    회원 탈퇴</t>
  </si>
  <si>
    <t xml:space="preserve">  테이블 명세서</t>
  </si>
  <si>
    <t>PK</t>
  </si>
  <si>
    <t>아이디</t>
  </si>
  <si>
    <t>비밀번호</t>
  </si>
  <si>
    <t>회원 이름</t>
  </si>
  <si>
    <t>회원 전화번호</t>
  </si>
  <si>
    <t>등록일</t>
  </si>
  <si>
    <t>REGDATE</t>
  </si>
  <si>
    <t>수정일</t>
  </si>
  <si>
    <t>NOTICE_TITLE</t>
  </si>
  <si>
    <t>NOTICE_CONTENT</t>
  </si>
  <si>
    <t>REGNO</t>
  </si>
  <si>
    <t>UPDDATE</t>
  </si>
  <si>
    <t>UPDNO</t>
  </si>
  <si>
    <t>REGDATE</t>
  </si>
  <si>
    <t>UPDNO</t>
  </si>
  <si>
    <t>등록일</t>
  </si>
  <si>
    <t>수정일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</si>
  <si>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</si>
  <si>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</si>
  <si>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</si>
  <si>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</si>
  <si>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</si>
  <si>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</si>
  <si>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</si>
  <si>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</si>
  <si>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NOT NULL</t>
  </si>
  <si>
    <t>UNIQUE</t>
  </si>
  <si>
    <t>FK</t>
  </si>
  <si>
    <t>회원 정보</t>
  </si>
  <si>
    <t>회원번호</t>
  </si>
  <si>
    <t>USER_NO</t>
  </si>
  <si>
    <t>USER_NAME</t>
  </si>
  <si>
    <t>USER_TEL</t>
  </si>
  <si>
    <t>REGNO</t>
  </si>
  <si>
    <t>UPDDATE</t>
  </si>
  <si>
    <t>*</t>
  </si>
  <si>
    <t>*</t>
  </si>
  <si>
    <t>*</t>
  </si>
  <si>
    <t>*</t>
  </si>
  <si>
    <t>*</t>
  </si>
  <si>
    <t>*</t>
  </si>
  <si>
    <t>int unsigned</t>
  </si>
  <si>
    <t>int unsigned</t>
  </si>
  <si>
    <t>int unsigned</t>
  </si>
  <si>
    <t>varchar(n)</t>
  </si>
  <si>
    <t>varchar(n)</t>
  </si>
  <si>
    <t>varchar(n)</t>
  </si>
  <si>
    <t>date</t>
  </si>
  <si>
    <t>int unsigned</t>
  </si>
  <si>
    <t>date</t>
  </si>
  <si>
    <t>*</t>
  </si>
  <si>
    <t>*</t>
  </si>
  <si>
    <t>*</t>
  </si>
  <si>
    <t>varchar(n)</t>
  </si>
  <si>
    <t>varchar(n)</t>
  </si>
  <si>
    <t>-&gt; 회원정보.회원번호</t>
  </si>
  <si>
    <t>int unsigned</t>
  </si>
  <si>
    <t>로그인</t>
  </si>
  <si>
    <t>회원탈퇴</t>
  </si>
  <si>
    <t>마이페이지</t>
  </si>
  <si>
    <t>main</t>
  </si>
  <si>
    <t>사용자</t>
  </si>
  <si>
    <t>로그인</t>
  </si>
  <si>
    <t>비밀번호 찾기</t>
  </si>
  <si>
    <t>회원가입</t>
  </si>
  <si>
    <t>마이페이지</t>
  </si>
  <si>
    <t>회원정보 수정</t>
  </si>
  <si>
    <t>아이디 찾기</t>
  </si>
  <si>
    <t>비밀번호 찾기</t>
  </si>
  <si>
    <t>회원가입</t>
  </si>
  <si>
    <t>회원정보 수정</t>
  </si>
  <si>
    <t>회원탈퇴</t>
  </si>
  <si>
    <t>R</t>
  </si>
  <si>
    <t>R</t>
  </si>
  <si>
    <t>RU</t>
  </si>
  <si>
    <t>CR</t>
  </si>
  <si>
    <t>U</t>
  </si>
  <si>
    <t>R</t>
  </si>
  <si>
    <t>박문수</t>
  </si>
  <si>
    <t>main</t>
  </si>
  <si>
    <t>리뷰 작성</t>
  </si>
  <si>
    <t>USER_001</t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</si>
  <si>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</si>
  <si>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</si>
  <si>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</si>
  <si>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</si>
  <si>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</si>
  <si>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</si>
  <si>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</si>
  <si>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</si>
  <si>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</si>
  <si>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D</t>
  </si>
  <si>
    <t>박문수</t>
  </si>
  <si>
    <t>박문수</t>
  </si>
  <si>
    <t>박문수</t>
  </si>
  <si>
    <t>회원정보 상세</t>
  </si>
  <si>
    <t>USER_011</t>
  </si>
  <si>
    <t>회원정보 상세</t>
  </si>
  <si>
    <t xml:space="preserve">    회원정보 수정</t>
  </si>
  <si>
    <t>유지보수</t>
  </si>
  <si>
    <t xml:space="preserve">  프로그램 점검</t>
  </si>
  <si>
    <t>home</t>
  </si>
  <si>
    <t>대시보드</t>
  </si>
  <si>
    <t>작업관리</t>
  </si>
  <si>
    <t>포트폴리오</t>
  </si>
  <si>
    <t>작업목록</t>
  </si>
  <si>
    <t>작업추가</t>
  </si>
  <si>
    <t>작업수정</t>
  </si>
  <si>
    <t>작업삭제</t>
  </si>
  <si>
    <t>USER_012</t>
  </si>
  <si>
    <t>USER_013</t>
  </si>
  <si>
    <t xml:space="preserve">    Spring boot 세팅</t>
  </si>
  <si>
    <t xml:space="preserve">    회원가입</t>
  </si>
  <si>
    <t xml:space="preserve">    로그인</t>
  </si>
  <si>
    <t xml:space="preserve">    아이디 찾기</t>
  </si>
  <si>
    <t xml:space="preserve">    비밀번호 찾기</t>
  </si>
  <si>
    <t xml:space="preserve">  대시보드</t>
  </si>
  <si>
    <t xml:space="preserve">    대시보드</t>
  </si>
  <si>
    <t xml:space="preserve">  작업 관리</t>
  </si>
  <si>
    <t xml:space="preserve">    작업 목록</t>
  </si>
  <si>
    <t xml:space="preserve">    작업 추가</t>
  </si>
  <si>
    <t xml:space="preserve">    작업 수정</t>
  </si>
  <si>
    <t xml:space="preserve">    작업 삭제</t>
  </si>
  <si>
    <t xml:space="preserve">  포트폴리오</t>
  </si>
  <si>
    <t xml:space="preserve">    포트폴리오</t>
  </si>
  <si>
    <t>회원 이메일</t>
  </si>
  <si>
    <t>USER_EMAIL</t>
  </si>
  <si>
    <t>mp_user</t>
  </si>
  <si>
    <t>작업 관리</t>
  </si>
  <si>
    <t>mp_work</t>
  </si>
  <si>
    <t>작업 번호</t>
  </si>
  <si>
    <t>USER_ID</t>
  </si>
  <si>
    <t>USER_PASSWORD</t>
  </si>
  <si>
    <t>WORK_NO</t>
  </si>
  <si>
    <t>작업 제목</t>
  </si>
  <si>
    <t>작업 내용</t>
  </si>
  <si>
    <t>등록자</t>
  </si>
  <si>
    <t>수정자</t>
  </si>
  <si>
    <t>작성자</t>
  </si>
  <si>
    <t>제외</t>
    <phoneticPr fontId="1" type="noConversion"/>
  </si>
  <si>
    <t>제외</t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</si>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</sst>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20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b/>
      <sz val="11"/>
      <color rgb="FF000000"/>
      <name val="Malgun Gothic"/>
      <family val="3"/>
      <charset val="129"/>
    </font>
    <font>
      <b/>
      <sz val="32"/>
      <color theme="1"/>
      <name val="맑은 고딕"/>
      <family val="3"/>
      <charset val="129"/>
      <scheme val="minor"/>
    </font>
    <font>
      <sz val="11"/>
      <color rgb="FF000000"/>
      <name val="ＭＳ Ｐゴシック"/>
    </font>
    <font>
      <b/>
      <sz val="10"/>
      <color rgb="FFFFFF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5B9BD5"/>
      </patternFill>
    </fill>
    <fill>
      <patternFill patternType="solid">
        <fgColor theme="9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theme="4" tint="0.79995117038483843"/>
        <bgColor rgb="FF000000"/>
      </patternFill>
    </fill>
    <fill>
      <patternFill patternType="solid">
        <fgColor theme="4" tint="-0.49995422223578601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4" fillId="0" borderId="1" xfId="0" applyFont="1" applyBorder="1" applyProtection="1">
      <alignment vertical="center"/>
      <protection locked="0"/>
    </xf>
    <xf numFmtId="0" fontId="8" fillId="7" borderId="1" xfId="0" applyFont="1" applyFill="1" applyBorder="1" applyAlignment="1" applyProtection="1">
      <protection locked="0"/>
    </xf>
    <xf numFmtId="176" fontId="6" fillId="7" borderId="1" xfId="0" applyNumberFormat="1" applyFont="1" applyFill="1" applyBorder="1" applyAlignment="1" applyProtection="1">
      <alignment horizontal="left"/>
      <protection locked="0"/>
    </xf>
    <xf numFmtId="176" fontId="6" fillId="7" borderId="1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6" fillId="7" borderId="1" xfId="0" applyFont="1" applyFill="1" applyBorder="1" applyAlignment="1" applyProtection="1">
      <alignment horizontal="right" wrapText="1"/>
    </xf>
    <xf numFmtId="9" fontId="6" fillId="7" borderId="1" xfId="0" applyNumberFormat="1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176" fontId="6" fillId="7" borderId="1" xfId="0" applyNumberFormat="1" applyFont="1" applyFill="1" applyBorder="1" applyAlignment="1" applyProtection="1">
      <alignment horizontal="left"/>
    </xf>
    <xf numFmtId="0" fontId="0" fillId="0" borderId="0" xfId="0" applyProtection="1">
      <alignment vertical="center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protection locked="0"/>
    </xf>
    <xf numFmtId="9" fontId="7" fillId="7" borderId="1" xfId="0" applyNumberFormat="1" applyFont="1" applyFill="1" applyBorder="1" applyAlignment="1" applyProtection="1">
      <alignment horizontal="right"/>
    </xf>
    <xf numFmtId="0" fontId="8" fillId="10" borderId="1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protection locked="0"/>
    </xf>
    <xf numFmtId="176" fontId="6" fillId="8" borderId="1" xfId="0" applyNumberFormat="1" applyFont="1" applyFill="1" applyBorder="1" applyAlignment="1" applyProtection="1">
      <alignment horizontal="left"/>
    </xf>
    <xf numFmtId="176" fontId="6" fillId="8" borderId="1" xfId="0" applyNumberFormat="1" applyFont="1" applyFill="1" applyBorder="1" applyAlignment="1" applyProtection="1">
      <alignment horizontal="right"/>
      <protection locked="0"/>
    </xf>
    <xf numFmtId="0" fontId="6" fillId="8" borderId="1" xfId="0" applyFont="1" applyFill="1" applyBorder="1" applyAlignment="1" applyProtection="1">
      <alignment horizontal="right" wrapText="1"/>
    </xf>
    <xf numFmtId="9" fontId="6" fillId="8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4" fillId="9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</xf>
    <xf numFmtId="176" fontId="0" fillId="9" borderId="1" xfId="0" applyNumberFormat="1" applyFill="1" applyBorder="1" applyProtection="1">
      <alignment vertical="center"/>
      <protection locked="0"/>
    </xf>
    <xf numFmtId="0" fontId="0" fillId="9" borderId="1" xfId="0" applyFill="1" applyBorder="1" applyAlignment="1" applyProtection="1">
      <alignment horizontal="right"/>
    </xf>
    <xf numFmtId="9" fontId="0" fillId="9" borderId="1" xfId="0" applyNumberFormat="1" applyFill="1" applyBorder="1" applyAlignment="1" applyProtection="1">
      <alignment horizontal="right"/>
    </xf>
    <xf numFmtId="0" fontId="5" fillId="6" borderId="1" xfId="0" applyFont="1" applyFill="1" applyBorder="1" applyAlignment="1" applyProtection="1">
      <alignment horizontal="center"/>
      <protection locked="0"/>
    </xf>
    <xf numFmtId="9" fontId="5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1" fillId="11" borderId="5" xfId="1" applyFont="1" applyFill="1" applyBorder="1" applyAlignment="1">
      <alignment horizontal="center" vertical="center" wrapText="1"/>
    </xf>
    <xf numFmtId="0" fontId="12" fillId="12" borderId="4" xfId="1" applyFont="1" applyFill="1" applyBorder="1" applyAlignment="1" applyProtection="1">
      <alignment horizontal="center" vertical="center" wrapText="1"/>
    </xf>
    <xf numFmtId="0" fontId="12" fillId="12" borderId="1" xfId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1" xfId="1" applyFont="1" applyBorder="1" applyAlignment="1" applyProtection="1">
      <alignment vertical="center" wrapText="1"/>
    </xf>
    <xf numFmtId="0" fontId="12" fillId="12" borderId="4" xfId="1" applyFont="1" applyFill="1" applyBorder="1" applyAlignment="1" applyProtection="1">
      <alignment vertical="center" wrapText="1"/>
    </xf>
    <xf numFmtId="0" fontId="12" fillId="12" borderId="1" xfId="1" applyFont="1" applyFill="1" applyBorder="1" applyAlignment="1" applyProtection="1">
      <alignment vertical="center" wrapText="1"/>
    </xf>
    <xf numFmtId="0" fontId="13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quotePrefix="1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14" fillId="1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4" fillId="14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8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4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0" fillId="0" borderId="1" xfId="0" applyFill="1" applyBorder="1" applyProtection="1">
      <alignment vertical="center"/>
      <protection locked="0"/>
    </xf>
    <xf numFmtId="176" fontId="0" fillId="0" borderId="1" xfId="0" applyNumberForma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right"/>
    </xf>
    <xf numFmtId="9" fontId="0" fillId="0" borderId="1" xfId="0" applyNumberFormat="1" applyFill="1" applyBorder="1" applyAlignment="1" applyProtection="1">
      <alignment horizontal="right"/>
      <protection locked="0"/>
    </xf>
  </cellXfs>
  <cellStyles count="4">
    <cellStyle name="열어 본 하이퍼링크" xfId="3" builtinId="9" hidden="1"/>
    <cellStyle name="표준" xfId="0" builtinId="0"/>
    <cellStyle name="표준 4" xfId="1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504825</xdr:colOff>
      <xdr:row>16</xdr:row>
      <xdr:rowOff>194614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305425" cy="3547414"/>
        </a:xfrm>
        <a:prstGeom prst="rect">
          <a:avLst/>
        </a:prstGeom>
        <a:noFill/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8"/>
  <sheetViews>
    <sheetView zoomScale="85" zoomScaleNormal="85" workbookViewId="0">
      <selection activeCell="O19" sqref="O19"/>
    </sheetView>
  </sheetViews>
  <sheetFormatPr defaultRowHeight="16.5"/>
  <cols>
    <col min="1" max="1" width="12.625" style="58" customWidth="1"/>
    <col min="2" max="4" width="18.125" style="58" customWidth="1"/>
    <col min="5" max="5" width="25.625" style="58" customWidth="1"/>
    <col min="6" max="6" width="14.625" style="58" customWidth="1"/>
    <col min="7" max="7" width="15.625" style="58" customWidth="1"/>
    <col min="8" max="8" width="9" style="58" customWidth="1"/>
    <col min="9" max="16384" width="9" style="58"/>
  </cols>
  <sheetData>
    <row r="2" spans="1:7" s="59" customFormat="1" ht="20.25">
      <c r="A2" s="67" t="s">
        <v>105</v>
      </c>
      <c r="B2" s="67"/>
      <c r="C2" s="67"/>
      <c r="D2" s="67"/>
      <c r="E2" s="67"/>
      <c r="F2" s="67"/>
      <c r="G2" s="67"/>
    </row>
    <row r="3" spans="1:7">
      <c r="A3" s="9" t="s">
        <v>1</v>
      </c>
      <c r="B3" s="9" t="s">
        <v>2</v>
      </c>
      <c r="C3" s="9" t="s">
        <v>3</v>
      </c>
      <c r="D3" s="9" t="s">
        <v>4</v>
      </c>
      <c r="E3" s="9" t="s">
        <v>15</v>
      </c>
      <c r="F3" s="9" t="s">
        <v>16</v>
      </c>
      <c r="G3" s="10" t="s">
        <v>17</v>
      </c>
    </row>
    <row r="4" spans="1:7">
      <c r="A4" s="60" t="s">
        <v>145</v>
      </c>
      <c r="B4" s="60" t="s">
        <v>5</v>
      </c>
      <c r="C4" s="57"/>
      <c r="D4" s="57"/>
      <c r="E4" s="2"/>
      <c r="F4" s="57" t="s">
        <v>18</v>
      </c>
      <c r="G4" s="57"/>
    </row>
    <row r="5" spans="1:7">
      <c r="A5" s="68" t="s">
        <v>104</v>
      </c>
      <c r="B5" s="57" t="s">
        <v>103</v>
      </c>
      <c r="C5" s="57"/>
      <c r="D5" s="57"/>
      <c r="E5" s="2"/>
      <c r="F5" s="57" t="s">
        <v>18</v>
      </c>
      <c r="G5" s="57"/>
    </row>
    <row r="6" spans="1:7">
      <c r="A6" s="69"/>
      <c r="B6" s="57" t="s">
        <v>146</v>
      </c>
      <c r="C6" s="57"/>
      <c r="D6" s="57"/>
      <c r="E6" s="2"/>
      <c r="F6" s="57" t="s">
        <v>18</v>
      </c>
      <c r="G6" s="57"/>
    </row>
    <row r="7" spans="1:7">
      <c r="A7" s="69"/>
      <c r="B7" s="57" t="s">
        <v>147</v>
      </c>
      <c r="C7" s="57"/>
      <c r="D7" s="57"/>
      <c r="E7" s="2"/>
      <c r="F7" s="57" t="s">
        <v>18</v>
      </c>
      <c r="G7" s="57"/>
    </row>
    <row r="8" spans="1:7">
      <c r="A8" s="70"/>
      <c r="B8" s="57" t="s">
        <v>148</v>
      </c>
      <c r="C8" s="57"/>
      <c r="D8" s="57"/>
      <c r="E8" s="2"/>
      <c r="F8" s="57" t="s">
        <v>18</v>
      </c>
      <c r="G8" s="57"/>
    </row>
  </sheetData>
  <mergeCells count="2">
    <mergeCell ref="A2:G2"/>
    <mergeCell ref="A5:A8"/>
  </mergeCells>
  <phoneticPr fontId="1" type="noConversion"/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"/>
  <sheetViews>
    <sheetView zoomScale="85" zoomScaleNormal="85" workbookViewId="0">
      <selection activeCell="D29" sqref="D29"/>
    </sheetView>
  </sheetViews>
  <sheetFormatPr defaultRowHeight="16.5"/>
  <cols>
    <col min="1" max="1" width="7.125" customWidth="1"/>
    <col min="2" max="2" width="15.875" customWidth="1"/>
    <col min="3" max="3" width="18.625" customWidth="1"/>
    <col min="4" max="4" width="15.625" customWidth="1"/>
    <col min="5" max="5" width="14.625" customWidth="1"/>
    <col min="6" max="6" width="18.625" customWidth="1"/>
    <col min="7" max="7" width="17.625" customWidth="1"/>
    <col min="8" max="9" width="8.625" customWidth="1"/>
  </cols>
  <sheetData>
    <row r="2" spans="1:9" s="59" customFormat="1" ht="20.25">
      <c r="A2" s="76" t="s">
        <v>105</v>
      </c>
      <c r="B2" s="76"/>
      <c r="C2" s="76"/>
      <c r="D2" s="76"/>
      <c r="E2" s="76"/>
      <c r="F2" s="76"/>
      <c r="G2" s="76"/>
      <c r="H2" s="76"/>
      <c r="I2" s="76"/>
    </row>
    <row r="3" spans="1:9">
      <c r="A3" s="77" t="s">
        <v>6</v>
      </c>
      <c r="B3" s="79" t="s">
        <v>7</v>
      </c>
      <c r="C3" s="80"/>
      <c r="D3" s="80"/>
      <c r="E3" s="77" t="s">
        <v>8</v>
      </c>
      <c r="F3" s="77" t="s">
        <v>9</v>
      </c>
      <c r="G3" s="77" t="s">
        <v>10</v>
      </c>
      <c r="H3" s="77" t="s">
        <v>11</v>
      </c>
      <c r="I3" s="77" t="s">
        <v>0</v>
      </c>
    </row>
    <row r="4" spans="1:9">
      <c r="A4" s="78"/>
      <c r="B4" s="3" t="s">
        <v>12</v>
      </c>
      <c r="C4" s="3" t="s">
        <v>13</v>
      </c>
      <c r="D4" s="3" t="s">
        <v>14</v>
      </c>
      <c r="E4" s="78"/>
      <c r="F4" s="78"/>
      <c r="G4" s="78"/>
      <c r="H4" s="78"/>
      <c r="I4" s="78"/>
    </row>
    <row r="5" spans="1:9">
      <c r="A5" s="68" t="s">
        <v>145</v>
      </c>
      <c r="B5" s="68" t="s">
        <v>101</v>
      </c>
      <c r="C5" s="1" t="s">
        <v>106</v>
      </c>
      <c r="D5" s="1"/>
      <c r="E5" s="7" t="s">
        <v>125</v>
      </c>
      <c r="F5" s="7" t="s">
        <v>101</v>
      </c>
      <c r="G5" s="1" t="s">
        <v>116</v>
      </c>
      <c r="H5" s="68" t="s">
        <v>122</v>
      </c>
      <c r="I5" s="68" t="s">
        <v>39</v>
      </c>
    </row>
    <row r="6" spans="1:9">
      <c r="A6" s="69"/>
      <c r="B6" s="69"/>
      <c r="C6" s="1" t="s">
        <v>19</v>
      </c>
      <c r="D6" s="4"/>
      <c r="E6" s="7" t="s">
        <v>126</v>
      </c>
      <c r="F6" s="7" t="s">
        <v>111</v>
      </c>
      <c r="G6" s="1" t="s">
        <v>117</v>
      </c>
      <c r="H6" s="69"/>
      <c r="I6" s="69"/>
    </row>
    <row r="7" spans="1:9">
      <c r="A7" s="69"/>
      <c r="B7" s="69"/>
      <c r="C7" s="1" t="s">
        <v>107</v>
      </c>
      <c r="D7" s="4"/>
      <c r="E7" s="7" t="s">
        <v>127</v>
      </c>
      <c r="F7" s="7" t="s">
        <v>112</v>
      </c>
      <c r="G7" s="1" t="s">
        <v>118</v>
      </c>
      <c r="H7" s="69"/>
      <c r="I7" s="69"/>
    </row>
    <row r="8" spans="1:9">
      <c r="A8" s="70"/>
      <c r="B8" s="70"/>
      <c r="C8" s="1" t="s">
        <v>108</v>
      </c>
      <c r="D8" s="4"/>
      <c r="E8" s="7" t="s">
        <v>128</v>
      </c>
      <c r="F8" s="7" t="s">
        <v>113</v>
      </c>
      <c r="G8" s="1" t="s">
        <v>119</v>
      </c>
      <c r="H8" s="69"/>
      <c r="I8" s="69"/>
    </row>
    <row r="9" spans="1:9">
      <c r="A9" s="71" t="s">
        <v>123</v>
      </c>
      <c r="B9" s="68" t="s">
        <v>109</v>
      </c>
      <c r="C9" s="1" t="s">
        <v>139</v>
      </c>
      <c r="D9" s="4"/>
      <c r="E9" s="7" t="s">
        <v>129</v>
      </c>
      <c r="F9" s="7" t="s">
        <v>141</v>
      </c>
      <c r="G9" s="1" t="s">
        <v>121</v>
      </c>
      <c r="H9" s="69"/>
      <c r="I9" s="69"/>
    </row>
    <row r="10" spans="1:9">
      <c r="A10" s="71"/>
      <c r="B10" s="69"/>
      <c r="C10" s="1" t="s">
        <v>110</v>
      </c>
      <c r="D10" s="4"/>
      <c r="E10" s="7" t="s">
        <v>130</v>
      </c>
      <c r="F10" s="7" t="s">
        <v>114</v>
      </c>
      <c r="G10" s="1" t="s">
        <v>120</v>
      </c>
      <c r="H10" s="69"/>
      <c r="I10" s="69"/>
    </row>
    <row r="11" spans="1:9">
      <c r="A11" s="71"/>
      <c r="B11" s="70"/>
      <c r="C11" s="1" t="s">
        <v>102</v>
      </c>
      <c r="D11" s="4"/>
      <c r="E11" s="7" t="s">
        <v>131</v>
      </c>
      <c r="F11" s="7" t="s">
        <v>115</v>
      </c>
      <c r="G11" s="1" t="s">
        <v>120</v>
      </c>
      <c r="H11" s="69"/>
      <c r="I11" s="69"/>
    </row>
    <row r="12" spans="1:9">
      <c r="A12" s="71"/>
      <c r="B12" s="61" t="s">
        <v>146</v>
      </c>
      <c r="C12" s="1" t="s">
        <v>146</v>
      </c>
      <c r="D12" s="4"/>
      <c r="E12" s="7" t="s">
        <v>132</v>
      </c>
      <c r="F12" s="7" t="s">
        <v>146</v>
      </c>
      <c r="G12" s="1" t="s">
        <v>116</v>
      </c>
      <c r="H12" s="69"/>
      <c r="I12" s="69"/>
    </row>
    <row r="13" spans="1:9">
      <c r="A13" s="71"/>
      <c r="B13" s="68" t="s">
        <v>147</v>
      </c>
      <c r="C13" s="1" t="s">
        <v>150</v>
      </c>
      <c r="D13" s="4"/>
      <c r="E13" s="7" t="s">
        <v>133</v>
      </c>
      <c r="F13" s="7" t="s">
        <v>150</v>
      </c>
      <c r="G13" s="1" t="s">
        <v>116</v>
      </c>
      <c r="H13" s="69"/>
      <c r="I13" s="69"/>
    </row>
    <row r="14" spans="1:9">
      <c r="A14" s="71"/>
      <c r="B14" s="69"/>
      <c r="C14" s="73" t="s">
        <v>149</v>
      </c>
      <c r="D14" s="4" t="s">
        <v>149</v>
      </c>
      <c r="E14" s="7" t="s">
        <v>134</v>
      </c>
      <c r="F14" s="7" t="s">
        <v>149</v>
      </c>
      <c r="G14" s="1" t="s">
        <v>121</v>
      </c>
      <c r="H14" s="69"/>
      <c r="I14" s="69"/>
    </row>
    <row r="15" spans="1:9">
      <c r="A15" s="71"/>
      <c r="B15" s="69"/>
      <c r="C15" s="74"/>
      <c r="D15" s="4" t="s">
        <v>151</v>
      </c>
      <c r="E15" s="7" t="s">
        <v>140</v>
      </c>
      <c r="F15" s="7" t="s">
        <v>151</v>
      </c>
      <c r="G15" s="1" t="s">
        <v>20</v>
      </c>
      <c r="H15" s="69"/>
      <c r="I15" s="69"/>
    </row>
    <row r="16" spans="1:9">
      <c r="A16" s="71"/>
      <c r="B16" s="70"/>
      <c r="C16" s="75"/>
      <c r="D16" s="4" t="s">
        <v>152</v>
      </c>
      <c r="E16" s="7" t="s">
        <v>153</v>
      </c>
      <c r="F16" s="7" t="s">
        <v>152</v>
      </c>
      <c r="G16" s="1" t="s">
        <v>135</v>
      </c>
      <c r="H16" s="69"/>
      <c r="I16" s="69"/>
    </row>
    <row r="17" spans="1:9">
      <c r="A17" s="72"/>
      <c r="B17" s="57" t="s">
        <v>148</v>
      </c>
      <c r="C17" s="1" t="s">
        <v>148</v>
      </c>
      <c r="D17" s="1"/>
      <c r="E17" s="7" t="s">
        <v>154</v>
      </c>
      <c r="F17" s="7" t="s">
        <v>124</v>
      </c>
      <c r="G17" s="1" t="s">
        <v>116</v>
      </c>
      <c r="H17" s="70"/>
      <c r="I17" s="70"/>
    </row>
    <row r="18" spans="1:9">
      <c r="A18" s="6"/>
      <c r="B18" s="5"/>
      <c r="C18" s="6"/>
      <c r="D18" s="5"/>
      <c r="E18" s="8"/>
      <c r="F18" s="6"/>
      <c r="G18" s="6"/>
      <c r="H18" s="6"/>
      <c r="I18" s="6"/>
    </row>
    <row r="19" spans="1:9">
      <c r="A19" s="6"/>
      <c r="B19" s="5"/>
      <c r="C19" s="6"/>
      <c r="D19" s="5"/>
      <c r="E19" s="8"/>
      <c r="F19" s="6"/>
      <c r="G19" s="6"/>
      <c r="H19" s="6"/>
      <c r="I19" s="6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</sheetData>
  <mergeCells count="16">
    <mergeCell ref="A2:I2"/>
    <mergeCell ref="A3:A4"/>
    <mergeCell ref="B3:D3"/>
    <mergeCell ref="E3:E4"/>
    <mergeCell ref="F3:F4"/>
    <mergeCell ref="G3:G4"/>
    <mergeCell ref="H3:H4"/>
    <mergeCell ref="I3:I4"/>
    <mergeCell ref="A5:A8"/>
    <mergeCell ref="B5:B8"/>
    <mergeCell ref="H5:H17"/>
    <mergeCell ref="I5:I17"/>
    <mergeCell ref="A9:A17"/>
    <mergeCell ref="B9:B11"/>
    <mergeCell ref="B13:B16"/>
    <mergeCell ref="C14:C16"/>
  </mergeCells>
  <phoneticPr fontId="1" type="noConversion"/>
  <pageMargins left="0.7" right="0.7" top="0.75" bottom="0.75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zoomScale="85" zoomScaleNormal="85" workbookViewId="0">
      <selection activeCell="S11" sqref="S11"/>
    </sheetView>
  </sheetViews>
  <sheetFormatPr defaultRowHeight="16.5"/>
  <cols>
    <col min="1" max="1" width="27.625" customWidth="1"/>
    <col min="3" max="3" width="17.625" style="27" customWidth="1"/>
    <col min="4" max="5" width="9" style="11" customWidth="1"/>
    <col min="6" max="6" width="9" style="23" customWidth="1"/>
    <col min="7" max="7" width="9" style="24" customWidth="1"/>
  </cols>
  <sheetData>
    <row r="1" spans="1:7" ht="17.25">
      <c r="A1" s="28" t="s">
        <v>21</v>
      </c>
      <c r="B1" s="28" t="s">
        <v>11</v>
      </c>
      <c r="C1" s="28" t="s">
        <v>22</v>
      </c>
      <c r="D1" s="29" t="s">
        <v>23</v>
      </c>
      <c r="E1" s="29" t="s">
        <v>24</v>
      </c>
      <c r="F1" s="45" t="s">
        <v>25</v>
      </c>
      <c r="G1" s="46" t="s">
        <v>26</v>
      </c>
    </row>
    <row r="2" spans="1:7">
      <c r="A2" s="16" t="s">
        <v>27</v>
      </c>
      <c r="B2" s="30" t="s">
        <v>137</v>
      </c>
      <c r="C2" s="26" t="str">
        <f t="shared" ref="C2:C35" si="0">IF(G2=0,"Not Started",IF(G2&lt;1,"Progress",IF(G2=1,"Finished")))</f>
        <v>Finished</v>
      </c>
      <c r="D2" s="18">
        <v>43922</v>
      </c>
      <c r="E2" s="18">
        <v>43935</v>
      </c>
      <c r="F2" s="21">
        <f t="shared" ref="F2:F35" si="1">NETWORKDAYS(D2,E2)</f>
        <v>10</v>
      </c>
      <c r="G2" s="31">
        <f>AVERAGE(G3:G5,G8:G11)</f>
        <v>1</v>
      </c>
    </row>
    <row r="3" spans="1:7">
      <c r="A3" s="12" t="s">
        <v>28</v>
      </c>
      <c r="B3" s="12" t="s">
        <v>137</v>
      </c>
      <c r="C3" s="25" t="str">
        <f t="shared" si="0"/>
        <v>Finished</v>
      </c>
      <c r="D3" s="13">
        <v>43922</v>
      </c>
      <c r="E3" s="13">
        <v>43922</v>
      </c>
      <c r="F3" s="19">
        <f t="shared" si="1"/>
        <v>1</v>
      </c>
      <c r="G3" s="14">
        <v>1</v>
      </c>
    </row>
    <row r="4" spans="1:7">
      <c r="A4" s="12" t="s">
        <v>29</v>
      </c>
      <c r="B4" s="12" t="s">
        <v>137</v>
      </c>
      <c r="C4" s="25" t="str">
        <f t="shared" si="0"/>
        <v>Finished</v>
      </c>
      <c r="D4" s="13">
        <v>43922</v>
      </c>
      <c r="E4" s="13">
        <v>43922</v>
      </c>
      <c r="F4" s="19">
        <f t="shared" si="1"/>
        <v>1</v>
      </c>
      <c r="G4" s="14">
        <v>1</v>
      </c>
    </row>
    <row r="5" spans="1:7">
      <c r="A5" s="15" t="s">
        <v>30</v>
      </c>
      <c r="B5" s="12" t="s">
        <v>137</v>
      </c>
      <c r="C5" s="25" t="str">
        <f t="shared" si="0"/>
        <v>Finished</v>
      </c>
      <c r="D5" s="13">
        <v>43923</v>
      </c>
      <c r="E5" s="13">
        <v>43928</v>
      </c>
      <c r="F5" s="19">
        <f t="shared" si="1"/>
        <v>4</v>
      </c>
      <c r="G5" s="20">
        <f>AVERAGE(G6:G7)</f>
        <v>1</v>
      </c>
    </row>
    <row r="6" spans="1:7">
      <c r="A6" s="12" t="s">
        <v>34</v>
      </c>
      <c r="B6" s="12" t="s">
        <v>137</v>
      </c>
      <c r="C6" s="25" t="str">
        <f t="shared" si="0"/>
        <v>Finished</v>
      </c>
      <c r="D6" s="13">
        <v>43923</v>
      </c>
      <c r="E6" s="13">
        <v>43924</v>
      </c>
      <c r="F6" s="19">
        <f t="shared" si="1"/>
        <v>2</v>
      </c>
      <c r="G6" s="14">
        <v>1</v>
      </c>
    </row>
    <row r="7" spans="1:7">
      <c r="A7" s="12" t="s">
        <v>35</v>
      </c>
      <c r="B7" s="12" t="s">
        <v>137</v>
      </c>
      <c r="C7" s="25" t="str">
        <f t="shared" si="0"/>
        <v>Finished</v>
      </c>
      <c r="D7" s="13">
        <v>43927</v>
      </c>
      <c r="E7" s="13">
        <v>43928</v>
      </c>
      <c r="F7" s="19">
        <f t="shared" si="1"/>
        <v>2</v>
      </c>
      <c r="G7" s="14">
        <v>1</v>
      </c>
    </row>
    <row r="8" spans="1:7">
      <c r="A8" s="12" t="s">
        <v>43</v>
      </c>
      <c r="B8" s="12" t="s">
        <v>137</v>
      </c>
      <c r="C8" s="25" t="str">
        <f t="shared" si="0"/>
        <v>Finished</v>
      </c>
      <c r="D8" s="13">
        <v>43929</v>
      </c>
      <c r="E8" s="13">
        <v>43929</v>
      </c>
      <c r="F8" s="19">
        <f t="shared" si="1"/>
        <v>1</v>
      </c>
      <c r="G8" s="14">
        <v>1</v>
      </c>
    </row>
    <row r="9" spans="1:7">
      <c r="A9" s="12" t="s">
        <v>31</v>
      </c>
      <c r="B9" s="12" t="s">
        <v>137</v>
      </c>
      <c r="C9" s="25" t="str">
        <f t="shared" si="0"/>
        <v>Finished</v>
      </c>
      <c r="D9" s="13">
        <v>43930</v>
      </c>
      <c r="E9" s="13">
        <v>43930</v>
      </c>
      <c r="F9" s="19">
        <f t="shared" si="1"/>
        <v>1</v>
      </c>
      <c r="G9" s="14">
        <v>1</v>
      </c>
    </row>
    <row r="10" spans="1:7">
      <c r="A10" s="12" t="s">
        <v>36</v>
      </c>
      <c r="B10" s="12" t="s">
        <v>137</v>
      </c>
      <c r="C10" s="25" t="str">
        <f t="shared" si="0"/>
        <v>Finished</v>
      </c>
      <c r="D10" s="13">
        <v>43931</v>
      </c>
      <c r="E10" s="13">
        <v>43934</v>
      </c>
      <c r="F10" s="19">
        <f t="shared" si="1"/>
        <v>2</v>
      </c>
      <c r="G10" s="14">
        <v>1</v>
      </c>
    </row>
    <row r="11" spans="1:7">
      <c r="A11" s="15" t="s">
        <v>32</v>
      </c>
      <c r="B11" s="12" t="s">
        <v>137</v>
      </c>
      <c r="C11" s="25" t="str">
        <f t="shared" si="0"/>
        <v>Finished</v>
      </c>
      <c r="D11" s="13">
        <v>43935</v>
      </c>
      <c r="E11" s="13">
        <v>43935</v>
      </c>
      <c r="F11" s="19">
        <f t="shared" si="1"/>
        <v>1</v>
      </c>
      <c r="G11" s="20">
        <f>AVERAGE(G12:G13)</f>
        <v>1</v>
      </c>
    </row>
    <row r="12" spans="1:7">
      <c r="A12" s="12" t="s">
        <v>155</v>
      </c>
      <c r="B12" s="12" t="s">
        <v>137</v>
      </c>
      <c r="C12" s="25" t="str">
        <f t="shared" si="0"/>
        <v>Finished</v>
      </c>
      <c r="D12" s="13">
        <v>43935</v>
      </c>
      <c r="E12" s="13">
        <v>43935</v>
      </c>
      <c r="F12" s="19">
        <f t="shared" si="1"/>
        <v>1</v>
      </c>
      <c r="G12" s="14">
        <v>1</v>
      </c>
    </row>
    <row r="13" spans="1:7">
      <c r="A13" s="12" t="s">
        <v>33</v>
      </c>
      <c r="B13" s="12" t="s">
        <v>137</v>
      </c>
      <c r="C13" s="25" t="str">
        <f t="shared" si="0"/>
        <v>Finished</v>
      </c>
      <c r="D13" s="13">
        <v>43935</v>
      </c>
      <c r="E13" s="13">
        <v>43935</v>
      </c>
      <c r="F13" s="19">
        <f t="shared" si="1"/>
        <v>1</v>
      </c>
      <c r="G13" s="14">
        <v>1</v>
      </c>
    </row>
    <row r="14" spans="1:7">
      <c r="A14" s="16" t="s">
        <v>37</v>
      </c>
      <c r="B14" s="17" t="s">
        <v>137</v>
      </c>
      <c r="C14" s="26" t="str">
        <f t="shared" si="0"/>
        <v>Finished</v>
      </c>
      <c r="D14" s="18">
        <v>43936</v>
      </c>
      <c r="E14" s="18">
        <v>44042</v>
      </c>
      <c r="F14" s="21">
        <f t="shared" si="1"/>
        <v>77</v>
      </c>
      <c r="G14" s="22">
        <f>AVERAGE(G16,G21,G25,G27,G32,G34)</f>
        <v>1</v>
      </c>
    </row>
    <row r="15" spans="1:7">
      <c r="A15" s="32" t="s">
        <v>39</v>
      </c>
      <c r="B15" s="33" t="s">
        <v>137</v>
      </c>
      <c r="C15" s="34" t="str">
        <f t="shared" si="0"/>
        <v>Finished</v>
      </c>
      <c r="D15" s="35">
        <v>43936</v>
      </c>
      <c r="E15" s="35">
        <v>44041</v>
      </c>
      <c r="F15" s="36">
        <f t="shared" si="1"/>
        <v>76</v>
      </c>
      <c r="G15" s="37">
        <f>AVERAGE(G16,G21,G25,G27,G32)</f>
        <v>1</v>
      </c>
    </row>
    <row r="16" spans="1:7">
      <c r="A16" s="15" t="s">
        <v>38</v>
      </c>
      <c r="B16" s="12" t="s">
        <v>137</v>
      </c>
      <c r="C16" s="38" t="str">
        <f t="shared" si="0"/>
        <v>Finished</v>
      </c>
      <c r="D16" s="13">
        <v>43936</v>
      </c>
      <c r="E16" s="13">
        <v>43941</v>
      </c>
      <c r="F16" s="19">
        <f t="shared" si="1"/>
        <v>4</v>
      </c>
      <c r="G16" s="20">
        <f>AVERAGE(G17,G18)</f>
        <v>1</v>
      </c>
    </row>
    <row r="17" spans="1:8">
      <c r="A17" s="12" t="s">
        <v>156</v>
      </c>
      <c r="B17" s="12" t="s">
        <v>137</v>
      </c>
      <c r="C17" s="38" t="str">
        <f t="shared" si="0"/>
        <v>Finished</v>
      </c>
      <c r="D17" s="13">
        <v>43936</v>
      </c>
      <c r="E17" s="13">
        <v>43941</v>
      </c>
      <c r="F17" s="19">
        <f t="shared" si="1"/>
        <v>4</v>
      </c>
      <c r="G17" s="14">
        <v>1</v>
      </c>
    </row>
    <row r="18" spans="1:8">
      <c r="A18" s="12" t="s">
        <v>157</v>
      </c>
      <c r="B18" s="12" t="s">
        <v>137</v>
      </c>
      <c r="C18" s="38" t="str">
        <f t="shared" si="0"/>
        <v>Finished</v>
      </c>
      <c r="D18" s="13">
        <v>43936</v>
      </c>
      <c r="E18" s="13">
        <v>43941</v>
      </c>
      <c r="F18" s="19">
        <f t="shared" si="1"/>
        <v>4</v>
      </c>
      <c r="G18" s="14">
        <v>1</v>
      </c>
    </row>
    <row r="19" spans="1:8">
      <c r="A19" s="85" t="s">
        <v>158</v>
      </c>
      <c r="B19" s="85" t="s">
        <v>137</v>
      </c>
      <c r="C19" s="38" t="str">
        <f t="shared" si="0"/>
        <v>Not Started</v>
      </c>
      <c r="D19" s="86">
        <v>43936</v>
      </c>
      <c r="E19" s="86">
        <v>43941</v>
      </c>
      <c r="F19" s="87">
        <f t="shared" si="1"/>
        <v>4</v>
      </c>
      <c r="G19" s="88">
        <v>0</v>
      </c>
      <c r="H19" s="81" t="s">
        <v>183</v>
      </c>
    </row>
    <row r="20" spans="1:8">
      <c r="A20" s="85" t="s">
        <v>159</v>
      </c>
      <c r="B20" s="85" t="s">
        <v>137</v>
      </c>
      <c r="C20" s="38" t="str">
        <f t="shared" si="0"/>
        <v>Not Started</v>
      </c>
      <c r="D20" s="86">
        <v>43936</v>
      </c>
      <c r="E20" s="86">
        <v>43941</v>
      </c>
      <c r="F20" s="87">
        <f t="shared" si="1"/>
        <v>4</v>
      </c>
      <c r="G20" s="88">
        <v>0</v>
      </c>
      <c r="H20" s="81"/>
    </row>
    <row r="21" spans="1:8">
      <c r="A21" s="15" t="s">
        <v>40</v>
      </c>
      <c r="B21" s="12" t="s">
        <v>136</v>
      </c>
      <c r="C21" s="38" t="str">
        <f t="shared" si="0"/>
        <v>Finished</v>
      </c>
      <c r="D21" s="13">
        <v>43942</v>
      </c>
      <c r="E21" s="13">
        <v>43946</v>
      </c>
      <c r="F21" s="19">
        <f t="shared" si="1"/>
        <v>4</v>
      </c>
      <c r="G21" s="20">
        <f>AVERAGE(G22)</f>
        <v>1</v>
      </c>
    </row>
    <row r="22" spans="1:8">
      <c r="A22" s="12" t="s">
        <v>41</v>
      </c>
      <c r="B22" s="12" t="s">
        <v>136</v>
      </c>
      <c r="C22" s="38" t="str">
        <f t="shared" si="0"/>
        <v>Finished</v>
      </c>
      <c r="D22" s="13">
        <v>43942</v>
      </c>
      <c r="E22" s="13">
        <v>43946</v>
      </c>
      <c r="F22" s="19">
        <f t="shared" si="1"/>
        <v>4</v>
      </c>
      <c r="G22" s="14">
        <v>1</v>
      </c>
    </row>
    <row r="23" spans="1:8">
      <c r="A23" s="85" t="s">
        <v>142</v>
      </c>
      <c r="B23" s="85" t="s">
        <v>136</v>
      </c>
      <c r="C23" s="38" t="str">
        <f t="shared" si="0"/>
        <v>Not Started</v>
      </c>
      <c r="D23" s="86">
        <v>43942</v>
      </c>
      <c r="E23" s="86">
        <v>43946</v>
      </c>
      <c r="F23" s="87">
        <f t="shared" si="1"/>
        <v>4</v>
      </c>
      <c r="G23" s="88">
        <v>0</v>
      </c>
      <c r="H23" s="81" t="s">
        <v>184</v>
      </c>
    </row>
    <row r="24" spans="1:8">
      <c r="A24" s="85" t="s">
        <v>42</v>
      </c>
      <c r="B24" s="85" t="s">
        <v>136</v>
      </c>
      <c r="C24" s="38" t="str">
        <f t="shared" si="0"/>
        <v>Not Started</v>
      </c>
      <c r="D24" s="86">
        <v>43942</v>
      </c>
      <c r="E24" s="86">
        <v>43946</v>
      </c>
      <c r="F24" s="87">
        <f t="shared" si="1"/>
        <v>4</v>
      </c>
      <c r="G24" s="88">
        <v>0</v>
      </c>
      <c r="H24" s="81"/>
    </row>
    <row r="25" spans="1:8">
      <c r="A25" s="15" t="s">
        <v>160</v>
      </c>
      <c r="B25" s="12" t="s">
        <v>136</v>
      </c>
      <c r="C25" s="38" t="str">
        <f t="shared" si="0"/>
        <v>Finished</v>
      </c>
      <c r="D25" s="13">
        <v>43947</v>
      </c>
      <c r="E25" s="13">
        <v>43960</v>
      </c>
      <c r="F25" s="19">
        <f t="shared" si="1"/>
        <v>10</v>
      </c>
      <c r="G25" s="20">
        <f>AVERAGE(G26:G26)</f>
        <v>1</v>
      </c>
    </row>
    <row r="26" spans="1:8">
      <c r="A26" s="12" t="s">
        <v>161</v>
      </c>
      <c r="B26" s="12" t="s">
        <v>136</v>
      </c>
      <c r="C26" s="38" t="str">
        <f t="shared" si="0"/>
        <v>Finished</v>
      </c>
      <c r="D26" s="13">
        <v>43947</v>
      </c>
      <c r="E26" s="13">
        <v>43960</v>
      </c>
      <c r="F26" s="19">
        <f t="shared" si="1"/>
        <v>10</v>
      </c>
      <c r="G26" s="14">
        <v>1</v>
      </c>
    </row>
    <row r="27" spans="1:8">
      <c r="A27" s="15" t="s">
        <v>162</v>
      </c>
      <c r="B27" s="12" t="s">
        <v>138</v>
      </c>
      <c r="C27" s="25" t="str">
        <f t="shared" si="0"/>
        <v>Finished</v>
      </c>
      <c r="D27" s="13">
        <v>43961</v>
      </c>
      <c r="E27" s="13">
        <v>44012</v>
      </c>
      <c r="F27" s="19">
        <f t="shared" si="1"/>
        <v>37</v>
      </c>
      <c r="G27" s="20">
        <f>AVERAGE(G28:G31)</f>
        <v>1</v>
      </c>
    </row>
    <row r="28" spans="1:8">
      <c r="A28" s="12" t="s">
        <v>164</v>
      </c>
      <c r="B28" s="12" t="s">
        <v>138</v>
      </c>
      <c r="C28" s="25" t="str">
        <f t="shared" si="0"/>
        <v>Finished</v>
      </c>
      <c r="D28" s="13">
        <v>43961</v>
      </c>
      <c r="E28" s="13">
        <v>44012</v>
      </c>
      <c r="F28" s="19">
        <f t="shared" si="1"/>
        <v>37</v>
      </c>
      <c r="G28" s="14">
        <v>1</v>
      </c>
    </row>
    <row r="29" spans="1:8">
      <c r="A29" s="12" t="s">
        <v>163</v>
      </c>
      <c r="B29" s="12" t="s">
        <v>138</v>
      </c>
      <c r="C29" s="25" t="str">
        <f t="shared" si="0"/>
        <v>Finished</v>
      </c>
      <c r="D29" s="13">
        <v>43961</v>
      </c>
      <c r="E29" s="13">
        <v>44012</v>
      </c>
      <c r="F29" s="19">
        <f t="shared" si="1"/>
        <v>37</v>
      </c>
      <c r="G29" s="14">
        <v>1</v>
      </c>
    </row>
    <row r="30" spans="1:8">
      <c r="A30" s="12" t="s">
        <v>165</v>
      </c>
      <c r="B30" s="12" t="s">
        <v>138</v>
      </c>
      <c r="C30" s="25" t="str">
        <f t="shared" si="0"/>
        <v>Finished</v>
      </c>
      <c r="D30" s="13">
        <v>43961</v>
      </c>
      <c r="E30" s="13">
        <v>44012</v>
      </c>
      <c r="F30" s="19">
        <f t="shared" si="1"/>
        <v>37</v>
      </c>
      <c r="G30" s="14">
        <v>1</v>
      </c>
    </row>
    <row r="31" spans="1:8">
      <c r="A31" s="12" t="s">
        <v>166</v>
      </c>
      <c r="B31" s="12" t="s">
        <v>138</v>
      </c>
      <c r="C31" s="25" t="str">
        <f t="shared" si="0"/>
        <v>Finished</v>
      </c>
      <c r="D31" s="13">
        <v>43961</v>
      </c>
      <c r="E31" s="13">
        <v>44012</v>
      </c>
      <c r="F31" s="19">
        <f t="shared" si="1"/>
        <v>37</v>
      </c>
      <c r="G31" s="14">
        <v>1</v>
      </c>
    </row>
    <row r="32" spans="1:8">
      <c r="A32" s="15" t="s">
        <v>167</v>
      </c>
      <c r="B32" s="12" t="s">
        <v>138</v>
      </c>
      <c r="C32" s="25" t="str">
        <f t="shared" si="0"/>
        <v>Finished</v>
      </c>
      <c r="D32" s="13">
        <v>44013</v>
      </c>
      <c r="E32" s="13">
        <v>44041</v>
      </c>
      <c r="F32" s="19">
        <f t="shared" si="1"/>
        <v>21</v>
      </c>
      <c r="G32" s="20">
        <f>AVERAGE(G33:G33)</f>
        <v>1</v>
      </c>
    </row>
    <row r="33" spans="1:7">
      <c r="A33" s="12" t="s">
        <v>168</v>
      </c>
      <c r="B33" s="12" t="s">
        <v>138</v>
      </c>
      <c r="C33" s="25" t="str">
        <f t="shared" si="0"/>
        <v>Finished</v>
      </c>
      <c r="D33" s="13">
        <v>44013</v>
      </c>
      <c r="E33" s="13">
        <v>44041</v>
      </c>
      <c r="F33" s="19">
        <f t="shared" si="1"/>
        <v>21</v>
      </c>
      <c r="G33" s="14">
        <v>1</v>
      </c>
    </row>
    <row r="34" spans="1:7">
      <c r="A34" s="39" t="s">
        <v>143</v>
      </c>
      <c r="B34" s="40" t="s">
        <v>137</v>
      </c>
      <c r="C34" s="41" t="str">
        <f t="shared" si="0"/>
        <v>Finished</v>
      </c>
      <c r="D34" s="42">
        <v>44042</v>
      </c>
      <c r="E34" s="42">
        <v>44042</v>
      </c>
      <c r="F34" s="43">
        <f t="shared" si="1"/>
        <v>1</v>
      </c>
      <c r="G34" s="44">
        <f>AVERAGE(G35,G40)</f>
        <v>1</v>
      </c>
    </row>
    <row r="35" spans="1:7">
      <c r="A35" s="15" t="s">
        <v>144</v>
      </c>
      <c r="B35" s="12" t="s">
        <v>138</v>
      </c>
      <c r="C35" s="25" t="str">
        <f t="shared" si="0"/>
        <v>Finished</v>
      </c>
      <c r="D35" s="13">
        <v>44042</v>
      </c>
      <c r="E35" s="13">
        <v>44042</v>
      </c>
      <c r="F35" s="19">
        <f t="shared" si="1"/>
        <v>1</v>
      </c>
      <c r="G35" s="20">
        <v>1</v>
      </c>
    </row>
  </sheetData>
  <mergeCells count="2">
    <mergeCell ref="H19:H20"/>
    <mergeCell ref="H23:H24"/>
  </mergeCells>
  <phoneticPr fontId="1" type="noConversion"/>
  <pageMargins left="0.7" right="0.7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opLeftCell="B1" zoomScale="85" zoomScaleNormal="85" workbookViewId="0">
      <selection activeCell="C15" sqref="C15"/>
    </sheetView>
  </sheetViews>
  <sheetFormatPr defaultRowHeight="16.5"/>
  <cols>
    <col min="1" max="1" width="15.5" style="51" customWidth="1"/>
    <col min="2" max="2" width="16.625" style="51" customWidth="1"/>
    <col min="3" max="5" width="19" style="51" customWidth="1"/>
    <col min="6" max="9" width="6.875" style="51" customWidth="1"/>
    <col min="10" max="10" width="7.875" style="51" customWidth="1"/>
    <col min="11" max="11" width="31.25" style="52" customWidth="1"/>
    <col min="12" max="12" width="9" style="47" customWidth="1"/>
    <col min="13" max="16384" width="9" style="47"/>
  </cols>
  <sheetData>
    <row r="1" spans="1:11" ht="49.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7">
      <c r="A2" s="48" t="s">
        <v>62</v>
      </c>
      <c r="B2" s="48" t="s">
        <v>63</v>
      </c>
      <c r="C2" s="48" t="s">
        <v>64</v>
      </c>
      <c r="D2" s="48" t="s">
        <v>65</v>
      </c>
      <c r="E2" s="48" t="s">
        <v>66</v>
      </c>
      <c r="F2" s="48" t="s">
        <v>67</v>
      </c>
      <c r="G2" s="48" t="s">
        <v>68</v>
      </c>
      <c r="H2" s="48" t="s">
        <v>44</v>
      </c>
      <c r="I2" s="48" t="s">
        <v>69</v>
      </c>
      <c r="J2" s="48" t="s">
        <v>70</v>
      </c>
      <c r="K2" s="48" t="s">
        <v>71</v>
      </c>
    </row>
    <row r="3" spans="1:11">
      <c r="A3" s="83" t="s">
        <v>72</v>
      </c>
      <c r="B3" s="83" t="s">
        <v>171</v>
      </c>
      <c r="C3" s="49" t="s">
        <v>73</v>
      </c>
      <c r="D3" s="49" t="s">
        <v>74</v>
      </c>
      <c r="E3" s="49" t="s">
        <v>85</v>
      </c>
      <c r="F3" s="49">
        <v>11</v>
      </c>
      <c r="G3" s="49"/>
      <c r="H3" s="49" t="s">
        <v>79</v>
      </c>
      <c r="I3" s="49" t="s">
        <v>79</v>
      </c>
      <c r="J3" s="49"/>
      <c r="K3" s="54"/>
    </row>
    <row r="4" spans="1:11">
      <c r="A4" s="84"/>
      <c r="B4" s="84"/>
      <c r="C4" s="63" t="s">
        <v>45</v>
      </c>
      <c r="D4" s="62" t="s">
        <v>175</v>
      </c>
      <c r="E4" s="62" t="s">
        <v>88</v>
      </c>
      <c r="F4" s="62">
        <v>45</v>
      </c>
      <c r="G4" s="62"/>
      <c r="H4" s="62"/>
      <c r="I4" s="62" t="s">
        <v>80</v>
      </c>
      <c r="J4" s="62"/>
      <c r="K4" s="53"/>
    </row>
    <row r="5" spans="1:11">
      <c r="A5" s="84"/>
      <c r="B5" s="84"/>
      <c r="C5" s="63" t="s">
        <v>46</v>
      </c>
      <c r="D5" s="62" t="s">
        <v>176</v>
      </c>
      <c r="E5" s="62" t="s">
        <v>88</v>
      </c>
      <c r="F5" s="62">
        <v>45</v>
      </c>
      <c r="G5" s="62"/>
      <c r="H5" s="62"/>
      <c r="I5" s="62" t="s">
        <v>81</v>
      </c>
      <c r="J5" s="62"/>
      <c r="K5" s="53"/>
    </row>
    <row r="6" spans="1:11">
      <c r="A6" s="84"/>
      <c r="B6" s="84"/>
      <c r="C6" s="63" t="s">
        <v>47</v>
      </c>
      <c r="D6" s="62" t="s">
        <v>75</v>
      </c>
      <c r="E6" s="62" t="s">
        <v>89</v>
      </c>
      <c r="F6" s="62">
        <v>45</v>
      </c>
      <c r="G6" s="62"/>
      <c r="H6" s="62"/>
      <c r="I6" s="62" t="s">
        <v>82</v>
      </c>
      <c r="J6" s="62"/>
      <c r="K6" s="53"/>
    </row>
    <row r="7" spans="1:11">
      <c r="A7" s="84"/>
      <c r="B7" s="84"/>
      <c r="C7" s="63" t="s">
        <v>169</v>
      </c>
      <c r="D7" s="62" t="s">
        <v>170</v>
      </c>
      <c r="E7" s="62" t="s">
        <v>88</v>
      </c>
      <c r="F7" s="62">
        <v>45</v>
      </c>
      <c r="G7" s="62"/>
      <c r="H7" s="62"/>
      <c r="I7" s="62" t="s">
        <v>79</v>
      </c>
      <c r="J7" s="62"/>
      <c r="K7" s="53"/>
    </row>
    <row r="8" spans="1:11">
      <c r="A8" s="84"/>
      <c r="B8" s="84"/>
      <c r="C8" s="63" t="s">
        <v>48</v>
      </c>
      <c r="D8" s="62" t="s">
        <v>76</v>
      </c>
      <c r="E8" s="62" t="s">
        <v>90</v>
      </c>
      <c r="F8" s="62">
        <v>45</v>
      </c>
      <c r="G8" s="62"/>
      <c r="H8" s="62"/>
      <c r="I8" s="62" t="s">
        <v>79</v>
      </c>
      <c r="J8" s="62"/>
      <c r="K8" s="53"/>
    </row>
    <row r="9" spans="1:11">
      <c r="A9" s="84"/>
      <c r="B9" s="84"/>
      <c r="C9" s="63" t="s">
        <v>49</v>
      </c>
      <c r="D9" s="62" t="s">
        <v>57</v>
      </c>
      <c r="E9" s="62" t="s">
        <v>91</v>
      </c>
      <c r="F9" s="62"/>
      <c r="G9" s="62"/>
      <c r="H9" s="62"/>
      <c r="I9" s="62" t="s">
        <v>83</v>
      </c>
      <c r="J9" s="62"/>
      <c r="K9" s="53"/>
    </row>
    <row r="10" spans="1:11">
      <c r="A10" s="84"/>
      <c r="B10" s="84"/>
      <c r="C10" s="63" t="s">
        <v>180</v>
      </c>
      <c r="D10" s="62" t="s">
        <v>77</v>
      </c>
      <c r="E10" s="62" t="s">
        <v>92</v>
      </c>
      <c r="F10" s="62">
        <v>11</v>
      </c>
      <c r="G10" s="62"/>
      <c r="H10" s="62"/>
      <c r="I10" s="62" t="s">
        <v>79</v>
      </c>
      <c r="J10" s="62"/>
      <c r="K10" s="53"/>
    </row>
    <row r="11" spans="1:11">
      <c r="A11" s="84"/>
      <c r="B11" s="84"/>
      <c r="C11" s="63" t="s">
        <v>51</v>
      </c>
      <c r="D11" s="62" t="s">
        <v>78</v>
      </c>
      <c r="E11" s="62" t="s">
        <v>93</v>
      </c>
      <c r="F11" s="62"/>
      <c r="G11" s="62"/>
      <c r="H11" s="62"/>
      <c r="I11" s="62" t="s">
        <v>80</v>
      </c>
      <c r="J11" s="62"/>
      <c r="K11" s="53"/>
    </row>
    <row r="12" spans="1:11">
      <c r="A12" s="84"/>
      <c r="B12" s="84"/>
      <c r="C12" s="63" t="s">
        <v>181</v>
      </c>
      <c r="D12" s="62" t="s">
        <v>58</v>
      </c>
      <c r="E12" s="62" t="s">
        <v>87</v>
      </c>
      <c r="F12" s="62">
        <v>11</v>
      </c>
      <c r="G12" s="62"/>
      <c r="H12" s="62"/>
      <c r="I12" s="62" t="s">
        <v>84</v>
      </c>
      <c r="J12" s="62"/>
      <c r="K12" s="53"/>
    </row>
    <row r="13" spans="1:11">
      <c r="A13" s="84" t="s">
        <v>172</v>
      </c>
      <c r="B13" s="84" t="s">
        <v>173</v>
      </c>
      <c r="C13" s="64" t="s">
        <v>174</v>
      </c>
      <c r="D13" s="64" t="s">
        <v>177</v>
      </c>
      <c r="E13" s="50" t="s">
        <v>86</v>
      </c>
      <c r="F13" s="50">
        <v>11</v>
      </c>
      <c r="G13" s="50"/>
      <c r="H13" s="50" t="s">
        <v>94</v>
      </c>
      <c r="I13" s="50" t="s">
        <v>95</v>
      </c>
      <c r="J13" s="50"/>
      <c r="K13" s="55"/>
    </row>
    <row r="14" spans="1:11">
      <c r="A14" s="84"/>
      <c r="B14" s="84"/>
      <c r="C14" s="56" t="s">
        <v>182</v>
      </c>
      <c r="D14" s="56" t="s">
        <v>74</v>
      </c>
      <c r="E14" s="56" t="s">
        <v>100</v>
      </c>
      <c r="F14" s="56"/>
      <c r="G14" s="56"/>
      <c r="H14" s="56"/>
      <c r="I14" s="56" t="s">
        <v>79</v>
      </c>
      <c r="J14" s="56"/>
      <c r="K14" s="65" t="s">
        <v>99</v>
      </c>
    </row>
    <row r="15" spans="1:11">
      <c r="A15" s="84"/>
      <c r="B15" s="84"/>
      <c r="C15" s="63" t="s">
        <v>178</v>
      </c>
      <c r="D15" s="63" t="s">
        <v>52</v>
      </c>
      <c r="E15" s="62" t="s">
        <v>97</v>
      </c>
      <c r="F15" s="62">
        <v>100</v>
      </c>
      <c r="G15" s="62"/>
      <c r="H15" s="62"/>
      <c r="I15" s="62" t="s">
        <v>80</v>
      </c>
      <c r="J15" s="62"/>
      <c r="K15" s="53"/>
    </row>
    <row r="16" spans="1:11">
      <c r="A16" s="84"/>
      <c r="B16" s="84"/>
      <c r="C16" s="63" t="s">
        <v>179</v>
      </c>
      <c r="D16" s="63" t="s">
        <v>53</v>
      </c>
      <c r="E16" s="62" t="s">
        <v>88</v>
      </c>
      <c r="F16" s="62">
        <v>4000</v>
      </c>
      <c r="G16" s="62"/>
      <c r="H16" s="62"/>
      <c r="I16" s="62" t="s">
        <v>79</v>
      </c>
      <c r="J16" s="62"/>
      <c r="K16" s="53"/>
    </row>
    <row r="17" spans="1:11">
      <c r="A17" s="84"/>
      <c r="B17" s="84"/>
      <c r="C17" s="63" t="s">
        <v>59</v>
      </c>
      <c r="D17" s="63" t="s">
        <v>50</v>
      </c>
      <c r="E17" s="62" t="s">
        <v>93</v>
      </c>
      <c r="F17" s="62"/>
      <c r="G17" s="62"/>
      <c r="H17" s="62"/>
      <c r="I17" s="62" t="s">
        <v>79</v>
      </c>
      <c r="J17" s="62"/>
      <c r="K17" s="53"/>
    </row>
    <row r="18" spans="1:11">
      <c r="A18" s="84"/>
      <c r="B18" s="84"/>
      <c r="C18" s="63" t="s">
        <v>180</v>
      </c>
      <c r="D18" s="63" t="s">
        <v>54</v>
      </c>
      <c r="E18" s="62" t="s">
        <v>98</v>
      </c>
      <c r="F18" s="62">
        <v>45</v>
      </c>
      <c r="G18" s="62"/>
      <c r="H18" s="62"/>
      <c r="I18" s="62" t="s">
        <v>80</v>
      </c>
      <c r="J18" s="62"/>
      <c r="K18" s="53"/>
    </row>
    <row r="19" spans="1:11">
      <c r="A19" s="84"/>
      <c r="B19" s="84"/>
      <c r="C19" s="63" t="s">
        <v>60</v>
      </c>
      <c r="D19" s="63" t="s">
        <v>55</v>
      </c>
      <c r="E19" s="62" t="s">
        <v>93</v>
      </c>
      <c r="F19" s="62"/>
      <c r="G19" s="62"/>
      <c r="H19" s="62"/>
      <c r="I19" s="62" t="s">
        <v>79</v>
      </c>
      <c r="J19" s="62"/>
      <c r="K19" s="53"/>
    </row>
    <row r="20" spans="1:11">
      <c r="A20" s="84"/>
      <c r="B20" s="84"/>
      <c r="C20" s="63" t="s">
        <v>181</v>
      </c>
      <c r="D20" s="63" t="s">
        <v>56</v>
      </c>
      <c r="E20" s="62" t="s">
        <v>98</v>
      </c>
      <c r="F20" s="62">
        <v>45</v>
      </c>
      <c r="G20" s="62"/>
      <c r="H20" s="62"/>
      <c r="I20" s="62" t="s">
        <v>96</v>
      </c>
      <c r="J20" s="62"/>
      <c r="K20" s="53"/>
    </row>
    <row r="57" spans="1:11">
      <c r="A57"/>
      <c r="B57"/>
      <c r="C57"/>
      <c r="D57"/>
      <c r="E57"/>
      <c r="F57"/>
      <c r="G57"/>
      <c r="H57"/>
      <c r="I57"/>
      <c r="J57"/>
      <c r="K57"/>
    </row>
  </sheetData>
  <mergeCells count="5">
    <mergeCell ref="A1:K1"/>
    <mergeCell ref="A3:A12"/>
    <mergeCell ref="B3:B12"/>
    <mergeCell ref="A13:A20"/>
    <mergeCell ref="B13:B20"/>
  </mergeCells>
  <phoneticPr fontId="1" type="noConversion"/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"/>
  <sheetViews>
    <sheetView zoomScaleNormal="100" workbookViewId="0">
      <selection activeCell="L9" sqref="L9"/>
    </sheetView>
  </sheetViews>
  <sheetFormatPr defaultRowHeight="16.5"/>
  <sheetData>
    <row r="19" spans="1:1">
      <c r="A19" s="66" t="s">
        <v>185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Company>Microsoft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data-lab1</cp:lastModifiedBy>
  <cp:revision>3</cp:revision>
  <cp:lastPrinted>2020-06-23T09:38:54Z</cp:lastPrinted>
  <dcterms:modified xsi:type="dcterms:W3CDTF">2020-06-25T05:05:22Z</dcterms:modified>
  <cp:version>9.101.22.39523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b4cfcb29-36c5-487e-8f13-2efaeb3327b6</vt:lpwstr>
  </property>
</Properties>
</file>