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a-lab1\Desktop\개인프로젝트\My Portfolio\z. etc\1학년 산출물\"/>
    </mc:Choice>
  </mc:AlternateContent>
  <bookViews>
    <workbookView xWindow="0" yWindow="0" windowWidth="23505" windowHeight="9015" tabRatio="642" activeTab="2"/>
  </bookViews>
  <sheets>
    <sheet name="메뉴 구조도" sheetId="1" r:id="rId1"/>
    <sheet name="프로그램 명세서" sheetId="2" r:id="rId2"/>
    <sheet name="WBS" sheetId="5" r:id="rId3"/>
    <sheet name="테이블명세서" sheetId="7" r:id="rId4"/>
    <sheet name="ERD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 l="1"/>
  <c r="C18" i="5"/>
  <c r="F17" i="5"/>
  <c r="C17" i="5"/>
  <c r="F16" i="5"/>
  <c r="C16" i="5"/>
  <c r="G15" i="5"/>
  <c r="C15" i="5" s="1"/>
  <c r="F15" i="5"/>
  <c r="F36" i="5"/>
  <c r="C36" i="5"/>
  <c r="F29" i="5"/>
  <c r="C29" i="5"/>
  <c r="G28" i="5"/>
  <c r="G20" i="5"/>
  <c r="F21" i="5"/>
  <c r="C21" i="5"/>
  <c r="F22" i="5"/>
  <c r="C22" i="5"/>
  <c r="F26" i="5" l="1"/>
  <c r="C26" i="5"/>
  <c r="G23" i="5"/>
  <c r="G32" i="5"/>
  <c r="C6" i="5"/>
  <c r="C7" i="5"/>
  <c r="F2" i="5"/>
  <c r="G19" i="5" l="1"/>
  <c r="G11" i="5"/>
  <c r="G5" i="5"/>
  <c r="G2" i="5" l="1"/>
  <c r="F40" i="5"/>
  <c r="F41" i="5"/>
  <c r="F42" i="5"/>
  <c r="F43" i="5"/>
  <c r="F44" i="5"/>
  <c r="F45" i="5"/>
  <c r="F46" i="5"/>
  <c r="F47" i="5"/>
  <c r="F48" i="5"/>
  <c r="F39" i="5"/>
  <c r="F24" i="5"/>
  <c r="F25" i="5"/>
  <c r="F27" i="5"/>
  <c r="F28" i="5"/>
  <c r="F30" i="5"/>
  <c r="F31" i="5"/>
  <c r="F32" i="5"/>
  <c r="F33" i="5"/>
  <c r="F34" i="5"/>
  <c r="F35" i="5"/>
  <c r="F37" i="5"/>
  <c r="F23" i="5"/>
  <c r="C23" i="5"/>
  <c r="C5" i="5"/>
  <c r="C11" i="5"/>
  <c r="C40" i="5"/>
  <c r="C41" i="5"/>
  <c r="C42" i="5"/>
  <c r="C43" i="5"/>
  <c r="C45" i="5"/>
  <c r="C46" i="5"/>
  <c r="C47" i="5"/>
  <c r="C48" i="5"/>
  <c r="C24" i="5"/>
  <c r="C25" i="5"/>
  <c r="C27" i="5"/>
  <c r="C30" i="5"/>
  <c r="C31" i="5"/>
  <c r="C33" i="5"/>
  <c r="C34" i="5"/>
  <c r="C35" i="5"/>
  <c r="C37" i="5"/>
  <c r="C20" i="5"/>
  <c r="C4" i="5"/>
  <c r="C8" i="5"/>
  <c r="C9" i="5"/>
  <c r="C10" i="5"/>
  <c r="C12" i="5"/>
  <c r="C13" i="5"/>
  <c r="C3" i="5"/>
  <c r="F38" i="5"/>
  <c r="F19" i="5"/>
  <c r="F20" i="5"/>
  <c r="G44" i="5"/>
  <c r="C44" i="5" s="1"/>
  <c r="G39" i="5"/>
  <c r="F4" i="5"/>
  <c r="F5" i="5"/>
  <c r="F6" i="5"/>
  <c r="F7" i="5"/>
  <c r="F8" i="5"/>
  <c r="F9" i="5"/>
  <c r="F10" i="5"/>
  <c r="F11" i="5"/>
  <c r="F12" i="5"/>
  <c r="F13" i="5"/>
  <c r="F3" i="5"/>
  <c r="F14" i="5"/>
  <c r="C39" i="5" l="1"/>
  <c r="G38" i="5"/>
  <c r="G14" i="5" s="1"/>
  <c r="C32" i="5"/>
  <c r="C28" i="5"/>
  <c r="C2" i="5"/>
  <c r="C38" i="5" l="1"/>
  <c r="C19" i="5"/>
  <c r="C14" i="5" l="1"/>
</calcChain>
</file>

<file path=xl/sharedStrings.xml><?xml version="1.0" encoding="utf-8"?>
<sst xmlns="http://schemas.openxmlformats.org/spreadsheetml/2006/main" count="401" uniqueCount="278">
  <si>
    <t>관리자</t>
    <phoneticPr fontId="1" type="noConversion"/>
  </si>
  <si>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</si>
  <si>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</si>
  <si>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</si>
  <si>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</si>
  <si>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</si>
  <si>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회원 관리</t>
    <phoneticPr fontId="1" type="noConversion"/>
  </si>
  <si>
    <t>로그인</t>
    <phoneticPr fontId="1" type="noConversion"/>
  </si>
  <si>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</si>
  <si>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</si>
  <si>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</si>
  <si>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</si>
  <si>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</si>
  <si>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</si>
  <si>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</si>
  <si>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</si>
  <si>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</si>
  <si>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  <phoneticPr fontId="1" type="noConversion"/>
  </si>
  <si>
    <t>Page/기능구분</t>
    <phoneticPr fontId="1" type="noConversion"/>
  </si>
  <si>
    <t>비고</t>
    <phoneticPr fontId="1" type="noConversion"/>
  </si>
  <si>
    <t>Program</t>
    <phoneticPr fontId="1" type="noConversion"/>
  </si>
  <si>
    <t>회원정보 등록/조회/수정/삭제</t>
    <phoneticPr fontId="1" type="noConversion"/>
  </si>
  <si>
    <t>U</t>
    <phoneticPr fontId="1" type="noConversion"/>
  </si>
  <si>
    <t>태스크</t>
    <phoneticPr fontId="3" type="noConversion"/>
  </si>
  <si>
    <t>상태</t>
  </si>
  <si>
    <t>시작일</t>
  </si>
  <si>
    <t>종료일</t>
  </si>
  <si>
    <t>기간</t>
  </si>
  <si>
    <t>진척률</t>
  </si>
  <si>
    <t>설계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</si>
  <si>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</si>
  <si>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</si>
  <si>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</si>
  <si>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DB 구현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</si>
  <si>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</si>
  <si>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</si>
  <si>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</si>
  <si>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</si>
  <si>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</si>
  <si>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화면설계서</t>
    <phoneticPr fontId="1" type="noConversion"/>
  </si>
  <si>
    <t>구현(소프트웨어개발)</t>
  </si>
  <si>
    <t>사용자</t>
    <phoneticPr fontId="1" type="noConversion"/>
  </si>
  <si>
    <t xml:space="preserve">  마이페이지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</si>
  <si>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</si>
  <si>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</si>
  <si>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 탈퇴</t>
    <phoneticPr fontId="1" type="noConversion"/>
  </si>
  <si>
    <t xml:space="preserve">      리뷰 등록</t>
    <phoneticPr fontId="1" type="noConversion"/>
  </si>
  <si>
    <t xml:space="preserve">      리뷰 상세</t>
    <phoneticPr fontId="1" type="noConversion"/>
  </si>
  <si>
    <t xml:space="preserve">      리뷰 수정</t>
    <phoneticPr fontId="1" type="noConversion"/>
  </si>
  <si>
    <t xml:space="preserve">      리뷰 삭제</t>
    <phoneticPr fontId="1" type="noConversion"/>
  </si>
  <si>
    <t xml:space="preserve">    회원정보 등록</t>
    <phoneticPr fontId="1" type="noConversion"/>
  </si>
  <si>
    <t xml:space="preserve">  회원 관리</t>
    <phoneticPr fontId="1" type="noConversion"/>
  </si>
  <si>
    <t xml:space="preserve">  리뷰 관리</t>
    <phoneticPr fontId="1" type="noConversion"/>
  </si>
  <si>
    <t xml:space="preserve">  테이블 명세서</t>
    <phoneticPr fontId="1" type="noConversion"/>
  </si>
  <si>
    <t>PK</t>
  </si>
  <si>
    <t>비밀번호</t>
    <phoneticPr fontId="1" type="noConversion"/>
  </si>
  <si>
    <t>등록일</t>
    <phoneticPr fontId="1" type="noConversion"/>
  </si>
  <si>
    <t>REGDATE</t>
    <phoneticPr fontId="1" type="noConversion"/>
  </si>
  <si>
    <t>등록자 회원번호</t>
    <phoneticPr fontId="1" type="noConversion"/>
  </si>
  <si>
    <t>UPDDATE</t>
    <phoneticPr fontId="1" type="noConversion"/>
  </si>
  <si>
    <t>수정일</t>
    <phoneticPr fontId="1" type="noConversion"/>
  </si>
  <si>
    <t>수정자 회원번호</t>
    <phoneticPr fontId="1" type="noConversion"/>
  </si>
  <si>
    <t>UPDNO</t>
    <phoneticPr fontId="1" type="noConversion"/>
  </si>
  <si>
    <t>REVIEW_NO</t>
    <phoneticPr fontId="1" type="noConversion"/>
  </si>
  <si>
    <t>REGDATE</t>
    <phoneticPr fontId="1" type="noConversion"/>
  </si>
  <si>
    <t>REGNO</t>
    <phoneticPr fontId="1" type="noConversion"/>
  </si>
  <si>
    <t>UPDNO</t>
    <phoneticPr fontId="1" type="noConversion"/>
  </si>
  <si>
    <t>등록일</t>
    <phoneticPr fontId="1" type="noConversion"/>
  </si>
  <si>
    <t>수정일</t>
    <phoneticPr fontId="1" type="noConversion"/>
  </si>
  <si>
    <t>등록일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</si>
  <si>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</si>
  <si>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</si>
  <si>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</si>
  <si>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</si>
  <si>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</si>
  <si>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</si>
  <si>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</si>
  <si>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</si>
  <si>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</si>
  <si>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</si>
  <si>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</si>
  <si>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  <phoneticPr fontId="1" type="noConversion"/>
  </si>
  <si>
    <t>회원번호</t>
    <phoneticPr fontId="1" type="noConversion"/>
  </si>
  <si>
    <t>USER_NO</t>
    <phoneticPr fontId="1" type="noConversion"/>
  </si>
  <si>
    <t>REGNO</t>
    <phoneticPr fontId="1" type="noConversion"/>
  </si>
  <si>
    <t>UPDDATE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</si>
  <si>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</si>
  <si>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</si>
  <si>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</si>
  <si>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</si>
  <si>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</si>
  <si>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</si>
  <si>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varchar(n)</t>
    <phoneticPr fontId="1" type="noConversion"/>
  </si>
  <si>
    <t>varchar(n)</t>
    <phoneticPr fontId="1" type="noConversion"/>
  </si>
  <si>
    <t>date</t>
    <phoneticPr fontId="1" type="noConversion"/>
  </si>
  <si>
    <t>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</si>
  <si>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</si>
  <si>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</si>
  <si>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</si>
  <si>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varchar(n)</t>
    <phoneticPr fontId="1" type="noConversion"/>
  </si>
  <si>
    <t>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</si>
  <si>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</si>
  <si>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</si>
  <si>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</si>
  <si>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로그인</t>
    <phoneticPr fontId="1" type="noConversion"/>
  </si>
  <si>
    <t>회원정보 수정</t>
    <phoneticPr fontId="1" type="noConversion"/>
  </si>
  <si>
    <t>마이페이지</t>
    <phoneticPr fontId="1" type="noConversion"/>
  </si>
  <si>
    <t>사용자</t>
    <phoneticPr fontId="1" type="noConversion"/>
  </si>
  <si>
    <t>공중화장실 검색</t>
    <phoneticPr fontId="1" type="noConversion"/>
  </si>
  <si>
    <t>내 주변 공중화장실</t>
    <phoneticPr fontId="1" type="noConversion"/>
  </si>
  <si>
    <t>어땠나요?</t>
    <phoneticPr fontId="1" type="noConversion"/>
  </si>
  <si>
    <t>관리자</t>
    <phoneticPr fontId="1" type="noConversion"/>
  </si>
  <si>
    <t>게시판 관리</t>
    <phoneticPr fontId="1" type="noConversion"/>
  </si>
  <si>
    <t>게시판 등록/조회/수정/삭제</t>
    <phoneticPr fontId="1" type="noConversion"/>
  </si>
  <si>
    <t>로그인</t>
    <phoneticPr fontId="1" type="noConversion"/>
  </si>
  <si>
    <t>회원가입</t>
    <phoneticPr fontId="1" type="noConversion"/>
  </si>
  <si>
    <t>마이페이지</t>
    <phoneticPr fontId="1" type="noConversion"/>
  </si>
  <si>
    <t>작성게시글 확인</t>
    <phoneticPr fontId="1" type="noConversion"/>
  </si>
  <si>
    <t>아이디 찾기</t>
    <phoneticPr fontId="1" type="noConversion"/>
  </si>
  <si>
    <t>비밀번호 찾기</t>
    <phoneticPr fontId="1" type="noConversion"/>
  </si>
  <si>
    <t>회원가입</t>
    <phoneticPr fontId="1" type="noConversion"/>
  </si>
  <si>
    <t>R</t>
    <phoneticPr fontId="1" type="noConversion"/>
  </si>
  <si>
    <t>R</t>
    <phoneticPr fontId="1" type="noConversion"/>
  </si>
  <si>
    <t>RU</t>
    <phoneticPr fontId="1" type="noConversion"/>
  </si>
  <si>
    <t>CR</t>
    <phoneticPr fontId="1" type="noConversion"/>
  </si>
  <si>
    <t>R</t>
    <phoneticPr fontId="1" type="noConversion"/>
  </si>
  <si>
    <t>박문수</t>
    <phoneticPr fontId="1" type="noConversion"/>
  </si>
  <si>
    <t>공중화장실 검색</t>
    <phoneticPr fontId="1" type="noConversion"/>
  </si>
  <si>
    <t>공중화장실 검색</t>
    <phoneticPr fontId="1" type="noConversion"/>
  </si>
  <si>
    <t>리뷰 작성</t>
    <phoneticPr fontId="1" type="noConversion"/>
  </si>
  <si>
    <t>USER_001</t>
    <phoneticPr fontId="1" type="noConversion"/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</si>
  <si>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</si>
  <si>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</si>
  <si>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</si>
  <si>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</si>
  <si>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</si>
  <si>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</si>
  <si>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</si>
  <si>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</si>
  <si>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CRU</t>
    <phoneticPr fontId="1" type="noConversion"/>
  </si>
  <si>
    <t>회원정보 조회</t>
    <phoneticPr fontId="1" type="noConversion"/>
  </si>
  <si>
    <t>회원정보 등록</t>
    <phoneticPr fontId="1" type="noConversion"/>
  </si>
  <si>
    <t>회원정보 삭제</t>
    <phoneticPr fontId="1" type="noConversion"/>
  </si>
  <si>
    <t>게시글 등록</t>
    <phoneticPr fontId="1" type="noConversion"/>
  </si>
  <si>
    <t>게시글 조회</t>
    <phoneticPr fontId="1" type="noConversion"/>
  </si>
  <si>
    <t>게시글 수정</t>
    <phoneticPr fontId="1" type="noConversion"/>
  </si>
  <si>
    <t>게시글 삭제</t>
    <phoneticPr fontId="1" type="noConversion"/>
  </si>
  <si>
    <t>ADMIN_001</t>
    <phoneticPr fontId="1" type="noConversion"/>
  </si>
  <si>
    <t>ADMIN_002</t>
    <phoneticPr fontId="1" type="noConversion"/>
  </si>
  <si>
    <t>ADMIN_003</t>
  </si>
  <si>
    <t>ADMIN_004</t>
  </si>
  <si>
    <t>ADMIN_005</t>
  </si>
  <si>
    <t>ADMIN_006</t>
  </si>
  <si>
    <t>ADMIN_007</t>
  </si>
  <si>
    <t>ADMIN_008</t>
  </si>
  <si>
    <t>회원정보 등록</t>
    <phoneticPr fontId="1" type="noConversion"/>
  </si>
  <si>
    <t>회원정보 수정</t>
    <phoneticPr fontId="1" type="noConversion"/>
  </si>
  <si>
    <t>회원정보 삭제</t>
    <phoneticPr fontId="1" type="noConversion"/>
  </si>
  <si>
    <t>게시글 조회</t>
    <phoneticPr fontId="1" type="noConversion"/>
  </si>
  <si>
    <t>게시글 등록</t>
    <phoneticPr fontId="1" type="noConversion"/>
  </si>
  <si>
    <t>게시글 수정</t>
    <phoneticPr fontId="1" type="noConversion"/>
  </si>
  <si>
    <t>게시글 삭제</t>
    <phoneticPr fontId="1" type="noConversion"/>
  </si>
  <si>
    <t>R</t>
    <phoneticPr fontId="1" type="noConversion"/>
  </si>
  <si>
    <t>CR</t>
    <phoneticPr fontId="1" type="noConversion"/>
  </si>
  <si>
    <t>D</t>
    <phoneticPr fontId="1" type="noConversion"/>
  </si>
  <si>
    <t>R</t>
    <phoneticPr fontId="1" type="noConversion"/>
  </si>
  <si>
    <t>CR</t>
    <phoneticPr fontId="1" type="noConversion"/>
  </si>
  <si>
    <t>U</t>
    <phoneticPr fontId="1" type="noConversion"/>
  </si>
  <si>
    <t>박문수</t>
    <phoneticPr fontId="1" type="noConversion"/>
  </si>
  <si>
    <t>관리자</t>
    <phoneticPr fontId="1" type="noConversion"/>
  </si>
  <si>
    <t>관리자</t>
    <phoneticPr fontId="1" type="noConversion"/>
  </si>
  <si>
    <t>박문수</t>
    <phoneticPr fontId="1" type="noConversion"/>
  </si>
  <si>
    <t>박문수</t>
    <phoneticPr fontId="1" type="noConversion"/>
  </si>
  <si>
    <t>Program</t>
    <phoneticPr fontId="1" type="noConversion"/>
  </si>
  <si>
    <t>회원정보 상세</t>
    <phoneticPr fontId="1" type="noConversion"/>
  </si>
  <si>
    <t xml:space="preserve">    회원정보 수정</t>
    <phoneticPr fontId="1" type="noConversion"/>
  </si>
  <si>
    <t xml:space="preserve">    작성게시글 확인</t>
    <phoneticPr fontId="1" type="noConversion"/>
  </si>
  <si>
    <t xml:space="preserve">  공중화장실 검색</t>
    <phoneticPr fontId="1" type="noConversion"/>
  </si>
  <si>
    <t xml:space="preserve">    내 주변 공중화장실</t>
    <phoneticPr fontId="1" type="noConversion"/>
  </si>
  <si>
    <t xml:space="preserve">    공중화장실 검색</t>
    <phoneticPr fontId="1" type="noConversion"/>
  </si>
  <si>
    <t xml:space="preserve">    어땠나요?</t>
    <phoneticPr fontId="1" type="noConversion"/>
  </si>
  <si>
    <t xml:space="preserve">    회원정보 조회</t>
    <phoneticPr fontId="1" type="noConversion"/>
  </si>
  <si>
    <t xml:space="preserve">    회원정보 삭제</t>
    <phoneticPr fontId="1" type="noConversion"/>
  </si>
  <si>
    <t xml:space="preserve">    게시글 조회</t>
    <phoneticPr fontId="1" type="noConversion"/>
  </si>
  <si>
    <t xml:space="preserve">    게시글 등록</t>
    <phoneticPr fontId="1" type="noConversion"/>
  </si>
  <si>
    <t xml:space="preserve">    게시글 수정</t>
    <phoneticPr fontId="1" type="noConversion"/>
  </si>
  <si>
    <t xml:space="preserve">    게시글 삭제</t>
    <phoneticPr fontId="1" type="noConversion"/>
  </si>
  <si>
    <t>page</t>
    <phoneticPr fontId="1" type="noConversion"/>
  </si>
  <si>
    <t>page</t>
    <phoneticPr fontId="1" type="noConversion"/>
  </si>
  <si>
    <t>사용자</t>
    <phoneticPr fontId="1" type="noConversion"/>
  </si>
  <si>
    <t>작성게시글 확인 및 삭제</t>
    <phoneticPr fontId="1" type="noConversion"/>
  </si>
  <si>
    <t>관리</t>
    <phoneticPr fontId="1" type="noConversion"/>
  </si>
  <si>
    <t>회원관리</t>
    <phoneticPr fontId="1" type="noConversion"/>
  </si>
  <si>
    <t>게시판관리</t>
    <phoneticPr fontId="1" type="noConversion"/>
  </si>
  <si>
    <t>관리</t>
    <phoneticPr fontId="1" type="noConversion"/>
  </si>
  <si>
    <t>page</t>
    <phoneticPr fontId="1" type="noConversion"/>
  </si>
  <si>
    <t>비밀번호 찾기</t>
    <phoneticPr fontId="1" type="noConversion"/>
  </si>
  <si>
    <t>회원정보 수정</t>
    <phoneticPr fontId="1" type="noConversion"/>
  </si>
  <si>
    <t>회원정보 상세보기 및 수정</t>
    <phoneticPr fontId="1" type="noConversion"/>
  </si>
  <si>
    <t>회원탈퇴</t>
    <phoneticPr fontId="1" type="noConversion"/>
  </si>
  <si>
    <t>회원탈퇴</t>
    <phoneticPr fontId="1" type="noConversion"/>
  </si>
  <si>
    <t>D</t>
    <phoneticPr fontId="1" type="noConversion"/>
  </si>
  <si>
    <t>USER_002</t>
    <phoneticPr fontId="1" type="noConversion"/>
  </si>
  <si>
    <t xml:space="preserve">    유효성검사</t>
    <phoneticPr fontId="1" type="noConversion"/>
  </si>
  <si>
    <t>박문수</t>
    <phoneticPr fontId="1" type="noConversion"/>
  </si>
  <si>
    <t>박문수</t>
    <phoneticPr fontId="1" type="noConversion"/>
  </si>
  <si>
    <t>계정정보 찾기</t>
    <phoneticPr fontId="1" type="noConversion"/>
  </si>
  <si>
    <t>아이디 찾기</t>
    <phoneticPr fontId="1" type="noConversion"/>
  </si>
  <si>
    <t>지역별 공중화장실</t>
    <phoneticPr fontId="1" type="noConversion"/>
  </si>
  <si>
    <t xml:space="preserve">      오피니언 마이닝 적용</t>
    <phoneticPr fontId="1" type="noConversion"/>
  </si>
  <si>
    <t>로그인</t>
    <phoneticPr fontId="1" type="noConversion"/>
  </si>
  <si>
    <t xml:space="preserve">  회원가입</t>
    <phoneticPr fontId="1" type="noConversion"/>
  </si>
  <si>
    <t xml:space="preserve">  로그인</t>
    <phoneticPr fontId="1" type="noConversion"/>
  </si>
  <si>
    <t xml:space="preserve">    회원가입</t>
    <phoneticPr fontId="1" type="noConversion"/>
  </si>
  <si>
    <t xml:space="preserve">    로그인</t>
    <phoneticPr fontId="1" type="noConversion"/>
  </si>
  <si>
    <t xml:space="preserve">    아이디 찾기</t>
    <phoneticPr fontId="1" type="noConversion"/>
  </si>
  <si>
    <t xml:space="preserve">    비밀번호 찾기</t>
    <phoneticPr fontId="1" type="noConversion"/>
  </si>
  <si>
    <t xml:space="preserve">    API 적용(데이터 및 지도)</t>
    <phoneticPr fontId="1" type="noConversion"/>
  </si>
  <si>
    <t>user_info</t>
    <phoneticPr fontId="1" type="noConversion"/>
  </si>
  <si>
    <t>이메일</t>
    <phoneticPr fontId="1" type="noConversion"/>
  </si>
  <si>
    <t>USER_EMAIL</t>
    <phoneticPr fontId="1" type="noConversion"/>
  </si>
  <si>
    <t>USER_PASSWORD</t>
    <phoneticPr fontId="1" type="noConversion"/>
  </si>
  <si>
    <t>닉네임</t>
    <phoneticPr fontId="1" type="noConversion"/>
  </si>
  <si>
    <t>USER_NICKNAME</t>
    <phoneticPr fontId="1" type="noConversion"/>
  </si>
  <si>
    <t>서울시 공중화장실 정보</t>
    <phoneticPr fontId="1" type="noConversion"/>
  </si>
  <si>
    <t>toilet_location</t>
    <phoneticPr fontId="1" type="noConversion"/>
  </si>
  <si>
    <t>게시글 번호</t>
    <phoneticPr fontId="1" type="noConversion"/>
  </si>
  <si>
    <t>화장실 코드</t>
    <phoneticPr fontId="1" type="noConversion"/>
  </si>
  <si>
    <t>PID</t>
    <phoneticPr fontId="1" type="noConversion"/>
  </si>
  <si>
    <t>화장실 명</t>
    <phoneticPr fontId="1" type="noConversion"/>
  </si>
  <si>
    <t>개방여부</t>
    <phoneticPr fontId="1" type="noConversion"/>
  </si>
  <si>
    <t>경도</t>
    <phoneticPr fontId="1" type="noConversion"/>
  </si>
  <si>
    <t>위도</t>
    <phoneticPr fontId="1" type="noConversion"/>
  </si>
  <si>
    <t>FNAME</t>
    <phoneticPr fontId="1" type="noConversion"/>
  </si>
  <si>
    <t>MNAME</t>
    <phoneticPr fontId="1" type="noConversion"/>
  </si>
  <si>
    <t>LONGITUDE_X</t>
    <phoneticPr fontId="1" type="noConversion"/>
  </si>
  <si>
    <t>LATITUDE_Y</t>
    <phoneticPr fontId="1" type="noConversion"/>
  </si>
  <si>
    <t>varchar(n)</t>
    <phoneticPr fontId="1" type="noConversion"/>
  </si>
  <si>
    <t>number(n)</t>
    <phoneticPr fontId="1" type="noConversion"/>
  </si>
  <si>
    <t>number(n)</t>
    <phoneticPr fontId="1" type="noConversion"/>
  </si>
  <si>
    <t>number(n)</t>
    <phoneticPr fontId="1" type="noConversion"/>
  </si>
  <si>
    <t>36, 14</t>
    <phoneticPr fontId="1" type="noConversion"/>
  </si>
  <si>
    <t>36, 15</t>
    <phoneticPr fontId="1" type="noConversion"/>
  </si>
  <si>
    <t>*</t>
    <phoneticPr fontId="1" type="noConversion"/>
  </si>
  <si>
    <t>*</t>
    <phoneticPr fontId="1" type="noConversion"/>
  </si>
  <si>
    <t>게시글 제목</t>
    <phoneticPr fontId="1" type="noConversion"/>
  </si>
  <si>
    <t>게시글 내용</t>
    <phoneticPr fontId="1" type="noConversion"/>
  </si>
  <si>
    <t>toilet_review</t>
    <phoneticPr fontId="1" type="noConversion"/>
  </si>
  <si>
    <t>review_reply</t>
    <phoneticPr fontId="1" type="noConversion"/>
  </si>
  <si>
    <t>댓글 번호</t>
    <phoneticPr fontId="1" type="noConversion"/>
  </si>
  <si>
    <t>REPLY_NO</t>
    <phoneticPr fontId="1" type="noConversion"/>
  </si>
  <si>
    <t>게시글 번호</t>
    <phoneticPr fontId="1" type="noConversion"/>
  </si>
  <si>
    <t>REVIEW_NO</t>
    <phoneticPr fontId="1" type="noConversion"/>
  </si>
  <si>
    <t>리뷰 게시글</t>
    <phoneticPr fontId="1" type="noConversion"/>
  </si>
  <si>
    <t>게시글 댓글</t>
    <phoneticPr fontId="1" type="noConversion"/>
  </si>
  <si>
    <t>-&gt; 리뷰 게시글. 게시글 번호</t>
    <phoneticPr fontId="1" type="noConversion"/>
  </si>
  <si>
    <t>댓글 내용</t>
    <phoneticPr fontId="1" type="noConversion"/>
  </si>
  <si>
    <t>REVIEW_TITLE</t>
    <phoneticPr fontId="1" type="noConversion"/>
  </si>
  <si>
    <t>REVIEW_CONTENT</t>
    <phoneticPr fontId="1" type="noConversion"/>
  </si>
  <si>
    <t>REPLY_CONTENT</t>
    <phoneticPr fontId="1" type="noConversion"/>
  </si>
  <si>
    <t>number(n)</t>
    <phoneticPr fontId="1" type="noConversion"/>
  </si>
  <si>
    <t>*</t>
    <phoneticPr fontId="1" type="noConversion"/>
  </si>
  <si>
    <t>*</t>
    <phoneticPr fontId="1" type="noConversion"/>
  </si>
  <si>
    <t>회원번호</t>
    <phoneticPr fontId="1" type="noConversion"/>
  </si>
  <si>
    <t>-&gt; 회원 정보. 회원번호</t>
    <phoneticPr fontId="1" type="noConversion"/>
  </si>
  <si>
    <t>회원번호</t>
    <phoneticPr fontId="1" type="noConversion"/>
  </si>
  <si>
    <t>USER_NO</t>
    <phoneticPr fontId="1" type="noConversion"/>
  </si>
  <si>
    <t>-&gt; 회원 정보. 회원번호</t>
    <phoneticPr fontId="1" type="noConversion"/>
  </si>
  <si>
    <t>화장실 코드</t>
    <phoneticPr fontId="1" type="noConversion"/>
  </si>
  <si>
    <t>PID</t>
    <phoneticPr fontId="1" type="noConversion"/>
  </si>
  <si>
    <t>-&gt; 서울시 공중화장실 정보. 화장실 코드</t>
    <phoneticPr fontId="1" type="noConversion"/>
  </si>
  <si>
    <t>공지여부</t>
    <phoneticPr fontId="1" type="noConversion"/>
  </si>
  <si>
    <t>REVIEW_NOTICE</t>
    <phoneticPr fontId="1" type="noConversion"/>
  </si>
  <si>
    <t>number(n)</t>
    <phoneticPr fontId="1" type="noConversion"/>
  </si>
  <si>
    <t>number(n)</t>
    <phoneticPr fontId="1" type="noConversion"/>
  </si>
  <si>
    <t># = 기본키</t>
    <phoneticPr fontId="1" type="noConversion"/>
  </si>
  <si>
    <t>* = NOT NULL</t>
    <phoneticPr fontId="1" type="noConversion"/>
  </si>
  <si>
    <t>o = 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</si>
</sst>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0"/>
      <color indexed="8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b/>
      <sz val="10"/>
      <color theme="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5" fillId="0" borderId="1" xfId="0" applyFont="1" applyBorder="1" applyProtection="1">
      <alignment vertical="center"/>
      <protection locked="0"/>
    </xf>
    <xf numFmtId="0" fontId="7" fillId="7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6" fillId="6" borderId="1" xfId="0" applyFont="1" applyFill="1" applyBorder="1" applyAlignment="1" applyProtection="1">
      <alignment horizontal="center" vertical="center"/>
      <protection locked="0"/>
    </xf>
    <xf numFmtId="176" fontId="6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alignment vertical="center"/>
    </xf>
    <xf numFmtId="0" fontId="8" fillId="0" borderId="1" xfId="0" applyFont="1" applyBorder="1" applyProtection="1">
      <alignment vertical="center"/>
      <protection locked="0"/>
    </xf>
    <xf numFmtId="0" fontId="5" fillId="8" borderId="1" xfId="0" applyFont="1" applyFill="1" applyBorder="1" applyProtection="1">
      <alignment vertic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9" fontId="6" fillId="6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1" xfId="0" applyNumberFormat="1" applyFill="1" applyBorder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11" fillId="9" borderId="4" xfId="1" applyFont="1" applyFill="1" applyBorder="1" applyAlignment="1" applyProtection="1">
      <alignment horizontal="center" vertical="center" wrapText="1"/>
    </xf>
    <xf numFmtId="0" fontId="11" fillId="9" borderId="1" xfId="1" applyFont="1" applyFill="1" applyBorder="1" applyAlignment="1" applyProtection="1">
      <alignment horizontal="center" vertical="center" wrapText="1"/>
    </xf>
    <xf numFmtId="0" fontId="11" fillId="10" borderId="1" xfId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1" fillId="0" borderId="1" xfId="1" applyFont="1" applyBorder="1" applyAlignment="1" applyProtection="1">
      <alignment vertical="center" wrapText="1"/>
    </xf>
    <xf numFmtId="0" fontId="11" fillId="9" borderId="4" xfId="1" applyFont="1" applyFill="1" applyBorder="1" applyAlignment="1" applyProtection="1">
      <alignment vertical="center" wrapText="1"/>
    </xf>
    <xf numFmtId="0" fontId="11" fillId="9" borderId="1" xfId="1" applyFont="1" applyFill="1" applyBorder="1" applyAlignment="1" applyProtection="1">
      <alignment vertical="center" wrapText="1"/>
    </xf>
    <xf numFmtId="0" fontId="14" fillId="10" borderId="1" xfId="0" applyFont="1" applyFill="1" applyBorder="1" applyAlignment="1">
      <alignment horizontal="center" vertical="center"/>
    </xf>
    <xf numFmtId="0" fontId="11" fillId="10" borderId="1" xfId="1" quotePrefix="1" applyFont="1" applyFill="1" applyBorder="1" applyAlignment="1" applyProtection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Protection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0" fontId="8" fillId="0" borderId="1" xfId="0" applyFont="1" applyBorder="1" applyAlignment="1" applyProtection="1">
      <alignment horizontal="right"/>
    </xf>
    <xf numFmtId="0" fontId="8" fillId="0" borderId="0" xfId="0" applyFont="1">
      <alignment vertical="center"/>
    </xf>
    <xf numFmtId="0" fontId="5" fillId="0" borderId="1" xfId="0" applyFont="1" applyFill="1" applyBorder="1" applyProtection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right"/>
    </xf>
    <xf numFmtId="9" fontId="5" fillId="0" borderId="1" xfId="0" applyNumberFormat="1" applyFont="1" applyBorder="1" applyAlignment="1" applyProtection="1">
      <alignment horizontal="right"/>
    </xf>
    <xf numFmtId="0" fontId="5" fillId="0" borderId="0" xfId="0" applyFont="1">
      <alignment vertical="center"/>
    </xf>
    <xf numFmtId="0" fontId="5" fillId="0" borderId="1" xfId="0" applyFont="1" applyBorder="1" applyProtection="1">
      <alignment vertical="center"/>
    </xf>
    <xf numFmtId="0" fontId="5" fillId="8" borderId="1" xfId="0" applyFont="1" applyFill="1" applyBorder="1" applyProtection="1">
      <alignment vertical="center"/>
    </xf>
    <xf numFmtId="176" fontId="5" fillId="8" borderId="1" xfId="0" applyNumberFormat="1" applyFont="1" applyFill="1" applyBorder="1" applyProtection="1">
      <alignment vertical="center"/>
      <protection locked="0"/>
    </xf>
    <xf numFmtId="0" fontId="5" fillId="8" borderId="1" xfId="0" applyFont="1" applyFill="1" applyBorder="1" applyAlignment="1" applyProtection="1">
      <alignment horizontal="right"/>
    </xf>
    <xf numFmtId="9" fontId="5" fillId="8" borderId="1" xfId="0" applyNumberFormat="1" applyFont="1" applyFill="1" applyBorder="1" applyAlignment="1" applyProtection="1">
      <alignment horizontal="right"/>
    </xf>
    <xf numFmtId="176" fontId="7" fillId="7" borderId="1" xfId="0" applyNumberFormat="1" applyFont="1" applyFill="1" applyBorder="1" applyAlignment="1" applyProtection="1">
      <alignment horizontal="left"/>
      <protection locked="0"/>
    </xf>
    <xf numFmtId="176" fontId="7" fillId="7" borderId="1" xfId="0" applyNumberFormat="1" applyFont="1" applyFill="1" applyBorder="1" applyAlignment="1" applyProtection="1">
      <alignment horizontal="left"/>
    </xf>
    <xf numFmtId="176" fontId="7" fillId="7" borderId="1" xfId="0" applyNumberFormat="1" applyFont="1" applyFill="1" applyBorder="1" applyAlignment="1" applyProtection="1">
      <alignment horizontal="right"/>
      <protection locked="0"/>
    </xf>
    <xf numFmtId="0" fontId="7" fillId="7" borderId="1" xfId="0" applyFont="1" applyFill="1" applyBorder="1" applyAlignment="1" applyProtection="1">
      <alignment horizontal="right" wrapText="1"/>
    </xf>
    <xf numFmtId="9" fontId="7" fillId="7" borderId="1" xfId="0" applyNumberFormat="1" applyFont="1" applyFill="1" applyBorder="1" applyAlignment="1" applyProtection="1">
      <alignment horizontal="right" wrapText="1"/>
    </xf>
    <xf numFmtId="0" fontId="17" fillId="0" borderId="0" xfId="0" applyFont="1">
      <alignment vertical="center"/>
    </xf>
    <xf numFmtId="9" fontId="18" fillId="7" borderId="1" xfId="0" applyNumberFormat="1" applyFont="1" applyFill="1" applyBorder="1" applyAlignment="1" applyProtection="1">
      <alignment horizontal="right"/>
    </xf>
    <xf numFmtId="9" fontId="8" fillId="0" borderId="1" xfId="0" applyNumberFormat="1" applyFont="1" applyBorder="1" applyAlignment="1" applyProtection="1">
      <alignment horizontal="right"/>
      <protection locked="0"/>
    </xf>
    <xf numFmtId="0" fontId="8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0" fontId="19" fillId="8" borderId="5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0" borderId="1" xfId="0" applyFont="1" applyFill="1" applyBorder="1" applyAlignment="1">
      <alignment vertical="center"/>
    </xf>
    <xf numFmtId="0" fontId="14" fillId="10" borderId="1" xfId="0" quotePrefix="1" applyFont="1" applyFill="1" applyBorder="1" applyAlignment="1">
      <alignment vertical="center"/>
    </xf>
    <xf numFmtId="0" fontId="20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11" fillId="0" borderId="4" xfId="1" applyFont="1" applyBorder="1" applyAlignment="1" applyProtection="1">
      <alignment horizontal="center" vertical="center" wrapText="1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680723</xdr:colOff>
      <xdr:row>33</xdr:row>
      <xdr:rowOff>201706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50547" cy="7227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15" zoomScaleNormal="115" workbookViewId="0">
      <selection activeCell="E22" sqref="E22"/>
    </sheetView>
  </sheetViews>
  <sheetFormatPr defaultRowHeight="16.5"/>
  <cols>
    <col min="1" max="1" width="12.625" style="46" customWidth="1"/>
    <col min="2" max="4" width="18.125" style="46" customWidth="1"/>
    <col min="5" max="5" width="25.625" style="46" customWidth="1"/>
    <col min="6" max="6" width="14.625" style="46" customWidth="1"/>
    <col min="7" max="7" width="15.625" style="46" customWidth="1"/>
    <col min="8" max="16384" width="9" style="46"/>
  </cols>
  <sheetData>
    <row r="2" spans="1:7" s="51" customFormat="1" ht="20.25">
      <c r="A2" s="91" t="s">
        <v>107</v>
      </c>
      <c r="B2" s="91"/>
      <c r="C2" s="91"/>
      <c r="D2" s="91"/>
      <c r="E2" s="91"/>
      <c r="F2" s="91"/>
      <c r="G2" s="91"/>
    </row>
    <row r="3" spans="1:7">
      <c r="A3" s="9" t="s">
        <v>2</v>
      </c>
      <c r="B3" s="9" t="s">
        <v>3</v>
      </c>
      <c r="C3" s="9" t="s">
        <v>4</v>
      </c>
      <c r="D3" s="9" t="s">
        <v>5</v>
      </c>
      <c r="E3" s="9" t="s">
        <v>17</v>
      </c>
      <c r="F3" s="9" t="s">
        <v>18</v>
      </c>
      <c r="G3" s="10" t="s">
        <v>19</v>
      </c>
    </row>
    <row r="4" spans="1:7">
      <c r="A4" s="89" t="s">
        <v>187</v>
      </c>
      <c r="B4" s="56" t="s">
        <v>7</v>
      </c>
      <c r="C4" s="45"/>
      <c r="D4" s="45"/>
      <c r="E4" s="2"/>
      <c r="F4" s="45" t="s">
        <v>20</v>
      </c>
      <c r="G4" s="45"/>
    </row>
    <row r="5" spans="1:7">
      <c r="A5" s="92"/>
      <c r="B5" s="56" t="s">
        <v>106</v>
      </c>
      <c r="C5" s="45"/>
      <c r="D5" s="42"/>
      <c r="E5" s="49"/>
      <c r="F5" s="42" t="s">
        <v>173</v>
      </c>
      <c r="G5" s="42"/>
    </row>
    <row r="6" spans="1:7">
      <c r="A6" s="92"/>
      <c r="B6" s="56" t="s">
        <v>108</v>
      </c>
      <c r="C6" s="45"/>
      <c r="D6" s="45"/>
      <c r="E6" s="2"/>
      <c r="F6" s="45" t="s">
        <v>20</v>
      </c>
      <c r="G6" s="45"/>
    </row>
    <row r="7" spans="1:7">
      <c r="A7" s="90"/>
      <c r="B7" s="45" t="s">
        <v>110</v>
      </c>
      <c r="C7" s="45"/>
      <c r="D7" s="45"/>
      <c r="E7" s="54"/>
      <c r="F7" s="45" t="s">
        <v>20</v>
      </c>
      <c r="G7" s="45"/>
    </row>
    <row r="8" spans="1:7">
      <c r="A8" s="50"/>
      <c r="B8" s="50"/>
      <c r="C8" s="50"/>
      <c r="D8" s="50"/>
      <c r="E8" s="53"/>
      <c r="F8" s="50"/>
      <c r="G8" s="50"/>
    </row>
    <row r="9" spans="1:7" s="51" customFormat="1" ht="20.25">
      <c r="A9" s="91" t="s">
        <v>111</v>
      </c>
      <c r="B9" s="91"/>
      <c r="C9" s="91"/>
      <c r="D9" s="91"/>
      <c r="E9" s="91"/>
      <c r="F9" s="91"/>
      <c r="G9" s="91"/>
    </row>
    <row r="10" spans="1:7">
      <c r="A10" s="9" t="s">
        <v>2</v>
      </c>
      <c r="B10" s="9" t="s">
        <v>3</v>
      </c>
      <c r="C10" s="9" t="s">
        <v>4</v>
      </c>
      <c r="D10" s="9" t="s">
        <v>5</v>
      </c>
      <c r="E10" s="9" t="s">
        <v>17</v>
      </c>
      <c r="F10" s="9" t="s">
        <v>18</v>
      </c>
      <c r="G10" s="10" t="s">
        <v>19</v>
      </c>
    </row>
    <row r="11" spans="1:7">
      <c r="A11" s="89" t="s">
        <v>195</v>
      </c>
      <c r="B11" s="80" t="s">
        <v>210</v>
      </c>
      <c r="C11" s="57"/>
      <c r="D11" s="57"/>
      <c r="E11" s="2"/>
      <c r="F11" s="57" t="s">
        <v>20</v>
      </c>
      <c r="G11" s="57"/>
    </row>
    <row r="12" spans="1:7">
      <c r="A12" s="92"/>
      <c r="B12" s="89" t="s">
        <v>191</v>
      </c>
      <c r="C12" s="45" t="s">
        <v>6</v>
      </c>
      <c r="D12" s="45"/>
      <c r="E12" s="2" t="s">
        <v>21</v>
      </c>
      <c r="F12" s="45" t="s">
        <v>20</v>
      </c>
      <c r="G12" s="45"/>
    </row>
    <row r="13" spans="1:7">
      <c r="A13" s="90"/>
      <c r="B13" s="90"/>
      <c r="C13" s="43" t="s">
        <v>112</v>
      </c>
      <c r="D13" s="45"/>
      <c r="E13" s="2" t="s">
        <v>113</v>
      </c>
      <c r="F13" s="45" t="s">
        <v>20</v>
      </c>
      <c r="G13" s="45"/>
    </row>
    <row r="14" spans="1:7">
      <c r="A14" s="50"/>
      <c r="B14" s="50"/>
      <c r="C14" s="50"/>
      <c r="D14" s="50"/>
      <c r="E14" s="81"/>
      <c r="F14" s="50"/>
      <c r="G14" s="50"/>
    </row>
  </sheetData>
  <mergeCells count="5">
    <mergeCell ref="B12:B13"/>
    <mergeCell ref="A2:G2"/>
    <mergeCell ref="A9:G9"/>
    <mergeCell ref="A4:A7"/>
    <mergeCell ref="A11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zoomScaleNormal="100" workbookViewId="0">
      <selection activeCell="F31" sqref="F31"/>
    </sheetView>
  </sheetViews>
  <sheetFormatPr defaultRowHeight="16.5"/>
  <cols>
    <col min="1" max="1" width="7.125" bestFit="1" customWidth="1"/>
    <col min="2" max="2" width="15.875" bestFit="1" customWidth="1"/>
    <col min="3" max="3" width="18.625" bestFit="1" customWidth="1"/>
    <col min="4" max="4" width="15.625" customWidth="1"/>
    <col min="5" max="5" width="14.625" customWidth="1"/>
    <col min="6" max="6" width="23.5" bestFit="1" customWidth="1"/>
    <col min="7" max="7" width="17.625" customWidth="1"/>
    <col min="8" max="9" width="8.625" customWidth="1"/>
  </cols>
  <sheetData>
    <row r="2" spans="1:9" s="51" customFormat="1" ht="20.25">
      <c r="A2" s="93" t="s">
        <v>107</v>
      </c>
      <c r="B2" s="93"/>
      <c r="C2" s="93"/>
      <c r="D2" s="93"/>
      <c r="E2" s="93"/>
      <c r="F2" s="93"/>
      <c r="G2" s="93"/>
      <c r="H2" s="93"/>
      <c r="I2" s="93"/>
    </row>
    <row r="3" spans="1:9">
      <c r="A3" s="94" t="s">
        <v>8</v>
      </c>
      <c r="B3" s="96" t="s">
        <v>9</v>
      </c>
      <c r="C3" s="97"/>
      <c r="D3" s="97"/>
      <c r="E3" s="94" t="s">
        <v>10</v>
      </c>
      <c r="F3" s="94" t="s">
        <v>11</v>
      </c>
      <c r="G3" s="94" t="s">
        <v>12</v>
      </c>
      <c r="H3" s="94" t="s">
        <v>13</v>
      </c>
      <c r="I3" s="94" t="s">
        <v>1</v>
      </c>
    </row>
    <row r="4" spans="1:9">
      <c r="A4" s="95"/>
      <c r="B4" s="3" t="s">
        <v>14</v>
      </c>
      <c r="C4" s="3" t="s">
        <v>15</v>
      </c>
      <c r="D4" s="3" t="s">
        <v>16</v>
      </c>
      <c r="E4" s="95"/>
      <c r="F4" s="95"/>
      <c r="G4" s="95"/>
      <c r="H4" s="95"/>
      <c r="I4" s="95"/>
    </row>
    <row r="5" spans="1:9">
      <c r="A5" s="99" t="s">
        <v>188</v>
      </c>
      <c r="B5" s="89" t="s">
        <v>104</v>
      </c>
      <c r="C5" s="1" t="s">
        <v>114</v>
      </c>
      <c r="D5" s="1"/>
      <c r="E5" s="7" t="s">
        <v>130</v>
      </c>
      <c r="F5" s="7" t="s">
        <v>104</v>
      </c>
      <c r="G5" s="1" t="s">
        <v>121</v>
      </c>
      <c r="H5" s="89" t="s">
        <v>126</v>
      </c>
      <c r="I5" s="89" t="s">
        <v>189</v>
      </c>
    </row>
    <row r="6" spans="1:9">
      <c r="A6" s="100"/>
      <c r="B6" s="92"/>
      <c r="C6" s="102" t="s">
        <v>206</v>
      </c>
      <c r="D6" s="4" t="s">
        <v>207</v>
      </c>
      <c r="E6" s="44" t="s">
        <v>202</v>
      </c>
      <c r="F6" s="44" t="s">
        <v>118</v>
      </c>
      <c r="G6" s="1" t="s">
        <v>122</v>
      </c>
      <c r="H6" s="92"/>
      <c r="I6" s="92"/>
    </row>
    <row r="7" spans="1:9">
      <c r="A7" s="100"/>
      <c r="B7" s="92"/>
      <c r="C7" s="103"/>
      <c r="D7" s="4" t="s">
        <v>196</v>
      </c>
      <c r="E7" s="44" t="s">
        <v>131</v>
      </c>
      <c r="F7" s="44" t="s">
        <v>119</v>
      </c>
      <c r="G7" s="1" t="s">
        <v>123</v>
      </c>
      <c r="H7" s="92"/>
      <c r="I7" s="92"/>
    </row>
    <row r="8" spans="1:9">
      <c r="A8" s="100"/>
      <c r="B8" s="90"/>
      <c r="C8" s="1" t="s">
        <v>115</v>
      </c>
      <c r="D8" s="4"/>
      <c r="E8" s="44" t="s">
        <v>132</v>
      </c>
      <c r="F8" s="44" t="s">
        <v>120</v>
      </c>
      <c r="G8" s="1" t="s">
        <v>124</v>
      </c>
      <c r="H8" s="92"/>
      <c r="I8" s="92"/>
    </row>
    <row r="9" spans="1:9">
      <c r="A9" s="100"/>
      <c r="B9" s="89" t="s">
        <v>116</v>
      </c>
      <c r="C9" s="102" t="s">
        <v>174</v>
      </c>
      <c r="D9" s="4" t="s">
        <v>197</v>
      </c>
      <c r="E9" s="44" t="s">
        <v>133</v>
      </c>
      <c r="F9" s="44" t="s">
        <v>198</v>
      </c>
      <c r="G9" s="1" t="s">
        <v>125</v>
      </c>
      <c r="H9" s="92"/>
      <c r="I9" s="92"/>
    </row>
    <row r="10" spans="1:9">
      <c r="A10" s="100"/>
      <c r="B10" s="92"/>
      <c r="C10" s="103"/>
      <c r="D10" s="4" t="s">
        <v>199</v>
      </c>
      <c r="E10" s="44" t="s">
        <v>134</v>
      </c>
      <c r="F10" s="44" t="s">
        <v>200</v>
      </c>
      <c r="G10" s="1" t="s">
        <v>201</v>
      </c>
      <c r="H10" s="92"/>
      <c r="I10" s="92"/>
    </row>
    <row r="11" spans="1:9">
      <c r="A11" s="100"/>
      <c r="B11" s="92"/>
      <c r="C11" s="1" t="s">
        <v>117</v>
      </c>
      <c r="D11" s="4"/>
      <c r="E11" s="44" t="s">
        <v>135</v>
      </c>
      <c r="F11" s="44" t="s">
        <v>190</v>
      </c>
      <c r="G11" s="1" t="s">
        <v>125</v>
      </c>
      <c r="H11" s="92"/>
      <c r="I11" s="92"/>
    </row>
    <row r="12" spans="1:9">
      <c r="A12" s="100"/>
      <c r="B12" s="98" t="s">
        <v>127</v>
      </c>
      <c r="C12" s="1" t="s">
        <v>109</v>
      </c>
      <c r="D12" s="4"/>
      <c r="E12" s="44" t="s">
        <v>136</v>
      </c>
      <c r="F12" s="44" t="s">
        <v>109</v>
      </c>
      <c r="G12" s="1" t="s">
        <v>125</v>
      </c>
      <c r="H12" s="92"/>
      <c r="I12" s="92"/>
    </row>
    <row r="13" spans="1:9">
      <c r="A13" s="100"/>
      <c r="B13" s="98"/>
      <c r="C13" s="1" t="s">
        <v>128</v>
      </c>
      <c r="D13" s="4"/>
      <c r="E13" s="44" t="s">
        <v>137</v>
      </c>
      <c r="F13" s="44" t="s">
        <v>208</v>
      </c>
      <c r="G13" s="1" t="s">
        <v>122</v>
      </c>
      <c r="H13" s="92"/>
      <c r="I13" s="92"/>
    </row>
    <row r="14" spans="1:9">
      <c r="A14" s="101"/>
      <c r="B14" s="57" t="s">
        <v>110</v>
      </c>
      <c r="C14" s="1" t="s">
        <v>129</v>
      </c>
      <c r="D14" s="1"/>
      <c r="E14" s="44" t="s">
        <v>138</v>
      </c>
      <c r="F14" s="44" t="s">
        <v>129</v>
      </c>
      <c r="G14" s="1" t="s">
        <v>139</v>
      </c>
      <c r="H14" s="90"/>
      <c r="I14" s="90"/>
    </row>
    <row r="15" spans="1:9">
      <c r="A15" s="47"/>
      <c r="B15" s="47"/>
      <c r="C15" s="48"/>
      <c r="D15" s="6"/>
      <c r="E15" s="52"/>
      <c r="F15" s="52"/>
      <c r="G15" s="48"/>
      <c r="H15" s="47"/>
      <c r="I15" s="47"/>
    </row>
    <row r="16" spans="1:9" s="51" customFormat="1" ht="20.25">
      <c r="A16" s="93" t="s">
        <v>170</v>
      </c>
      <c r="B16" s="93"/>
      <c r="C16" s="93"/>
      <c r="D16" s="93"/>
      <c r="E16" s="93"/>
      <c r="F16" s="93"/>
      <c r="G16" s="93"/>
      <c r="H16" s="93"/>
      <c r="I16" s="93"/>
    </row>
    <row r="17" spans="1:9">
      <c r="A17" s="94" t="s">
        <v>8</v>
      </c>
      <c r="B17" s="96" t="s">
        <v>9</v>
      </c>
      <c r="C17" s="97"/>
      <c r="D17" s="97"/>
      <c r="E17" s="94" t="s">
        <v>10</v>
      </c>
      <c r="F17" s="94" t="s">
        <v>11</v>
      </c>
      <c r="G17" s="94" t="s">
        <v>12</v>
      </c>
      <c r="H17" s="94" t="s">
        <v>13</v>
      </c>
      <c r="I17" s="94" t="s">
        <v>1</v>
      </c>
    </row>
    <row r="18" spans="1:9">
      <c r="A18" s="95"/>
      <c r="B18" s="3" t="s">
        <v>14</v>
      </c>
      <c r="C18" s="3" t="s">
        <v>15</v>
      </c>
      <c r="D18" s="3" t="s">
        <v>16</v>
      </c>
      <c r="E18" s="95"/>
      <c r="F18" s="95"/>
      <c r="G18" s="95"/>
      <c r="H18" s="95"/>
      <c r="I18" s="95"/>
    </row>
    <row r="19" spans="1:9">
      <c r="A19" s="89" t="s">
        <v>187</v>
      </c>
      <c r="B19" s="89" t="s">
        <v>194</v>
      </c>
      <c r="C19" s="89" t="s">
        <v>192</v>
      </c>
      <c r="D19" s="1" t="s">
        <v>140</v>
      </c>
      <c r="E19" s="7" t="s">
        <v>147</v>
      </c>
      <c r="F19" s="1" t="s">
        <v>140</v>
      </c>
      <c r="G19" s="1" t="s">
        <v>162</v>
      </c>
      <c r="H19" s="89" t="s">
        <v>168</v>
      </c>
      <c r="I19" s="89" t="s">
        <v>169</v>
      </c>
    </row>
    <row r="20" spans="1:9">
      <c r="A20" s="92"/>
      <c r="B20" s="92"/>
      <c r="C20" s="92"/>
      <c r="D20" s="1" t="s">
        <v>141</v>
      </c>
      <c r="E20" s="7" t="s">
        <v>148</v>
      </c>
      <c r="F20" s="1" t="s">
        <v>155</v>
      </c>
      <c r="G20" s="1" t="s">
        <v>163</v>
      </c>
      <c r="H20" s="92"/>
      <c r="I20" s="92"/>
    </row>
    <row r="21" spans="1:9">
      <c r="A21" s="92"/>
      <c r="B21" s="92"/>
      <c r="C21" s="92"/>
      <c r="D21" s="1" t="s">
        <v>105</v>
      </c>
      <c r="E21" s="44" t="s">
        <v>149</v>
      </c>
      <c r="F21" s="1" t="s">
        <v>156</v>
      </c>
      <c r="G21" s="1" t="s">
        <v>22</v>
      </c>
      <c r="H21" s="92"/>
      <c r="I21" s="92"/>
    </row>
    <row r="22" spans="1:9">
      <c r="A22" s="92"/>
      <c r="B22" s="92"/>
      <c r="C22" s="90"/>
      <c r="D22" s="1" t="s">
        <v>142</v>
      </c>
      <c r="E22" s="44" t="s">
        <v>150</v>
      </c>
      <c r="F22" s="1" t="s">
        <v>157</v>
      </c>
      <c r="G22" s="1" t="s">
        <v>164</v>
      </c>
      <c r="H22" s="92"/>
      <c r="I22" s="92"/>
    </row>
    <row r="23" spans="1:9">
      <c r="A23" s="92"/>
      <c r="B23" s="92"/>
      <c r="C23" s="89" t="s">
        <v>193</v>
      </c>
      <c r="D23" s="1" t="s">
        <v>144</v>
      </c>
      <c r="E23" s="44" t="s">
        <v>151</v>
      </c>
      <c r="F23" s="1" t="s">
        <v>158</v>
      </c>
      <c r="G23" s="1" t="s">
        <v>165</v>
      </c>
      <c r="H23" s="92"/>
      <c r="I23" s="92"/>
    </row>
    <row r="24" spans="1:9">
      <c r="A24" s="92"/>
      <c r="B24" s="92"/>
      <c r="C24" s="92"/>
      <c r="D24" s="1" t="s">
        <v>143</v>
      </c>
      <c r="E24" s="44" t="s">
        <v>152</v>
      </c>
      <c r="F24" s="1" t="s">
        <v>159</v>
      </c>
      <c r="G24" s="1" t="s">
        <v>166</v>
      </c>
      <c r="H24" s="92"/>
      <c r="I24" s="92"/>
    </row>
    <row r="25" spans="1:9">
      <c r="A25" s="92"/>
      <c r="B25" s="92"/>
      <c r="C25" s="92"/>
      <c r="D25" s="1" t="s">
        <v>145</v>
      </c>
      <c r="E25" s="44" t="s">
        <v>153</v>
      </c>
      <c r="F25" s="1" t="s">
        <v>160</v>
      </c>
      <c r="G25" s="1" t="s">
        <v>167</v>
      </c>
      <c r="H25" s="92"/>
      <c r="I25" s="92"/>
    </row>
    <row r="26" spans="1:9">
      <c r="A26" s="90"/>
      <c r="B26" s="90"/>
      <c r="C26" s="90"/>
      <c r="D26" s="1" t="s">
        <v>146</v>
      </c>
      <c r="E26" s="44" t="s">
        <v>154</v>
      </c>
      <c r="F26" s="1" t="s">
        <v>161</v>
      </c>
      <c r="G26" s="1" t="s">
        <v>164</v>
      </c>
      <c r="H26" s="90"/>
      <c r="I26" s="90"/>
    </row>
    <row r="27" spans="1:9">
      <c r="A27" s="6"/>
      <c r="B27" s="5"/>
      <c r="C27" s="6"/>
      <c r="D27" s="5"/>
      <c r="E27" s="8"/>
      <c r="F27" s="6"/>
      <c r="G27" s="6"/>
      <c r="H27" s="6"/>
      <c r="I27" s="6"/>
    </row>
    <row r="28" spans="1:9">
      <c r="A28" s="6"/>
      <c r="B28" s="5"/>
      <c r="C28" s="6"/>
      <c r="D28" s="5"/>
      <c r="E28" s="8"/>
      <c r="F28" s="6"/>
      <c r="G28" s="6"/>
      <c r="H28" s="6"/>
      <c r="I28" s="6"/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</sheetData>
  <mergeCells count="30">
    <mergeCell ref="B12:B13"/>
    <mergeCell ref="A5:A14"/>
    <mergeCell ref="I5:I14"/>
    <mergeCell ref="G3:G4"/>
    <mergeCell ref="H3:H4"/>
    <mergeCell ref="B5:B8"/>
    <mergeCell ref="C9:C10"/>
    <mergeCell ref="C6:C7"/>
    <mergeCell ref="A19:A26"/>
    <mergeCell ref="H19:H26"/>
    <mergeCell ref="I19:I26"/>
    <mergeCell ref="C19:C22"/>
    <mergeCell ref="C23:C26"/>
    <mergeCell ref="B19:B26"/>
    <mergeCell ref="A2:I2"/>
    <mergeCell ref="A17:A18"/>
    <mergeCell ref="B17:D17"/>
    <mergeCell ref="E17:E18"/>
    <mergeCell ref="F17:F18"/>
    <mergeCell ref="G17:G18"/>
    <mergeCell ref="H17:H18"/>
    <mergeCell ref="I17:I18"/>
    <mergeCell ref="B9:B11"/>
    <mergeCell ref="H5:H14"/>
    <mergeCell ref="I3:I4"/>
    <mergeCell ref="A3:A4"/>
    <mergeCell ref="B3:D3"/>
    <mergeCell ref="E3:E4"/>
    <mergeCell ref="F3:F4"/>
    <mergeCell ref="A16:I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85" zoomScaleNormal="85" workbookViewId="0">
      <selection activeCell="J12" sqref="J12"/>
    </sheetView>
  </sheetViews>
  <sheetFormatPr defaultRowHeight="16.5"/>
  <cols>
    <col min="1" max="1" width="27.625" customWidth="1"/>
    <col min="3" max="3" width="17.625" style="21" customWidth="1"/>
    <col min="4" max="5" width="10" style="11" bestFit="1" customWidth="1"/>
    <col min="6" max="6" width="9" style="18"/>
    <col min="7" max="7" width="9" style="19"/>
  </cols>
  <sheetData>
    <row r="1" spans="1:7" ht="17.25">
      <c r="A1" s="22" t="s">
        <v>23</v>
      </c>
      <c r="B1" s="22" t="s">
        <v>13</v>
      </c>
      <c r="C1" s="22" t="s">
        <v>24</v>
      </c>
      <c r="D1" s="23" t="s">
        <v>25</v>
      </c>
      <c r="E1" s="23" t="s">
        <v>26</v>
      </c>
      <c r="F1" s="27" t="s">
        <v>27</v>
      </c>
      <c r="G1" s="28" t="s">
        <v>28</v>
      </c>
    </row>
    <row r="2" spans="1:7" s="77" customFormat="1">
      <c r="A2" s="16" t="s">
        <v>29</v>
      </c>
      <c r="B2" s="16" t="s">
        <v>171</v>
      </c>
      <c r="C2" s="73" t="str">
        <f>IF(G2=0,"Not Started",IF(G2&lt;1,"Progress",IF(G2=1,"Finished")))</f>
        <v>Finished</v>
      </c>
      <c r="D2" s="74">
        <v>43707</v>
      </c>
      <c r="E2" s="74">
        <v>43721</v>
      </c>
      <c r="F2" s="75">
        <f>NETWORKDAYS(D2,E2)</f>
        <v>11</v>
      </c>
      <c r="G2" s="78">
        <f>AVERAGE(G3:G5,G8:G11)</f>
        <v>1</v>
      </c>
    </row>
    <row r="3" spans="1:7">
      <c r="A3" s="12" t="s">
        <v>30</v>
      </c>
      <c r="B3" s="12" t="s">
        <v>171</v>
      </c>
      <c r="C3" s="20" t="str">
        <f>IF(G3=0,"Not Started",IF(G3&lt;1,"Progress",IF(G3=1,"Finished")))</f>
        <v>Finished</v>
      </c>
      <c r="D3" s="13">
        <v>43707</v>
      </c>
      <c r="E3" s="13">
        <v>43714</v>
      </c>
      <c r="F3" s="17">
        <f>NETWORKDAYS(D3,E3)</f>
        <v>6</v>
      </c>
      <c r="G3" s="14">
        <v>1</v>
      </c>
    </row>
    <row r="4" spans="1:7">
      <c r="A4" s="12" t="s">
        <v>31</v>
      </c>
      <c r="B4" s="12" t="s">
        <v>171</v>
      </c>
      <c r="C4" s="20" t="str">
        <f t="shared" ref="C4:C13" si="0">IF(G4=0,"Not Started",IF(G4&lt;1,"Progress",IF(G4=1,"Finished")))</f>
        <v>Finished</v>
      </c>
      <c r="D4" s="13">
        <v>43707</v>
      </c>
      <c r="E4" s="13">
        <v>43714</v>
      </c>
      <c r="F4" s="17">
        <f t="shared" ref="F4:F13" si="1">NETWORKDAYS(D4,E4)</f>
        <v>6</v>
      </c>
      <c r="G4" s="14">
        <v>1</v>
      </c>
    </row>
    <row r="5" spans="1:7" s="66" customFormat="1">
      <c r="A5" s="15" t="s">
        <v>32</v>
      </c>
      <c r="B5" s="15" t="s">
        <v>171</v>
      </c>
      <c r="C5" s="67" t="str">
        <f t="shared" si="0"/>
        <v>Finished</v>
      </c>
      <c r="D5" s="63">
        <v>43715</v>
      </c>
      <c r="E5" s="63">
        <v>43721</v>
      </c>
      <c r="F5" s="64">
        <f t="shared" si="1"/>
        <v>5</v>
      </c>
      <c r="G5" s="65">
        <f>AVERAGE(G6:G7)</f>
        <v>1</v>
      </c>
    </row>
    <row r="6" spans="1:7">
      <c r="A6" s="12" t="s">
        <v>37</v>
      </c>
      <c r="B6" s="12" t="s">
        <v>171</v>
      </c>
      <c r="C6" s="20" t="str">
        <f t="shared" si="0"/>
        <v>Finished</v>
      </c>
      <c r="D6" s="13">
        <v>43715</v>
      </c>
      <c r="E6" s="13">
        <v>43721</v>
      </c>
      <c r="F6" s="17">
        <f t="shared" si="1"/>
        <v>5</v>
      </c>
      <c r="G6" s="14">
        <v>1</v>
      </c>
    </row>
    <row r="7" spans="1:7">
      <c r="A7" s="12" t="s">
        <v>38</v>
      </c>
      <c r="B7" s="12" t="s">
        <v>171</v>
      </c>
      <c r="C7" s="20" t="str">
        <f t="shared" si="0"/>
        <v>Finished</v>
      </c>
      <c r="D7" s="13">
        <v>43715</v>
      </c>
      <c r="E7" s="13">
        <v>43721</v>
      </c>
      <c r="F7" s="17">
        <f t="shared" si="1"/>
        <v>5</v>
      </c>
      <c r="G7" s="14">
        <v>1</v>
      </c>
    </row>
    <row r="8" spans="1:7">
      <c r="A8" s="12" t="s">
        <v>53</v>
      </c>
      <c r="B8" s="12" t="s">
        <v>171</v>
      </c>
      <c r="C8" s="20" t="str">
        <f t="shared" si="0"/>
        <v>Finished</v>
      </c>
      <c r="D8" s="13">
        <v>43715</v>
      </c>
      <c r="E8" s="13">
        <v>43721</v>
      </c>
      <c r="F8" s="17">
        <f t="shared" si="1"/>
        <v>5</v>
      </c>
      <c r="G8" s="14">
        <v>1</v>
      </c>
    </row>
    <row r="9" spans="1:7">
      <c r="A9" s="12" t="s">
        <v>33</v>
      </c>
      <c r="B9" s="12" t="s">
        <v>171</v>
      </c>
      <c r="C9" s="20" t="str">
        <f t="shared" si="0"/>
        <v>Finished</v>
      </c>
      <c r="D9" s="13">
        <v>43715</v>
      </c>
      <c r="E9" s="13">
        <v>43721</v>
      </c>
      <c r="F9" s="17">
        <f t="shared" si="1"/>
        <v>5</v>
      </c>
      <c r="G9" s="14">
        <v>1</v>
      </c>
    </row>
    <row r="10" spans="1:7">
      <c r="A10" s="12" t="s">
        <v>39</v>
      </c>
      <c r="B10" s="12" t="s">
        <v>171</v>
      </c>
      <c r="C10" s="20" t="str">
        <f t="shared" si="0"/>
        <v>Finished</v>
      </c>
      <c r="D10" s="13">
        <v>43715</v>
      </c>
      <c r="E10" s="13">
        <v>43721</v>
      </c>
      <c r="F10" s="17">
        <f t="shared" si="1"/>
        <v>5</v>
      </c>
      <c r="G10" s="14">
        <v>1</v>
      </c>
    </row>
    <row r="11" spans="1:7" s="66" customFormat="1">
      <c r="A11" s="15" t="s">
        <v>34</v>
      </c>
      <c r="B11" s="15" t="s">
        <v>171</v>
      </c>
      <c r="C11" s="67" t="str">
        <f t="shared" si="0"/>
        <v>Finished</v>
      </c>
      <c r="D11" s="63">
        <v>43707</v>
      </c>
      <c r="E11" s="63">
        <v>43707</v>
      </c>
      <c r="F11" s="64">
        <f t="shared" si="1"/>
        <v>1</v>
      </c>
      <c r="G11" s="65">
        <f>AVERAGE(G12:G13)</f>
        <v>1</v>
      </c>
    </row>
    <row r="12" spans="1:7">
      <c r="A12" s="12" t="s">
        <v>35</v>
      </c>
      <c r="B12" s="12" t="s">
        <v>171</v>
      </c>
      <c r="C12" s="20" t="str">
        <f t="shared" si="0"/>
        <v>Finished</v>
      </c>
      <c r="D12" s="13">
        <v>43707</v>
      </c>
      <c r="E12" s="13">
        <v>43707</v>
      </c>
      <c r="F12" s="17">
        <f t="shared" si="1"/>
        <v>1</v>
      </c>
      <c r="G12" s="14">
        <v>1</v>
      </c>
    </row>
    <row r="13" spans="1:7">
      <c r="A13" s="12" t="s">
        <v>36</v>
      </c>
      <c r="B13" s="12" t="s">
        <v>171</v>
      </c>
      <c r="C13" s="20" t="str">
        <f t="shared" si="0"/>
        <v>Finished</v>
      </c>
      <c r="D13" s="13">
        <v>43707</v>
      </c>
      <c r="E13" s="13">
        <v>43707</v>
      </c>
      <c r="F13" s="17">
        <f t="shared" si="1"/>
        <v>1</v>
      </c>
      <c r="G13" s="14">
        <v>1</v>
      </c>
    </row>
    <row r="14" spans="1:7" s="77" customFormat="1">
      <c r="A14" s="16" t="s">
        <v>40</v>
      </c>
      <c r="B14" s="72" t="s">
        <v>171</v>
      </c>
      <c r="C14" s="73" t="str">
        <f t="shared" ref="C14:C19" si="2">IF(G14=0,"Not Started",IF(G14&lt;1,"Progress",IF(G14=1,"Finished")))</f>
        <v>Finished</v>
      </c>
      <c r="D14" s="74">
        <v>43724</v>
      </c>
      <c r="E14" s="74">
        <v>43784</v>
      </c>
      <c r="F14" s="75">
        <f t="shared" ref="F14" si="3">NETWORKDAYS(D14,E14)</f>
        <v>45</v>
      </c>
      <c r="G14" s="76">
        <f>AVERAGE(G15,G19,G38)</f>
        <v>1</v>
      </c>
    </row>
    <row r="15" spans="1:7" s="66" customFormat="1">
      <c r="A15" s="15" t="s">
        <v>212</v>
      </c>
      <c r="B15" s="15" t="s">
        <v>126</v>
      </c>
      <c r="C15" s="62" t="str">
        <f t="shared" si="2"/>
        <v>Finished</v>
      </c>
      <c r="D15" s="63">
        <v>43724</v>
      </c>
      <c r="E15" s="63">
        <v>43725</v>
      </c>
      <c r="F15" s="64">
        <f>NETWORKDAYS(D15,E15)</f>
        <v>2</v>
      </c>
      <c r="G15" s="65">
        <f>AVERAGE(G16:G18)</f>
        <v>1</v>
      </c>
    </row>
    <row r="16" spans="1:7">
      <c r="A16" s="12" t="s">
        <v>214</v>
      </c>
      <c r="B16" s="12" t="s">
        <v>126</v>
      </c>
      <c r="C16" s="24" t="str">
        <f t="shared" si="2"/>
        <v>Finished</v>
      </c>
      <c r="D16" s="13">
        <v>43724</v>
      </c>
      <c r="E16" s="13">
        <v>43725</v>
      </c>
      <c r="F16" s="17">
        <f>NETWORKDAYS(D16,E16)</f>
        <v>2</v>
      </c>
      <c r="G16" s="14">
        <v>1</v>
      </c>
    </row>
    <row r="17" spans="1:7">
      <c r="A17" s="25" t="s">
        <v>215</v>
      </c>
      <c r="B17" s="12" t="s">
        <v>126</v>
      </c>
      <c r="C17" s="24" t="str">
        <f t="shared" si="2"/>
        <v>Finished</v>
      </c>
      <c r="D17" s="13">
        <v>43724</v>
      </c>
      <c r="E17" s="13">
        <v>43725</v>
      </c>
      <c r="F17" s="17">
        <f>NETWORKDAYS(D17,E17)</f>
        <v>2</v>
      </c>
      <c r="G17" s="29">
        <v>1</v>
      </c>
    </row>
    <row r="18" spans="1:7">
      <c r="A18" s="25" t="s">
        <v>216</v>
      </c>
      <c r="B18" s="12" t="s">
        <v>126</v>
      </c>
      <c r="C18" s="24" t="str">
        <f t="shared" si="2"/>
        <v>Finished</v>
      </c>
      <c r="D18" s="13">
        <v>43724</v>
      </c>
      <c r="E18" s="13">
        <v>43725</v>
      </c>
      <c r="F18" s="17">
        <f>NETWORKDAYS(D18,E18)</f>
        <v>2</v>
      </c>
      <c r="G18" s="14">
        <v>1</v>
      </c>
    </row>
    <row r="19" spans="1:7" s="66" customFormat="1">
      <c r="A19" s="26" t="s">
        <v>41</v>
      </c>
      <c r="B19" s="26" t="s">
        <v>171</v>
      </c>
      <c r="C19" s="68" t="str">
        <f t="shared" si="2"/>
        <v>Finished</v>
      </c>
      <c r="D19" s="69">
        <v>43726</v>
      </c>
      <c r="E19" s="69">
        <v>43770</v>
      </c>
      <c r="F19" s="70">
        <f>NETWORKDAYS(D19,E19)</f>
        <v>33</v>
      </c>
      <c r="G19" s="71">
        <f>AVERAGE(G20,G23,G28,G32)</f>
        <v>1</v>
      </c>
    </row>
    <row r="20" spans="1:7" s="66" customFormat="1">
      <c r="A20" s="15" t="s">
        <v>211</v>
      </c>
      <c r="B20" s="15" t="s">
        <v>171</v>
      </c>
      <c r="C20" s="62" t="str">
        <f t="shared" ref="C20:C22" si="4">IF(G20=0,"Not Started",IF(G20&lt;1,"Progress",IF(G20=1,"Finished")))</f>
        <v>Finished</v>
      </c>
      <c r="D20" s="63">
        <v>43726</v>
      </c>
      <c r="E20" s="63">
        <v>43727</v>
      </c>
      <c r="F20" s="64">
        <f t="shared" ref="F20:F22" si="5">NETWORKDAYS(D20,E20)</f>
        <v>2</v>
      </c>
      <c r="G20" s="65">
        <f>AVERAGE(G21:G22)</f>
        <v>1</v>
      </c>
    </row>
    <row r="21" spans="1:7" s="61" customFormat="1">
      <c r="A21" s="25" t="s">
        <v>213</v>
      </c>
      <c r="B21" s="25" t="s">
        <v>205</v>
      </c>
      <c r="C21" s="58" t="str">
        <f t="shared" si="4"/>
        <v>Finished</v>
      </c>
      <c r="D21" s="59">
        <v>43726</v>
      </c>
      <c r="E21" s="59">
        <v>43727</v>
      </c>
      <c r="F21" s="60">
        <f t="shared" si="5"/>
        <v>2</v>
      </c>
      <c r="G21" s="79">
        <v>1</v>
      </c>
    </row>
    <row r="22" spans="1:7">
      <c r="A22" s="12" t="s">
        <v>203</v>
      </c>
      <c r="B22" s="12" t="s">
        <v>204</v>
      </c>
      <c r="C22" s="24" t="str">
        <f t="shared" si="4"/>
        <v>Finished</v>
      </c>
      <c r="D22" s="13">
        <v>43726</v>
      </c>
      <c r="E22" s="13">
        <v>43727</v>
      </c>
      <c r="F22" s="17">
        <f t="shared" si="5"/>
        <v>2</v>
      </c>
      <c r="G22" s="14">
        <v>1</v>
      </c>
    </row>
    <row r="23" spans="1:7" s="66" customFormat="1">
      <c r="A23" s="15" t="s">
        <v>42</v>
      </c>
      <c r="B23" s="15" t="s">
        <v>168</v>
      </c>
      <c r="C23" s="62" t="str">
        <f>IF(G23=0,"Not Started",IF(G23&lt;1,"Progress",IF(G23=1,"Finished")))</f>
        <v>Finished</v>
      </c>
      <c r="D23" s="63">
        <v>43728</v>
      </c>
      <c r="E23" s="63">
        <v>43733</v>
      </c>
      <c r="F23" s="64">
        <f>NETWORKDAYS(D23,E23)</f>
        <v>4</v>
      </c>
      <c r="G23" s="65">
        <f>AVERAGE(G24:G27)</f>
        <v>1</v>
      </c>
    </row>
    <row r="24" spans="1:7">
      <c r="A24" s="25" t="s">
        <v>43</v>
      </c>
      <c r="B24" s="12" t="s">
        <v>168</v>
      </c>
      <c r="C24" s="24" t="str">
        <f t="shared" ref="C24:C37" si="6">IF(G24=0,"Not Started",IF(G24&lt;1,"Progress",IF(G24=1,"Finished")))</f>
        <v>Finished</v>
      </c>
      <c r="D24" s="13">
        <v>43728</v>
      </c>
      <c r="E24" s="13">
        <v>43733</v>
      </c>
      <c r="F24" s="17">
        <f t="shared" ref="F24:F37" si="7">NETWORKDAYS(D24,E24)</f>
        <v>4</v>
      </c>
      <c r="G24" s="14">
        <v>1</v>
      </c>
    </row>
    <row r="25" spans="1:7">
      <c r="A25" s="25" t="s">
        <v>175</v>
      </c>
      <c r="B25" s="12" t="s">
        <v>168</v>
      </c>
      <c r="C25" s="24" t="str">
        <f t="shared" si="6"/>
        <v>Finished</v>
      </c>
      <c r="D25" s="13">
        <v>43728</v>
      </c>
      <c r="E25" s="13">
        <v>43733</v>
      </c>
      <c r="F25" s="17">
        <f t="shared" si="7"/>
        <v>4</v>
      </c>
      <c r="G25" s="14">
        <v>1</v>
      </c>
    </row>
    <row r="26" spans="1:7">
      <c r="A26" s="55" t="s">
        <v>176</v>
      </c>
      <c r="B26" s="12" t="s">
        <v>168</v>
      </c>
      <c r="C26" s="24" t="str">
        <f t="shared" ref="C26" si="8">IF(G26=0,"Not Started",IF(G26&lt;1,"Progress",IF(G26=1,"Finished")))</f>
        <v>Finished</v>
      </c>
      <c r="D26" s="13">
        <v>43728</v>
      </c>
      <c r="E26" s="13">
        <v>43733</v>
      </c>
      <c r="F26" s="17">
        <f t="shared" ref="F26" si="9">NETWORKDAYS(D26,E26)</f>
        <v>4</v>
      </c>
      <c r="G26" s="14">
        <v>1</v>
      </c>
    </row>
    <row r="27" spans="1:7">
      <c r="A27" s="25" t="s">
        <v>45</v>
      </c>
      <c r="B27" s="12" t="s">
        <v>168</v>
      </c>
      <c r="C27" s="24" t="str">
        <f t="shared" si="6"/>
        <v>Finished</v>
      </c>
      <c r="D27" s="13">
        <v>43728</v>
      </c>
      <c r="E27" s="13">
        <v>43730</v>
      </c>
      <c r="F27" s="17">
        <f t="shared" si="7"/>
        <v>1</v>
      </c>
      <c r="G27" s="14">
        <v>1</v>
      </c>
    </row>
    <row r="28" spans="1:7" s="66" customFormat="1">
      <c r="A28" s="15" t="s">
        <v>177</v>
      </c>
      <c r="B28" s="15" t="s">
        <v>168</v>
      </c>
      <c r="C28" s="62" t="str">
        <f t="shared" si="6"/>
        <v>Finished</v>
      </c>
      <c r="D28" s="63">
        <v>43734</v>
      </c>
      <c r="E28" s="63">
        <v>43748</v>
      </c>
      <c r="F28" s="64">
        <f t="shared" si="7"/>
        <v>11</v>
      </c>
      <c r="G28" s="65">
        <f>AVERAGE(G30:G31)</f>
        <v>1</v>
      </c>
    </row>
    <row r="29" spans="1:7">
      <c r="A29" s="25" t="s">
        <v>217</v>
      </c>
      <c r="B29" s="12" t="s">
        <v>126</v>
      </c>
      <c r="C29" s="24" t="str">
        <f t="shared" ref="C29" si="10">IF(G29=0,"Not Started",IF(G29&lt;1,"Progress",IF(G29=1,"Finished")))</f>
        <v>Finished</v>
      </c>
      <c r="D29" s="13">
        <v>43734</v>
      </c>
      <c r="E29" s="13">
        <v>43748</v>
      </c>
      <c r="F29" s="17">
        <f t="shared" ref="F29" si="11">NETWORKDAYS(D29,E29)</f>
        <v>11</v>
      </c>
      <c r="G29" s="14">
        <v>1</v>
      </c>
    </row>
    <row r="30" spans="1:7">
      <c r="A30" s="25" t="s">
        <v>178</v>
      </c>
      <c r="B30" s="12" t="s">
        <v>168</v>
      </c>
      <c r="C30" s="24" t="str">
        <f t="shared" si="6"/>
        <v>Finished</v>
      </c>
      <c r="D30" s="13">
        <v>43734</v>
      </c>
      <c r="E30" s="13">
        <v>43748</v>
      </c>
      <c r="F30" s="17">
        <f t="shared" si="7"/>
        <v>11</v>
      </c>
      <c r="G30" s="14">
        <v>1</v>
      </c>
    </row>
    <row r="31" spans="1:7">
      <c r="A31" s="25" t="s">
        <v>179</v>
      </c>
      <c r="B31" s="12" t="s">
        <v>168</v>
      </c>
      <c r="C31" s="24" t="str">
        <f t="shared" si="6"/>
        <v>Finished</v>
      </c>
      <c r="D31" s="13">
        <v>43734</v>
      </c>
      <c r="E31" s="13">
        <v>43748</v>
      </c>
      <c r="F31" s="17">
        <f t="shared" si="7"/>
        <v>11</v>
      </c>
      <c r="G31" s="14">
        <v>1</v>
      </c>
    </row>
    <row r="32" spans="1:7" s="66" customFormat="1">
      <c r="A32" s="15" t="s">
        <v>180</v>
      </c>
      <c r="B32" s="15" t="s">
        <v>168</v>
      </c>
      <c r="C32" s="62" t="str">
        <f t="shared" si="6"/>
        <v>Finished</v>
      </c>
      <c r="D32" s="63">
        <v>43749</v>
      </c>
      <c r="E32" s="63">
        <v>43763</v>
      </c>
      <c r="F32" s="64">
        <f t="shared" si="7"/>
        <v>11</v>
      </c>
      <c r="G32" s="65">
        <f>AVERAGE(G33:G37)</f>
        <v>1</v>
      </c>
    </row>
    <row r="33" spans="1:7">
      <c r="A33" s="25" t="s">
        <v>46</v>
      </c>
      <c r="B33" s="12" t="s">
        <v>168</v>
      </c>
      <c r="C33" s="24" t="str">
        <f t="shared" si="6"/>
        <v>Finished</v>
      </c>
      <c r="D33" s="13">
        <v>43749</v>
      </c>
      <c r="E33" s="13">
        <v>43763</v>
      </c>
      <c r="F33" s="17">
        <f t="shared" si="7"/>
        <v>11</v>
      </c>
      <c r="G33" s="14">
        <v>1</v>
      </c>
    </row>
    <row r="34" spans="1:7">
      <c r="A34" s="25" t="s">
        <v>47</v>
      </c>
      <c r="B34" s="12" t="s">
        <v>168</v>
      </c>
      <c r="C34" s="24" t="str">
        <f t="shared" si="6"/>
        <v>Finished</v>
      </c>
      <c r="D34" s="13">
        <v>43749</v>
      </c>
      <c r="E34" s="13">
        <v>43763</v>
      </c>
      <c r="F34" s="17">
        <f t="shared" si="7"/>
        <v>11</v>
      </c>
      <c r="G34" s="14">
        <v>1</v>
      </c>
    </row>
    <row r="35" spans="1:7">
      <c r="A35" s="25" t="s">
        <v>48</v>
      </c>
      <c r="B35" s="12" t="s">
        <v>168</v>
      </c>
      <c r="C35" s="24" t="str">
        <f t="shared" si="6"/>
        <v>Finished</v>
      </c>
      <c r="D35" s="13">
        <v>43749</v>
      </c>
      <c r="E35" s="13">
        <v>43763</v>
      </c>
      <c r="F35" s="17">
        <f t="shared" si="7"/>
        <v>11</v>
      </c>
      <c r="G35" s="14">
        <v>1</v>
      </c>
    </row>
    <row r="36" spans="1:7">
      <c r="A36" s="25" t="s">
        <v>49</v>
      </c>
      <c r="B36" s="12" t="s">
        <v>126</v>
      </c>
      <c r="C36" s="24" t="str">
        <f t="shared" ref="C36" si="12">IF(G36=0,"Not Started",IF(G36&lt;1,"Progress",IF(G36=1,"Finished")))</f>
        <v>Finished</v>
      </c>
      <c r="D36" s="13">
        <v>43749</v>
      </c>
      <c r="E36" s="13">
        <v>43763</v>
      </c>
      <c r="F36" s="17">
        <f t="shared" ref="F36" si="13">NETWORKDAYS(D36,E36)</f>
        <v>11</v>
      </c>
      <c r="G36" s="14">
        <v>1</v>
      </c>
    </row>
    <row r="37" spans="1:7">
      <c r="A37" s="25" t="s">
        <v>209</v>
      </c>
      <c r="B37" s="12" t="s">
        <v>168</v>
      </c>
      <c r="C37" s="24" t="str">
        <f t="shared" si="6"/>
        <v>Finished</v>
      </c>
      <c r="D37" s="13">
        <v>43749</v>
      </c>
      <c r="E37" s="13">
        <v>43763</v>
      </c>
      <c r="F37" s="17">
        <f t="shared" si="7"/>
        <v>11</v>
      </c>
      <c r="G37" s="14">
        <v>1</v>
      </c>
    </row>
    <row r="38" spans="1:7" s="66" customFormat="1">
      <c r="A38" s="26" t="s">
        <v>0</v>
      </c>
      <c r="B38" s="26" t="s">
        <v>171</v>
      </c>
      <c r="C38" s="68" t="str">
        <f>IF(G38=0,"Not Started",IF(G38&lt;1,"Progress",IF(G38=1,"Finished")))</f>
        <v>Finished</v>
      </c>
      <c r="D38" s="69">
        <v>43764</v>
      </c>
      <c r="E38" s="69">
        <v>43784</v>
      </c>
      <c r="F38" s="70">
        <f>NETWORKDAYS(D38,E38)</f>
        <v>15</v>
      </c>
      <c r="G38" s="71">
        <f>AVERAGE(G39,G44)</f>
        <v>1</v>
      </c>
    </row>
    <row r="39" spans="1:7" s="66" customFormat="1">
      <c r="A39" s="15" t="s">
        <v>51</v>
      </c>
      <c r="B39" s="15" t="s">
        <v>172</v>
      </c>
      <c r="C39" s="67" t="str">
        <f>IF(G39=0,"Not Started",IF(G39&lt;1,"Progress",IF(G39=1,"Finished")))</f>
        <v>Finished</v>
      </c>
      <c r="D39" s="63">
        <v>43764</v>
      </c>
      <c r="E39" s="63">
        <v>43774</v>
      </c>
      <c r="F39" s="64">
        <f>NETWORKDAYS(D39,E39)</f>
        <v>7</v>
      </c>
      <c r="G39" s="65">
        <f>AVERAGE(G40:G43)</f>
        <v>1</v>
      </c>
    </row>
    <row r="40" spans="1:7">
      <c r="A40" s="12" t="s">
        <v>181</v>
      </c>
      <c r="B40" s="12" t="s">
        <v>172</v>
      </c>
      <c r="C40" s="20" t="str">
        <f t="shared" ref="C40:C48" si="14">IF(G40=0,"Not Started",IF(G40&lt;1,"Progress",IF(G40=1,"Finished")))</f>
        <v>Finished</v>
      </c>
      <c r="D40" s="13">
        <v>43764</v>
      </c>
      <c r="E40" s="13">
        <v>43774</v>
      </c>
      <c r="F40" s="17">
        <f t="shared" ref="F40:F48" si="15">NETWORKDAYS(D40,E40)</f>
        <v>7</v>
      </c>
      <c r="G40" s="14">
        <v>1</v>
      </c>
    </row>
    <row r="41" spans="1:7">
      <c r="A41" s="12" t="s">
        <v>50</v>
      </c>
      <c r="B41" s="12" t="s">
        <v>172</v>
      </c>
      <c r="C41" s="20" t="str">
        <f t="shared" si="14"/>
        <v>Finished</v>
      </c>
      <c r="D41" s="13">
        <v>43764</v>
      </c>
      <c r="E41" s="13">
        <v>43774</v>
      </c>
      <c r="F41" s="17">
        <f t="shared" si="15"/>
        <v>7</v>
      </c>
      <c r="G41" s="14">
        <v>1</v>
      </c>
    </row>
    <row r="42" spans="1:7">
      <c r="A42" s="12" t="s">
        <v>44</v>
      </c>
      <c r="B42" s="12" t="s">
        <v>172</v>
      </c>
      <c r="C42" s="20" t="str">
        <f t="shared" si="14"/>
        <v>Finished</v>
      </c>
      <c r="D42" s="13">
        <v>43764</v>
      </c>
      <c r="E42" s="13">
        <v>43774</v>
      </c>
      <c r="F42" s="17">
        <f t="shared" si="15"/>
        <v>7</v>
      </c>
      <c r="G42" s="14">
        <v>1</v>
      </c>
    </row>
    <row r="43" spans="1:7">
      <c r="A43" s="12" t="s">
        <v>182</v>
      </c>
      <c r="B43" s="12" t="s">
        <v>172</v>
      </c>
      <c r="C43" s="20" t="str">
        <f t="shared" si="14"/>
        <v>Finished</v>
      </c>
      <c r="D43" s="13">
        <v>43764</v>
      </c>
      <c r="E43" s="13">
        <v>43774</v>
      </c>
      <c r="F43" s="17">
        <f t="shared" si="15"/>
        <v>7</v>
      </c>
      <c r="G43" s="14">
        <v>1</v>
      </c>
    </row>
    <row r="44" spans="1:7" s="66" customFormat="1">
      <c r="A44" s="15" t="s">
        <v>52</v>
      </c>
      <c r="B44" s="15" t="s">
        <v>172</v>
      </c>
      <c r="C44" s="67" t="str">
        <f t="shared" si="14"/>
        <v>Finished</v>
      </c>
      <c r="D44" s="63">
        <v>43775</v>
      </c>
      <c r="E44" s="63">
        <v>43784</v>
      </c>
      <c r="F44" s="64">
        <f t="shared" si="15"/>
        <v>8</v>
      </c>
      <c r="G44" s="65">
        <f>AVERAGE(G45:G48)</f>
        <v>1</v>
      </c>
    </row>
    <row r="45" spans="1:7">
      <c r="A45" s="12" t="s">
        <v>183</v>
      </c>
      <c r="B45" s="12" t="s">
        <v>172</v>
      </c>
      <c r="C45" s="20" t="str">
        <f t="shared" si="14"/>
        <v>Finished</v>
      </c>
      <c r="D45" s="13">
        <v>43775</v>
      </c>
      <c r="E45" s="13">
        <v>43784</v>
      </c>
      <c r="F45" s="17">
        <f t="shared" si="15"/>
        <v>8</v>
      </c>
      <c r="G45" s="14">
        <v>1</v>
      </c>
    </row>
    <row r="46" spans="1:7">
      <c r="A46" s="12" t="s">
        <v>184</v>
      </c>
      <c r="B46" s="12" t="s">
        <v>172</v>
      </c>
      <c r="C46" s="20" t="str">
        <f t="shared" si="14"/>
        <v>Finished</v>
      </c>
      <c r="D46" s="13">
        <v>43775</v>
      </c>
      <c r="E46" s="13">
        <v>43784</v>
      </c>
      <c r="F46" s="17">
        <f t="shared" si="15"/>
        <v>8</v>
      </c>
      <c r="G46" s="14">
        <v>1</v>
      </c>
    </row>
    <row r="47" spans="1:7">
      <c r="A47" s="12" t="s">
        <v>185</v>
      </c>
      <c r="B47" s="12" t="s">
        <v>172</v>
      </c>
      <c r="C47" s="20" t="str">
        <f t="shared" si="14"/>
        <v>Finished</v>
      </c>
      <c r="D47" s="13">
        <v>43775</v>
      </c>
      <c r="E47" s="13">
        <v>43784</v>
      </c>
      <c r="F47" s="17">
        <f t="shared" si="15"/>
        <v>8</v>
      </c>
      <c r="G47" s="14">
        <v>1</v>
      </c>
    </row>
    <row r="48" spans="1:7">
      <c r="A48" s="12" t="s">
        <v>186</v>
      </c>
      <c r="B48" s="12" t="s">
        <v>172</v>
      </c>
      <c r="C48" s="20" t="str">
        <f t="shared" si="14"/>
        <v>Finished</v>
      </c>
      <c r="D48" s="13">
        <v>43775</v>
      </c>
      <c r="E48" s="13">
        <v>43784</v>
      </c>
      <c r="F48" s="17">
        <f t="shared" si="15"/>
        <v>8</v>
      </c>
      <c r="G48" s="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zoomScale="85" zoomScaleNormal="85" workbookViewId="0">
      <selection activeCell="H17" sqref="H17"/>
    </sheetView>
  </sheetViews>
  <sheetFormatPr defaultRowHeight="16.5"/>
  <cols>
    <col min="1" max="1" width="15.5" style="34" customWidth="1"/>
    <col min="2" max="2" width="16.625" style="34" customWidth="1"/>
    <col min="3" max="3" width="19" style="34" customWidth="1"/>
    <col min="4" max="4" width="19" style="35" customWidth="1"/>
    <col min="5" max="5" width="19" style="34" customWidth="1"/>
    <col min="6" max="6" width="6.875" style="34" bestFit="1" customWidth="1"/>
    <col min="7" max="9" width="6.875" style="34" customWidth="1"/>
    <col min="10" max="10" width="7.875" style="34" customWidth="1"/>
    <col min="11" max="11" width="31.25" style="36" customWidth="1"/>
    <col min="12" max="16384" width="9" style="30"/>
  </cols>
  <sheetData>
    <row r="1" spans="1:11" ht="49.5">
      <c r="A1" s="104" t="s">
        <v>70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7.75" thickBot="1">
      <c r="A2" s="83" t="s">
        <v>71</v>
      </c>
      <c r="B2" s="83" t="s">
        <v>72</v>
      </c>
      <c r="C2" s="83" t="s">
        <v>73</v>
      </c>
      <c r="D2" s="83" t="s">
        <v>74</v>
      </c>
      <c r="E2" s="83" t="s">
        <v>75</v>
      </c>
      <c r="F2" s="83" t="s">
        <v>76</v>
      </c>
      <c r="G2" s="83" t="s">
        <v>77</v>
      </c>
      <c r="H2" s="83" t="s">
        <v>54</v>
      </c>
      <c r="I2" s="83" t="s">
        <v>78</v>
      </c>
      <c r="J2" s="83" t="s">
        <v>79</v>
      </c>
      <c r="K2" s="83" t="s">
        <v>80</v>
      </c>
    </row>
    <row r="3" spans="1:11" ht="17.25" thickTop="1">
      <c r="A3" s="107" t="s">
        <v>81</v>
      </c>
      <c r="B3" s="107" t="s">
        <v>218</v>
      </c>
      <c r="C3" s="31" t="s">
        <v>82</v>
      </c>
      <c r="D3" s="31" t="s">
        <v>83</v>
      </c>
      <c r="E3" s="31" t="s">
        <v>239</v>
      </c>
      <c r="F3" s="31">
        <v>38</v>
      </c>
      <c r="G3" s="31"/>
      <c r="H3" s="31" t="s">
        <v>86</v>
      </c>
      <c r="I3" s="31" t="s">
        <v>86</v>
      </c>
      <c r="J3" s="31"/>
      <c r="K3" s="38"/>
    </row>
    <row r="4" spans="1:11">
      <c r="A4" s="105"/>
      <c r="B4" s="105"/>
      <c r="C4" s="85" t="s">
        <v>219</v>
      </c>
      <c r="D4" s="82" t="s">
        <v>220</v>
      </c>
      <c r="E4" s="82" t="s">
        <v>92</v>
      </c>
      <c r="F4" s="82">
        <v>45</v>
      </c>
      <c r="G4" s="82"/>
      <c r="H4" s="82"/>
      <c r="I4" s="82" t="s">
        <v>87</v>
      </c>
      <c r="J4" s="82"/>
      <c r="K4" s="37"/>
    </row>
    <row r="5" spans="1:11">
      <c r="A5" s="105"/>
      <c r="B5" s="105"/>
      <c r="C5" s="85" t="s">
        <v>55</v>
      </c>
      <c r="D5" s="82" t="s">
        <v>221</v>
      </c>
      <c r="E5" s="82" t="s">
        <v>92</v>
      </c>
      <c r="F5" s="82">
        <v>45</v>
      </c>
      <c r="G5" s="82"/>
      <c r="H5" s="82"/>
      <c r="I5" s="82" t="s">
        <v>88</v>
      </c>
      <c r="J5" s="82"/>
      <c r="K5" s="37"/>
    </row>
    <row r="6" spans="1:11">
      <c r="A6" s="105"/>
      <c r="B6" s="105"/>
      <c r="C6" s="85" t="s">
        <v>222</v>
      </c>
      <c r="D6" s="82" t="s">
        <v>223</v>
      </c>
      <c r="E6" s="82" t="s">
        <v>93</v>
      </c>
      <c r="F6" s="82">
        <v>45</v>
      </c>
      <c r="G6" s="82"/>
      <c r="H6" s="82"/>
      <c r="I6" s="82" t="s">
        <v>89</v>
      </c>
      <c r="J6" s="82"/>
      <c r="K6" s="37"/>
    </row>
    <row r="7" spans="1:11">
      <c r="A7" s="105"/>
      <c r="B7" s="105"/>
      <c r="C7" s="85" t="s">
        <v>56</v>
      </c>
      <c r="D7" s="82" t="s">
        <v>64</v>
      </c>
      <c r="E7" s="82" t="s">
        <v>94</v>
      </c>
      <c r="F7" s="82"/>
      <c r="G7" s="82"/>
      <c r="H7" s="82"/>
      <c r="I7" s="82" t="s">
        <v>90</v>
      </c>
      <c r="J7" s="82"/>
      <c r="K7" s="37"/>
    </row>
    <row r="8" spans="1:11">
      <c r="A8" s="105"/>
      <c r="B8" s="105"/>
      <c r="C8" s="85" t="s">
        <v>58</v>
      </c>
      <c r="D8" s="82" t="s">
        <v>84</v>
      </c>
      <c r="E8" s="82" t="s">
        <v>239</v>
      </c>
      <c r="F8" s="82">
        <v>38</v>
      </c>
      <c r="G8" s="82"/>
      <c r="H8" s="82"/>
      <c r="I8" s="82" t="s">
        <v>86</v>
      </c>
      <c r="J8" s="82"/>
      <c r="K8" s="37"/>
    </row>
    <row r="9" spans="1:11">
      <c r="A9" s="105"/>
      <c r="B9" s="105"/>
      <c r="C9" s="85" t="s">
        <v>60</v>
      </c>
      <c r="D9" s="82" t="s">
        <v>85</v>
      </c>
      <c r="E9" s="82" t="s">
        <v>95</v>
      </c>
      <c r="F9" s="82"/>
      <c r="G9" s="82"/>
      <c r="H9" s="82"/>
      <c r="I9" s="82" t="s">
        <v>87</v>
      </c>
      <c r="J9" s="82"/>
      <c r="K9" s="37"/>
    </row>
    <row r="10" spans="1:11">
      <c r="A10" s="105"/>
      <c r="B10" s="105"/>
      <c r="C10" s="85" t="s">
        <v>61</v>
      </c>
      <c r="D10" s="82" t="s">
        <v>66</v>
      </c>
      <c r="E10" s="82" t="s">
        <v>239</v>
      </c>
      <c r="F10" s="82">
        <v>38</v>
      </c>
      <c r="G10" s="82"/>
      <c r="H10" s="82"/>
      <c r="I10" s="82" t="s">
        <v>91</v>
      </c>
      <c r="J10" s="82"/>
      <c r="K10" s="37"/>
    </row>
    <row r="11" spans="1:11">
      <c r="A11" s="106" t="s">
        <v>224</v>
      </c>
      <c r="B11" s="105" t="s">
        <v>225</v>
      </c>
      <c r="C11" s="84" t="s">
        <v>227</v>
      </c>
      <c r="D11" s="84" t="s">
        <v>228</v>
      </c>
      <c r="E11" s="32" t="s">
        <v>237</v>
      </c>
      <c r="F11" s="32">
        <v>8</v>
      </c>
      <c r="G11" s="32"/>
      <c r="H11" s="32" t="s">
        <v>97</v>
      </c>
      <c r="I11" s="32" t="s">
        <v>103</v>
      </c>
      <c r="J11" s="32"/>
      <c r="K11" s="39"/>
    </row>
    <row r="12" spans="1:11">
      <c r="A12" s="106"/>
      <c r="B12" s="105"/>
      <c r="C12" s="85" t="s">
        <v>229</v>
      </c>
      <c r="D12" s="85" t="s">
        <v>233</v>
      </c>
      <c r="E12" s="82" t="s">
        <v>92</v>
      </c>
      <c r="F12" s="82">
        <v>36</v>
      </c>
      <c r="G12" s="82"/>
      <c r="H12" s="82"/>
      <c r="I12" s="82" t="s">
        <v>98</v>
      </c>
      <c r="J12" s="82"/>
      <c r="K12" s="37"/>
    </row>
    <row r="13" spans="1:11">
      <c r="A13" s="106"/>
      <c r="B13" s="105"/>
      <c r="C13" s="85" t="s">
        <v>230</v>
      </c>
      <c r="D13" s="85" t="s">
        <v>234</v>
      </c>
      <c r="E13" s="82" t="s">
        <v>237</v>
      </c>
      <c r="F13" s="82">
        <v>36</v>
      </c>
      <c r="G13" s="82"/>
      <c r="H13" s="82"/>
      <c r="I13" s="82"/>
      <c r="J13" s="82"/>
      <c r="K13" s="37"/>
    </row>
    <row r="14" spans="1:11">
      <c r="A14" s="106"/>
      <c r="B14" s="105"/>
      <c r="C14" s="85" t="s">
        <v>231</v>
      </c>
      <c r="D14" s="85" t="s">
        <v>235</v>
      </c>
      <c r="E14" s="82" t="s">
        <v>238</v>
      </c>
      <c r="F14" s="82" t="s">
        <v>241</v>
      </c>
      <c r="G14" s="82"/>
      <c r="H14" s="82"/>
      <c r="I14" s="82" t="s">
        <v>243</v>
      </c>
      <c r="J14" s="82"/>
      <c r="K14" s="37"/>
    </row>
    <row r="15" spans="1:11">
      <c r="A15" s="106"/>
      <c r="B15" s="105"/>
      <c r="C15" s="85" t="s">
        <v>232</v>
      </c>
      <c r="D15" s="85" t="s">
        <v>236</v>
      </c>
      <c r="E15" s="82" t="s">
        <v>238</v>
      </c>
      <c r="F15" s="82" t="s">
        <v>242</v>
      </c>
      <c r="G15" s="82"/>
      <c r="H15" s="82"/>
      <c r="I15" s="82" t="s">
        <v>244</v>
      </c>
      <c r="J15" s="82"/>
      <c r="K15" s="37"/>
    </row>
    <row r="16" spans="1:11">
      <c r="A16" s="105" t="s">
        <v>253</v>
      </c>
      <c r="B16" s="105" t="s">
        <v>247</v>
      </c>
      <c r="C16" s="84" t="s">
        <v>226</v>
      </c>
      <c r="D16" s="84" t="s">
        <v>63</v>
      </c>
      <c r="E16" s="32" t="s">
        <v>240</v>
      </c>
      <c r="F16" s="32">
        <v>38</v>
      </c>
      <c r="G16" s="32"/>
      <c r="H16" s="32" t="s">
        <v>86</v>
      </c>
      <c r="I16" s="32" t="s">
        <v>86</v>
      </c>
      <c r="J16" s="32"/>
      <c r="K16" s="39"/>
    </row>
    <row r="17" spans="1:11">
      <c r="A17" s="105"/>
      <c r="B17" s="105"/>
      <c r="C17" s="40" t="s">
        <v>268</v>
      </c>
      <c r="D17" s="40" t="s">
        <v>269</v>
      </c>
      <c r="E17" s="33" t="s">
        <v>237</v>
      </c>
      <c r="F17" s="33">
        <v>36</v>
      </c>
      <c r="G17" s="33"/>
      <c r="H17" s="33"/>
      <c r="I17" s="33" t="s">
        <v>261</v>
      </c>
      <c r="J17" s="33"/>
      <c r="K17" s="41" t="s">
        <v>270</v>
      </c>
    </row>
    <row r="18" spans="1:11">
      <c r="A18" s="105"/>
      <c r="B18" s="105"/>
      <c r="C18" s="40" t="s">
        <v>263</v>
      </c>
      <c r="D18" s="40" t="s">
        <v>83</v>
      </c>
      <c r="E18" s="40" t="s">
        <v>239</v>
      </c>
      <c r="F18" s="40">
        <v>38</v>
      </c>
      <c r="G18" s="86"/>
      <c r="H18" s="86"/>
      <c r="I18" s="40" t="s">
        <v>261</v>
      </c>
      <c r="J18" s="86"/>
      <c r="K18" s="87" t="s">
        <v>264</v>
      </c>
    </row>
    <row r="19" spans="1:11">
      <c r="A19" s="105"/>
      <c r="B19" s="105"/>
      <c r="C19" s="85" t="s">
        <v>271</v>
      </c>
      <c r="D19" s="85" t="s">
        <v>272</v>
      </c>
      <c r="E19" s="82" t="s">
        <v>99</v>
      </c>
      <c r="F19" s="82">
        <v>1</v>
      </c>
      <c r="G19" s="82"/>
      <c r="H19" s="82"/>
      <c r="I19" s="82" t="s">
        <v>86</v>
      </c>
      <c r="J19" s="82"/>
      <c r="K19" s="37"/>
    </row>
    <row r="20" spans="1:11">
      <c r="A20" s="105"/>
      <c r="B20" s="105"/>
      <c r="C20" s="85" t="s">
        <v>245</v>
      </c>
      <c r="D20" s="85" t="s">
        <v>257</v>
      </c>
      <c r="E20" s="82" t="s">
        <v>99</v>
      </c>
      <c r="F20" s="82">
        <v>45</v>
      </c>
      <c r="G20" s="82"/>
      <c r="H20" s="82"/>
      <c r="I20" s="82" t="s">
        <v>101</v>
      </c>
      <c r="J20" s="82"/>
      <c r="K20" s="37"/>
    </row>
    <row r="21" spans="1:11">
      <c r="A21" s="105"/>
      <c r="B21" s="105"/>
      <c r="C21" s="85" t="s">
        <v>246</v>
      </c>
      <c r="D21" s="85" t="s">
        <v>258</v>
      </c>
      <c r="E21" s="82" t="s">
        <v>92</v>
      </c>
      <c r="F21" s="82">
        <v>3000</v>
      </c>
      <c r="G21" s="82"/>
      <c r="H21" s="82"/>
      <c r="I21" s="82" t="s">
        <v>86</v>
      </c>
      <c r="J21" s="82"/>
      <c r="K21" s="37"/>
    </row>
    <row r="22" spans="1:11">
      <c r="A22" s="105"/>
      <c r="B22" s="105"/>
      <c r="C22" s="85" t="s">
        <v>69</v>
      </c>
      <c r="D22" s="85" t="s">
        <v>64</v>
      </c>
      <c r="E22" s="82" t="s">
        <v>95</v>
      </c>
      <c r="F22" s="82"/>
      <c r="G22" s="82"/>
      <c r="H22" s="82"/>
      <c r="I22" s="82" t="s">
        <v>87</v>
      </c>
      <c r="J22" s="82"/>
      <c r="K22" s="37"/>
    </row>
    <row r="23" spans="1:11">
      <c r="A23" s="105"/>
      <c r="B23" s="105"/>
      <c r="C23" s="85" t="s">
        <v>58</v>
      </c>
      <c r="D23" s="85" t="s">
        <v>65</v>
      </c>
      <c r="E23" s="82" t="s">
        <v>273</v>
      </c>
      <c r="F23" s="82">
        <v>38</v>
      </c>
      <c r="G23" s="82"/>
      <c r="H23" s="82"/>
      <c r="I23" s="82" t="s">
        <v>102</v>
      </c>
      <c r="J23" s="82"/>
      <c r="K23" s="37"/>
    </row>
    <row r="24" spans="1:11">
      <c r="A24" s="105"/>
      <c r="B24" s="105"/>
      <c r="C24" s="85" t="s">
        <v>68</v>
      </c>
      <c r="D24" s="85" t="s">
        <v>59</v>
      </c>
      <c r="E24" s="82" t="s">
        <v>100</v>
      </c>
      <c r="F24" s="82"/>
      <c r="G24" s="82"/>
      <c r="H24" s="82"/>
      <c r="I24" s="82" t="s">
        <v>96</v>
      </c>
      <c r="J24" s="82"/>
      <c r="K24" s="37"/>
    </row>
    <row r="25" spans="1:11">
      <c r="A25" s="105"/>
      <c r="B25" s="105"/>
      <c r="C25" s="85" t="s">
        <v>61</v>
      </c>
      <c r="D25" s="85" t="s">
        <v>66</v>
      </c>
      <c r="E25" s="82" t="s">
        <v>274</v>
      </c>
      <c r="F25" s="82">
        <v>38</v>
      </c>
      <c r="G25" s="82"/>
      <c r="H25" s="82"/>
      <c r="I25" s="82" t="s">
        <v>86</v>
      </c>
      <c r="J25" s="82"/>
      <c r="K25" s="37"/>
    </row>
    <row r="26" spans="1:11">
      <c r="A26" s="105" t="s">
        <v>254</v>
      </c>
      <c r="B26" s="105" t="s">
        <v>248</v>
      </c>
      <c r="C26" s="84" t="s">
        <v>249</v>
      </c>
      <c r="D26" s="84" t="s">
        <v>250</v>
      </c>
      <c r="E26" s="32" t="s">
        <v>240</v>
      </c>
      <c r="F26" s="32">
        <v>38</v>
      </c>
      <c r="G26" s="32"/>
      <c r="H26" s="32" t="s">
        <v>86</v>
      </c>
      <c r="I26" s="32" t="s">
        <v>86</v>
      </c>
      <c r="J26" s="32"/>
      <c r="K26" s="39"/>
    </row>
    <row r="27" spans="1:11">
      <c r="A27" s="105"/>
      <c r="B27" s="105"/>
      <c r="C27" s="40" t="s">
        <v>251</v>
      </c>
      <c r="D27" s="40" t="s">
        <v>252</v>
      </c>
      <c r="E27" s="33" t="s">
        <v>260</v>
      </c>
      <c r="F27" s="33">
        <v>38</v>
      </c>
      <c r="G27" s="33"/>
      <c r="H27" s="33"/>
      <c r="I27" s="33" t="s">
        <v>261</v>
      </c>
      <c r="J27" s="33"/>
      <c r="K27" s="41" t="s">
        <v>255</v>
      </c>
    </row>
    <row r="28" spans="1:11">
      <c r="A28" s="105"/>
      <c r="B28" s="105"/>
      <c r="C28" s="40" t="s">
        <v>265</v>
      </c>
      <c r="D28" s="40" t="s">
        <v>266</v>
      </c>
      <c r="E28" s="40" t="s">
        <v>239</v>
      </c>
      <c r="F28" s="40">
        <v>38</v>
      </c>
      <c r="G28" s="86"/>
      <c r="H28" s="86"/>
      <c r="I28" s="40" t="s">
        <v>262</v>
      </c>
      <c r="J28" s="86"/>
      <c r="K28" s="87" t="s">
        <v>267</v>
      </c>
    </row>
    <row r="29" spans="1:11">
      <c r="A29" s="105"/>
      <c r="B29" s="105"/>
      <c r="C29" s="85" t="s">
        <v>256</v>
      </c>
      <c r="D29" s="85" t="s">
        <v>259</v>
      </c>
      <c r="E29" s="82" t="s">
        <v>92</v>
      </c>
      <c r="F29" s="82">
        <v>1500</v>
      </c>
      <c r="G29" s="82"/>
      <c r="H29" s="82"/>
      <c r="I29" s="82" t="s">
        <v>86</v>
      </c>
      <c r="J29" s="82"/>
      <c r="K29" s="37"/>
    </row>
    <row r="30" spans="1:11">
      <c r="A30" s="105"/>
      <c r="B30" s="105"/>
      <c r="C30" s="85" t="s">
        <v>67</v>
      </c>
      <c r="D30" s="85" t="s">
        <v>57</v>
      </c>
      <c r="E30" s="82" t="s">
        <v>95</v>
      </c>
      <c r="F30" s="82"/>
      <c r="G30" s="82"/>
      <c r="H30" s="82"/>
      <c r="I30" s="82" t="s">
        <v>86</v>
      </c>
      <c r="J30" s="82"/>
      <c r="K30" s="37"/>
    </row>
    <row r="31" spans="1:11">
      <c r="A31" s="105"/>
      <c r="B31" s="105"/>
      <c r="C31" s="85" t="s">
        <v>58</v>
      </c>
      <c r="D31" s="85" t="s">
        <v>65</v>
      </c>
      <c r="E31" s="82" t="s">
        <v>239</v>
      </c>
      <c r="F31" s="82">
        <v>38</v>
      </c>
      <c r="G31" s="82"/>
      <c r="H31" s="82"/>
      <c r="I31" s="82" t="s">
        <v>86</v>
      </c>
      <c r="J31" s="82"/>
      <c r="K31" s="37"/>
    </row>
    <row r="32" spans="1:11">
      <c r="A32" s="105"/>
      <c r="B32" s="105"/>
      <c r="C32" s="85" t="s">
        <v>60</v>
      </c>
      <c r="D32" s="85" t="s">
        <v>59</v>
      </c>
      <c r="E32" s="82" t="s">
        <v>100</v>
      </c>
      <c r="F32" s="82"/>
      <c r="G32" s="82"/>
      <c r="H32" s="82"/>
      <c r="I32" s="82" t="s">
        <v>96</v>
      </c>
      <c r="J32" s="82"/>
      <c r="K32" s="37"/>
    </row>
    <row r="33" spans="1:11">
      <c r="A33" s="105"/>
      <c r="B33" s="105"/>
      <c r="C33" s="85" t="s">
        <v>61</v>
      </c>
      <c r="D33" s="85" t="s">
        <v>62</v>
      </c>
      <c r="E33" s="82" t="s">
        <v>239</v>
      </c>
      <c r="F33" s="82">
        <v>38</v>
      </c>
      <c r="G33" s="82"/>
      <c r="H33" s="82"/>
      <c r="I33" s="82" t="s">
        <v>86</v>
      </c>
      <c r="J33" s="82"/>
      <c r="K33" s="37"/>
    </row>
  </sheetData>
  <mergeCells count="9">
    <mergeCell ref="A1:K1"/>
    <mergeCell ref="A16:A25"/>
    <mergeCell ref="B16:B25"/>
    <mergeCell ref="A26:A33"/>
    <mergeCell ref="B26:B33"/>
    <mergeCell ref="A11:A15"/>
    <mergeCell ref="B11:B15"/>
    <mergeCell ref="A3:A10"/>
    <mergeCell ref="B3:B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A37"/>
  <sheetViews>
    <sheetView zoomScale="85" zoomScaleNormal="85" workbookViewId="0">
      <selection activeCell="Q14" sqref="Q14"/>
    </sheetView>
  </sheetViews>
  <sheetFormatPr defaultRowHeight="16.5"/>
  <sheetData>
    <row r="35" spans="1:1" ht="20.25">
      <c r="A35" s="88" t="s">
        <v>275</v>
      </c>
    </row>
    <row r="36" spans="1:1" ht="20.25">
      <c r="A36" s="88" t="s">
        <v>276</v>
      </c>
    </row>
    <row r="37" spans="1:1" ht="20.25">
      <c r="A37" s="88" t="s">
        <v>277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data-lab1</cp:lastModifiedBy>
  <dcterms:created xsi:type="dcterms:W3CDTF">2018-10-04T01:57:47Z</dcterms:created>
  <dcterms:modified xsi:type="dcterms:W3CDTF">2020-06-23T09:29:47Z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