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85b6e2554a4e58c/Documentos/GitHub/portfolio-em-dados/Excel/"/>
    </mc:Choice>
  </mc:AlternateContent>
  <xr:revisionPtr revIDLastSave="482" documentId="8_{48C75BA4-DA31-4225-B9C8-CE3DAD376FFE}" xr6:coauthVersionLast="47" xr6:coauthVersionMax="47" xr10:uidLastSave="{166DCE6E-D3B2-4EED-AB7A-C15E504ABA8A}"/>
  <bookViews>
    <workbookView xWindow="372" yWindow="-108" windowWidth="22776" windowHeight="12456" tabRatio="797" firstSheet="1" activeTab="2" xr2:uid="{F6D97A53-F63B-4272-A181-44B26E0B790F}"/>
  </bookViews>
  <sheets>
    <sheet name="Meu Gráfico" sheetId="6" r:id="rId1"/>
    <sheet name="Planilha3" sheetId="5" r:id="rId2"/>
    <sheet name="Produtos_ (Com Tabela)_Lj_01" sheetId="2" r:id="rId3"/>
    <sheet name="Meus_Numeros_Lj_01" sheetId="9" r:id="rId4"/>
    <sheet name="Filtro AV" sheetId="7" r:id="rId5"/>
    <sheet name="Produtos_Lj_02" sheetId="1" r:id="rId6"/>
    <sheet name="Meus_Numeros_Lj_02" sheetId="8" r:id="rId7"/>
  </sheets>
  <definedNames>
    <definedName name="_xlnm._FilterDatabase" localSheetId="5" hidden="1">Produtos_Lj_02!$A$3:$G$42</definedName>
    <definedName name="_xlnm.Extract" localSheetId="4">'Filtro AV'!$B$6:$H$6</definedName>
    <definedName name="_xlnm.Print_Area" localSheetId="5">Produtos_Lj_02!$A$1:$I$287</definedName>
    <definedName name="_xlnm.Criteria" localSheetId="4">'Filtro AV'!$B$2:$C$3</definedName>
    <definedName name="int_As_Categoria">Produtos_Lj_02!$C$4:$C$285</definedName>
    <definedName name="int_Nome_Produto">Produtos_Lj_02!$A$4:$A$285</definedName>
    <definedName name="int_Qtd_Produtos">Produtos_Lj_02!$F$4:$F$285</definedName>
    <definedName name="int_Tamanho">Produtos_Lj_02!$B$4:$B$285</definedName>
    <definedName name="Int_Tb_Categoria" localSheetId="3">Tb_Produtos_Lj_01[Categoria]</definedName>
    <definedName name="Int_Tb_Categoria">Tb_Produtos_Lj_01[Categoria]</definedName>
    <definedName name="Int_Tb_NomeProdutos" localSheetId="3">Tb_Produtos_Lj_01[Produtos]</definedName>
    <definedName name="Int_Tb_NomeProdutos">Tb_Produtos_Lj_01[Produtos]</definedName>
    <definedName name="Int_Tb_QtdProdutos" localSheetId="3">Tb_Produtos_Lj_01[Qtd]</definedName>
    <definedName name="Int_Tb_QtdProdutos">Tb_Produtos_Lj_01[Qtd]</definedName>
    <definedName name="Int_Tb_Tamanho" localSheetId="3">Tb_Produtos_Lj_01[Tamanho]</definedName>
    <definedName name="Int_Tb_Tamanho">Tb_Produtos_Lj_01[Tamanho]</definedName>
    <definedName name="Produtos">Produtos_Lj_02!$A$3:$A$42</definedName>
  </definedNames>
  <calcPr calcId="191029"/>
  <pivotCaches>
    <pivotCache cacheId="8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H5" i="8" l="1"/>
  <c r="D5" i="8"/>
  <c r="F5" i="8"/>
  <c r="G5" i="8"/>
  <c r="B5" i="8"/>
  <c r="E77" i="2"/>
  <c r="G77" i="2" s="1"/>
  <c r="E76" i="2"/>
  <c r="G76" i="2" s="1"/>
  <c r="E75" i="2"/>
  <c r="G75" i="2" s="1"/>
  <c r="E6" i="2"/>
  <c r="G6" i="2" s="1"/>
  <c r="E5" i="2"/>
  <c r="G5" i="2" s="1"/>
  <c r="E4" i="2"/>
  <c r="G4" i="2" s="1"/>
  <c r="E269" i="2"/>
  <c r="G269" i="2" s="1"/>
  <c r="E268" i="2"/>
  <c r="G268" i="2" s="1"/>
  <c r="E267" i="2"/>
  <c r="G267" i="2" s="1"/>
  <c r="E275" i="2"/>
  <c r="G275" i="2" s="1"/>
  <c r="E274" i="2"/>
  <c r="G274" i="2" s="1"/>
  <c r="E273" i="2"/>
  <c r="G273" i="2" s="1"/>
  <c r="E54" i="2"/>
  <c r="G54" i="2" s="1"/>
  <c r="E53" i="2"/>
  <c r="G53" i="2" s="1"/>
  <c r="E52" i="2"/>
  <c r="G52" i="2" s="1"/>
  <c r="E151" i="2"/>
  <c r="G151" i="2" s="1"/>
  <c r="E150" i="2"/>
  <c r="G150" i="2" s="1"/>
  <c r="E149" i="2"/>
  <c r="G149" i="2" s="1"/>
  <c r="E157" i="2"/>
  <c r="G157" i="2" s="1"/>
  <c r="E156" i="2"/>
  <c r="G156" i="2" s="1"/>
  <c r="E155" i="2"/>
  <c r="G155" i="2" s="1"/>
  <c r="E118" i="2"/>
  <c r="G118" i="2" s="1"/>
  <c r="E117" i="2"/>
  <c r="G117" i="2" s="1"/>
  <c r="E116" i="2"/>
  <c r="G116" i="2" s="1"/>
  <c r="E124" i="2"/>
  <c r="G124" i="2" s="1"/>
  <c r="E126" i="2"/>
  <c r="G126" i="2" s="1"/>
  <c r="E125" i="2"/>
  <c r="G125" i="2" s="1"/>
  <c r="E276" i="2"/>
  <c r="G276" i="2" s="1"/>
  <c r="E284" i="2"/>
  <c r="G284" i="2" s="1"/>
  <c r="E283" i="2"/>
  <c r="G283" i="2" s="1"/>
  <c r="E277" i="2"/>
  <c r="G277" i="2" s="1"/>
  <c r="E265" i="2"/>
  <c r="G265" i="2" s="1"/>
  <c r="E264" i="2"/>
  <c r="G264" i="2" s="1"/>
  <c r="E172" i="2"/>
  <c r="G172" i="2" s="1"/>
  <c r="E171" i="2"/>
  <c r="G171" i="2" s="1"/>
  <c r="E282" i="2"/>
  <c r="G282" i="2" s="1"/>
  <c r="E271" i="2"/>
  <c r="G271" i="2" s="1"/>
  <c r="E281" i="2"/>
  <c r="G281" i="2" s="1"/>
  <c r="E272" i="2"/>
  <c r="G272" i="2" s="1"/>
  <c r="E174" i="2"/>
  <c r="G174" i="2" s="1"/>
  <c r="E173" i="2"/>
  <c r="G173" i="2" s="1"/>
  <c r="E266" i="2"/>
  <c r="G266" i="2" s="1"/>
  <c r="E270" i="2"/>
  <c r="G270" i="2" s="1"/>
  <c r="E278" i="2"/>
  <c r="G278" i="2" s="1"/>
  <c r="E285" i="2"/>
  <c r="G285" i="2" s="1"/>
  <c r="E280" i="2"/>
  <c r="G280" i="2" s="1"/>
  <c r="E279" i="2"/>
  <c r="G279" i="2" s="1"/>
  <c r="E226" i="2"/>
  <c r="G226" i="2" s="1"/>
  <c r="E205" i="2"/>
  <c r="G205" i="2" s="1"/>
  <c r="E209" i="2"/>
  <c r="G209" i="2" s="1"/>
  <c r="E222" i="2"/>
  <c r="G222" i="2" s="1"/>
  <c r="E221" i="2"/>
  <c r="G221" i="2" s="1"/>
  <c r="E11" i="2"/>
  <c r="G11" i="2" s="1"/>
  <c r="E10" i="2"/>
  <c r="G10" i="2" s="1"/>
  <c r="E223" i="2"/>
  <c r="G223" i="2" s="1"/>
  <c r="E207" i="2"/>
  <c r="G207" i="2" s="1"/>
  <c r="E206" i="2"/>
  <c r="G206" i="2" s="1"/>
  <c r="E227" i="2"/>
  <c r="G227" i="2" s="1"/>
  <c r="E9" i="2"/>
  <c r="G9" i="2" s="1"/>
  <c r="E210" i="2"/>
  <c r="G210" i="2" s="1"/>
  <c r="E8" i="2"/>
  <c r="G8" i="2" s="1"/>
  <c r="E229" i="2"/>
  <c r="G229" i="2" s="1"/>
  <c r="E228" i="2"/>
  <c r="G228" i="2" s="1"/>
  <c r="E7" i="2"/>
  <c r="G7" i="2" s="1"/>
  <c r="E225" i="2"/>
  <c r="G225" i="2" s="1"/>
  <c r="E224" i="2"/>
  <c r="G224" i="2" s="1"/>
  <c r="E211" i="2"/>
  <c r="G211" i="2" s="1"/>
  <c r="E208" i="2"/>
  <c r="G208" i="2" s="1"/>
  <c r="E177" i="2"/>
  <c r="G177" i="2" s="1"/>
  <c r="E181" i="2"/>
  <c r="G181" i="2" s="1"/>
  <c r="E178" i="2"/>
  <c r="G178" i="2" s="1"/>
  <c r="E175" i="2"/>
  <c r="G175" i="2" s="1"/>
  <c r="E179" i="2"/>
  <c r="G179" i="2" s="1"/>
  <c r="E176" i="2"/>
  <c r="G176" i="2" s="1"/>
  <c r="E182" i="2"/>
  <c r="G182" i="2" s="1"/>
  <c r="E180" i="2"/>
  <c r="G180" i="2" s="1"/>
  <c r="E239" i="2"/>
  <c r="G239" i="2" s="1"/>
  <c r="E196" i="2"/>
  <c r="G196" i="2" s="1"/>
  <c r="E195" i="2"/>
  <c r="G195" i="2" s="1"/>
  <c r="E88" i="2"/>
  <c r="G88" i="2" s="1"/>
  <c r="E237" i="2"/>
  <c r="G237" i="2" s="1"/>
  <c r="E197" i="2"/>
  <c r="G197" i="2" s="1"/>
  <c r="E240" i="2"/>
  <c r="G240" i="2" s="1"/>
  <c r="E130" i="2"/>
  <c r="G130" i="2" s="1"/>
  <c r="E89" i="2"/>
  <c r="G89" i="2" s="1"/>
  <c r="E238" i="2"/>
  <c r="G238" i="2" s="1"/>
  <c r="E87" i="2"/>
  <c r="G87" i="2" s="1"/>
  <c r="E204" i="2"/>
  <c r="G204" i="2" s="1"/>
  <c r="E198" i="2"/>
  <c r="G198" i="2" s="1"/>
  <c r="E90" i="2"/>
  <c r="G90" i="2" s="1"/>
  <c r="E234" i="2"/>
  <c r="G234" i="2" s="1"/>
  <c r="E144" i="2"/>
  <c r="G144" i="2" s="1"/>
  <c r="E143" i="2"/>
  <c r="G143" i="2" s="1"/>
  <c r="E236" i="2"/>
  <c r="G236" i="2" s="1"/>
  <c r="E235" i="2"/>
  <c r="G235" i="2" s="1"/>
  <c r="E164" i="2"/>
  <c r="G164" i="2" s="1"/>
  <c r="E163" i="2"/>
  <c r="G163" i="2" s="1"/>
  <c r="E13" i="2"/>
  <c r="G13" i="2" s="1"/>
  <c r="E12" i="2"/>
  <c r="G12" i="2" s="1"/>
  <c r="E231" i="2"/>
  <c r="G231" i="2" s="1"/>
  <c r="E161" i="2"/>
  <c r="G161" i="2" s="1"/>
  <c r="E160" i="2"/>
  <c r="G160" i="2" s="1"/>
  <c r="E154" i="2"/>
  <c r="G154" i="2" s="1"/>
  <c r="E153" i="2"/>
  <c r="G153" i="2" s="1"/>
  <c r="E134" i="2"/>
  <c r="G134" i="2" s="1"/>
  <c r="E15" i="2"/>
  <c r="G15" i="2" s="1"/>
  <c r="E162" i="2"/>
  <c r="G162" i="2" s="1"/>
  <c r="E16" i="2"/>
  <c r="G16" i="2" s="1"/>
  <c r="E147" i="2"/>
  <c r="G147" i="2" s="1"/>
  <c r="E142" i="2"/>
  <c r="G142" i="2" s="1"/>
  <c r="E194" i="2"/>
  <c r="G194" i="2" s="1"/>
  <c r="E148" i="2"/>
  <c r="G148" i="2" s="1"/>
  <c r="E230" i="2"/>
  <c r="G230" i="2" s="1"/>
  <c r="E14" i="2"/>
  <c r="G14" i="2" s="1"/>
  <c r="E152" i="2"/>
  <c r="G152" i="2" s="1"/>
  <c r="E159" i="2"/>
  <c r="G159" i="2" s="1"/>
  <c r="E158" i="2"/>
  <c r="G158" i="2" s="1"/>
  <c r="E114" i="2"/>
  <c r="G114" i="2" s="1"/>
  <c r="E113" i="2"/>
  <c r="G113" i="2" s="1"/>
  <c r="E32" i="2"/>
  <c r="G32" i="2" s="1"/>
  <c r="E127" i="2"/>
  <c r="G127" i="2" s="1"/>
  <c r="E106" i="2"/>
  <c r="G106" i="2" s="1"/>
  <c r="E105" i="2"/>
  <c r="G105" i="2" s="1"/>
  <c r="E263" i="2"/>
  <c r="G263" i="2" s="1"/>
  <c r="E262" i="2"/>
  <c r="G262" i="2" s="1"/>
  <c r="E33" i="2"/>
  <c r="G33" i="2" s="1"/>
  <c r="E129" i="2"/>
  <c r="G129" i="2" s="1"/>
  <c r="E261" i="2"/>
  <c r="G261" i="2" s="1"/>
  <c r="E260" i="2"/>
  <c r="G260" i="2" s="1"/>
  <c r="E259" i="2"/>
  <c r="G259" i="2" s="1"/>
  <c r="E115" i="2"/>
  <c r="G115" i="2" s="1"/>
  <c r="E258" i="2"/>
  <c r="G258" i="2" s="1"/>
  <c r="E257" i="2"/>
  <c r="G257" i="2" s="1"/>
  <c r="E128" i="2"/>
  <c r="G128" i="2" s="1"/>
  <c r="E31" i="2"/>
  <c r="G31" i="2" s="1"/>
  <c r="E123" i="2"/>
  <c r="G123" i="2" s="1"/>
  <c r="E122" i="2"/>
  <c r="G122" i="2" s="1"/>
  <c r="E121" i="2"/>
  <c r="G121" i="2" s="1"/>
  <c r="E202" i="2"/>
  <c r="G202" i="2" s="1"/>
  <c r="E201" i="2"/>
  <c r="G201" i="2" s="1"/>
  <c r="E119" i="2"/>
  <c r="G119" i="2" s="1"/>
  <c r="E120" i="2"/>
  <c r="G120" i="2" s="1"/>
  <c r="E112" i="2"/>
  <c r="G112" i="2" s="1"/>
  <c r="E111" i="2"/>
  <c r="G111" i="2" s="1"/>
  <c r="E110" i="2"/>
  <c r="G110" i="2" s="1"/>
  <c r="E109" i="2"/>
  <c r="G109" i="2" s="1"/>
  <c r="E108" i="2"/>
  <c r="G108" i="2" s="1"/>
  <c r="E107" i="2"/>
  <c r="G107" i="2" s="1"/>
  <c r="E93" i="2"/>
  <c r="G93" i="2" s="1"/>
  <c r="E92" i="2"/>
  <c r="G92" i="2" s="1"/>
  <c r="E97" i="2"/>
  <c r="G97" i="2" s="1"/>
  <c r="E96" i="2"/>
  <c r="G96" i="2" s="1"/>
  <c r="E95" i="2"/>
  <c r="G95" i="2" s="1"/>
  <c r="E101" i="2"/>
  <c r="G101" i="2" s="1"/>
  <c r="E94" i="2"/>
  <c r="G94" i="2" s="1"/>
  <c r="E102" i="2"/>
  <c r="G102" i="2" s="1"/>
  <c r="E91" i="2"/>
  <c r="G91" i="2" s="1"/>
  <c r="E104" i="2"/>
  <c r="G104" i="2" s="1"/>
  <c r="E103" i="2"/>
  <c r="G103" i="2" s="1"/>
  <c r="E100" i="2"/>
  <c r="G100" i="2" s="1"/>
  <c r="E99" i="2"/>
  <c r="G99" i="2" s="1"/>
  <c r="E98" i="2"/>
  <c r="G98" i="2" s="1"/>
  <c r="E81" i="2"/>
  <c r="G81" i="2" s="1"/>
  <c r="E55" i="2"/>
  <c r="G55" i="2" s="1"/>
  <c r="E50" i="2"/>
  <c r="G50" i="2" s="1"/>
  <c r="E48" i="2"/>
  <c r="G48" i="2" s="1"/>
  <c r="E68" i="2"/>
  <c r="G68" i="2" s="1"/>
  <c r="E67" i="2"/>
  <c r="G67" i="2" s="1"/>
  <c r="E83" i="2"/>
  <c r="G83" i="2" s="1"/>
  <c r="E82" i="2"/>
  <c r="G82" i="2" s="1"/>
  <c r="E86" i="2"/>
  <c r="G86" i="2" s="1"/>
  <c r="E78" i="2"/>
  <c r="G78" i="2" s="1"/>
  <c r="E56" i="2"/>
  <c r="G56" i="2" s="1"/>
  <c r="E58" i="2"/>
  <c r="G58" i="2" s="1"/>
  <c r="E57" i="2"/>
  <c r="G57" i="2" s="1"/>
  <c r="E79" i="2"/>
  <c r="G79" i="2" s="1"/>
  <c r="E49" i="2"/>
  <c r="G49" i="2" s="1"/>
  <c r="E84" i="2"/>
  <c r="G84" i="2" s="1"/>
  <c r="E47" i="2"/>
  <c r="G47" i="2" s="1"/>
  <c r="E51" i="2"/>
  <c r="G51" i="2" s="1"/>
  <c r="E71" i="2"/>
  <c r="G71" i="2" s="1"/>
  <c r="E70" i="2"/>
  <c r="G70" i="2" s="1"/>
  <c r="E69" i="2"/>
  <c r="G69" i="2" s="1"/>
  <c r="E80" i="2"/>
  <c r="G80" i="2" s="1"/>
  <c r="E167" i="2"/>
  <c r="G167" i="2" s="1"/>
  <c r="E166" i="2"/>
  <c r="G166" i="2" s="1"/>
  <c r="E165" i="2"/>
  <c r="G165" i="2" s="1"/>
  <c r="E74" i="2"/>
  <c r="G74" i="2" s="1"/>
  <c r="E73" i="2"/>
  <c r="G73" i="2" s="1"/>
  <c r="E72" i="2"/>
  <c r="G72" i="2" s="1"/>
  <c r="E85" i="2"/>
  <c r="G85" i="2" s="1"/>
  <c r="E61" i="2"/>
  <c r="G61" i="2" s="1"/>
  <c r="E60" i="2"/>
  <c r="G60" i="2" s="1"/>
  <c r="E59" i="2"/>
  <c r="G59" i="2" s="1"/>
  <c r="E66" i="2"/>
  <c r="G66" i="2" s="1"/>
  <c r="E65" i="2"/>
  <c r="G65" i="2" s="1"/>
  <c r="E64" i="2"/>
  <c r="G64" i="2" s="1"/>
  <c r="E63" i="2"/>
  <c r="G63" i="2" s="1"/>
  <c r="E62" i="2"/>
  <c r="G62" i="2" s="1"/>
  <c r="E42" i="2"/>
  <c r="G42" i="2" s="1"/>
  <c r="E244" i="2"/>
  <c r="G244" i="2" s="1"/>
  <c r="E212" i="2"/>
  <c r="G212" i="2" s="1"/>
  <c r="E255" i="2"/>
  <c r="G255" i="2" s="1"/>
  <c r="E254" i="2"/>
  <c r="G254" i="2" s="1"/>
  <c r="E218" i="2"/>
  <c r="G218" i="2" s="1"/>
  <c r="E44" i="2"/>
  <c r="G44" i="2" s="1"/>
  <c r="E216" i="2"/>
  <c r="G216" i="2" s="1"/>
  <c r="E215" i="2"/>
  <c r="G215" i="2" s="1"/>
  <c r="E219" i="2"/>
  <c r="G219" i="2" s="1"/>
  <c r="E249" i="2"/>
  <c r="G249" i="2" s="1"/>
  <c r="E248" i="2"/>
  <c r="G248" i="2" s="1"/>
  <c r="E214" i="2"/>
  <c r="G214" i="2" s="1"/>
  <c r="E183" i="2"/>
  <c r="G183" i="2" s="1"/>
  <c r="E253" i="2"/>
  <c r="G253" i="2" s="1"/>
  <c r="E41" i="2"/>
  <c r="G41" i="2" s="1"/>
  <c r="E43" i="2"/>
  <c r="G43" i="2" s="1"/>
  <c r="E135" i="2"/>
  <c r="G135" i="2" s="1"/>
  <c r="E247" i="2"/>
  <c r="G247" i="2" s="1"/>
  <c r="E213" i="2"/>
  <c r="G213" i="2" s="1"/>
  <c r="E220" i="2"/>
  <c r="G220" i="2" s="1"/>
  <c r="E217" i="2"/>
  <c r="G217" i="2" s="1"/>
  <c r="E246" i="2"/>
  <c r="G246" i="2" s="1"/>
  <c r="E245" i="2"/>
  <c r="G245" i="2" s="1"/>
  <c r="E243" i="2"/>
  <c r="G243" i="2" s="1"/>
  <c r="E242" i="2"/>
  <c r="G242" i="2" s="1"/>
  <c r="E241" i="2"/>
  <c r="G241" i="2" s="1"/>
  <c r="E252" i="2"/>
  <c r="G252" i="2" s="1"/>
  <c r="E251" i="2"/>
  <c r="G251" i="2" s="1"/>
  <c r="E250" i="2"/>
  <c r="G250" i="2" s="1"/>
  <c r="E18" i="2"/>
  <c r="G18" i="2" s="1"/>
  <c r="E17" i="2"/>
  <c r="G17" i="2" s="1"/>
  <c r="E132" i="2"/>
  <c r="G132" i="2" s="1"/>
  <c r="E188" i="2"/>
  <c r="G188" i="2" s="1"/>
  <c r="E187" i="2"/>
  <c r="G187" i="2" s="1"/>
  <c r="E28" i="2"/>
  <c r="G28" i="2" s="1"/>
  <c r="E30" i="2"/>
  <c r="G30" i="2" s="1"/>
  <c r="E29" i="2"/>
  <c r="G29" i="2" s="1"/>
  <c r="E233" i="2"/>
  <c r="G233" i="2" s="1"/>
  <c r="E24" i="2"/>
  <c r="G24" i="2" s="1"/>
  <c r="E23" i="2"/>
  <c r="G23" i="2" s="1"/>
  <c r="E34" i="2"/>
  <c r="G34" i="2" s="1"/>
  <c r="E20" i="2"/>
  <c r="G20" i="2" s="1"/>
  <c r="E189" i="2"/>
  <c r="G189" i="2" s="1"/>
  <c r="E232" i="2"/>
  <c r="G232" i="2" s="1"/>
  <c r="E19" i="2"/>
  <c r="G19" i="2" s="1"/>
  <c r="E22" i="2"/>
  <c r="G22" i="2" s="1"/>
  <c r="E21" i="2"/>
  <c r="G21" i="2" s="1"/>
  <c r="E131" i="2"/>
  <c r="G131" i="2" s="1"/>
  <c r="E186" i="2"/>
  <c r="G186" i="2" s="1"/>
  <c r="E185" i="2"/>
  <c r="G185" i="2" s="1"/>
  <c r="E27" i="2"/>
  <c r="G27" i="2" s="1"/>
  <c r="E26" i="2"/>
  <c r="G26" i="2" s="1"/>
  <c r="E25" i="2"/>
  <c r="G25" i="2" s="1"/>
  <c r="E199" i="2"/>
  <c r="G199" i="2" s="1"/>
  <c r="E140" i="2"/>
  <c r="G140" i="2" s="1"/>
  <c r="E203" i="2"/>
  <c r="G203" i="2" s="1"/>
  <c r="E137" i="2"/>
  <c r="G137" i="2" s="1"/>
  <c r="E40" i="2"/>
  <c r="G40" i="2" s="1"/>
  <c r="E184" i="2"/>
  <c r="G184" i="2" s="1"/>
  <c r="E170" i="2"/>
  <c r="G170" i="2" s="1"/>
  <c r="E46" i="2"/>
  <c r="G46" i="2" s="1"/>
  <c r="E145" i="2"/>
  <c r="G145" i="2" s="1"/>
  <c r="E190" i="2"/>
  <c r="G190" i="2" s="1"/>
  <c r="E200" i="2"/>
  <c r="G200" i="2" s="1"/>
  <c r="E45" i="2"/>
  <c r="G45" i="2" s="1"/>
  <c r="E141" i="2"/>
  <c r="G141" i="2" s="1"/>
  <c r="E139" i="2"/>
  <c r="G139" i="2" s="1"/>
  <c r="E146" i="2"/>
  <c r="G146" i="2" s="1"/>
  <c r="E133" i="2"/>
  <c r="G133" i="2" s="1"/>
  <c r="E35" i="2"/>
  <c r="G35" i="2" s="1"/>
  <c r="E169" i="2"/>
  <c r="G169" i="2" s="1"/>
  <c r="E256" i="2"/>
  <c r="G256" i="2" s="1"/>
  <c r="E191" i="2"/>
  <c r="G191" i="2" s="1"/>
  <c r="E168" i="2"/>
  <c r="G168" i="2" s="1"/>
  <c r="E138" i="2"/>
  <c r="G138" i="2" s="1"/>
  <c r="E38" i="2"/>
  <c r="G38" i="2" s="1"/>
  <c r="E136" i="2"/>
  <c r="G136" i="2" s="1"/>
  <c r="E39" i="2"/>
  <c r="G39" i="2" s="1"/>
  <c r="E36" i="2"/>
  <c r="G36" i="2" s="1"/>
  <c r="E37" i="2"/>
  <c r="E192" i="2"/>
  <c r="G192" i="2" s="1"/>
  <c r="E193" i="2"/>
  <c r="G193" i="2" s="1"/>
  <c r="F287" i="1"/>
  <c r="C5" i="8" s="1"/>
  <c r="D287" i="1"/>
  <c r="E62" i="1"/>
  <c r="G62" i="1" s="1"/>
  <c r="E63" i="1"/>
  <c r="G63" i="1" s="1"/>
  <c r="E64" i="1"/>
  <c r="G64" i="1" s="1"/>
  <c r="E65" i="1"/>
  <c r="G65" i="1" s="1"/>
  <c r="E66" i="1"/>
  <c r="G66" i="1" s="1"/>
  <c r="E59" i="1"/>
  <c r="G59" i="1" s="1"/>
  <c r="E60" i="1"/>
  <c r="G60" i="1" s="1"/>
  <c r="E61" i="1"/>
  <c r="G61" i="1" s="1"/>
  <c r="E85" i="1"/>
  <c r="G85" i="1" s="1"/>
  <c r="E72" i="1"/>
  <c r="G72" i="1" s="1"/>
  <c r="E73" i="1"/>
  <c r="G73" i="1" s="1"/>
  <c r="E74" i="1"/>
  <c r="G74" i="1" s="1"/>
  <c r="E165" i="1"/>
  <c r="G165" i="1" s="1"/>
  <c r="E166" i="1"/>
  <c r="G166" i="1" s="1"/>
  <c r="E167" i="1"/>
  <c r="G167" i="1" s="1"/>
  <c r="E107" i="1"/>
  <c r="G107" i="1" s="1"/>
  <c r="E108" i="1"/>
  <c r="G108" i="1" s="1"/>
  <c r="E109" i="1"/>
  <c r="G109" i="1" s="1"/>
  <c r="E110" i="1"/>
  <c r="G110" i="1" s="1"/>
  <c r="E111" i="1"/>
  <c r="G111" i="1" s="1"/>
  <c r="E112" i="1"/>
  <c r="G112" i="1" s="1"/>
  <c r="E120" i="1"/>
  <c r="G120" i="1" s="1"/>
  <c r="E119" i="1"/>
  <c r="G119" i="1" s="1"/>
  <c r="E201" i="1"/>
  <c r="G201" i="1" s="1"/>
  <c r="E202" i="1"/>
  <c r="G202" i="1" s="1"/>
  <c r="E98" i="1"/>
  <c r="G98" i="1" s="1"/>
  <c r="E99" i="1"/>
  <c r="G99" i="1" s="1"/>
  <c r="E100" i="1"/>
  <c r="G100" i="1" s="1"/>
  <c r="E103" i="1"/>
  <c r="G103" i="1" s="1"/>
  <c r="E104" i="1"/>
  <c r="G104" i="1" s="1"/>
  <c r="E25" i="1"/>
  <c r="G25" i="1" s="1"/>
  <c r="E26" i="1"/>
  <c r="G26" i="1" s="1"/>
  <c r="E27" i="1"/>
  <c r="G27" i="1" s="1"/>
  <c r="E185" i="1"/>
  <c r="G185" i="1" s="1"/>
  <c r="E186" i="1"/>
  <c r="G186" i="1" s="1"/>
  <c r="E131" i="1"/>
  <c r="G131" i="1" s="1"/>
  <c r="E279" i="1"/>
  <c r="G279" i="1" s="1"/>
  <c r="E280" i="1"/>
  <c r="G280" i="1" s="1"/>
  <c r="E285" i="1"/>
  <c r="G285" i="1" s="1"/>
  <c r="E278" i="1"/>
  <c r="G278" i="1" s="1"/>
  <c r="E208" i="1"/>
  <c r="G208" i="1" s="1"/>
  <c r="E211" i="1"/>
  <c r="G211" i="1" s="1"/>
  <c r="E224" i="1"/>
  <c r="G224" i="1" s="1"/>
  <c r="E225" i="1"/>
  <c r="G225" i="1" s="1"/>
  <c r="E7" i="1"/>
  <c r="G7" i="1" s="1"/>
  <c r="E158" i="1"/>
  <c r="G158" i="1" s="1"/>
  <c r="E159" i="1"/>
  <c r="G159" i="1" s="1"/>
  <c r="E152" i="1"/>
  <c r="G152" i="1" s="1"/>
  <c r="E14" i="1"/>
  <c r="G14" i="1" s="1"/>
  <c r="E230" i="1"/>
  <c r="G230" i="1" s="1"/>
  <c r="E235" i="1"/>
  <c r="G235" i="1" s="1"/>
  <c r="E236" i="1"/>
  <c r="G236" i="1" s="1"/>
  <c r="E143" i="1"/>
  <c r="G143" i="1" s="1"/>
  <c r="E144" i="1"/>
  <c r="G144" i="1" s="1"/>
  <c r="E180" i="1"/>
  <c r="G180" i="1" s="1"/>
  <c r="E182" i="1"/>
  <c r="G182" i="1" s="1"/>
  <c r="E21" i="1"/>
  <c r="G21" i="1" s="1"/>
  <c r="E22" i="1"/>
  <c r="G22" i="1" s="1"/>
  <c r="E80" i="1"/>
  <c r="G80" i="1" s="1"/>
  <c r="E245" i="1"/>
  <c r="G245" i="1" s="1"/>
  <c r="E246" i="1"/>
  <c r="G246" i="1" s="1"/>
  <c r="E38" i="1"/>
  <c r="G38" i="1" s="1"/>
  <c r="E138" i="1"/>
  <c r="G138" i="1" s="1"/>
  <c r="E69" i="1"/>
  <c r="G69" i="1" s="1"/>
  <c r="E70" i="1"/>
  <c r="G70" i="1" s="1"/>
  <c r="E71" i="1"/>
  <c r="G71" i="1" s="1"/>
  <c r="E51" i="1"/>
  <c r="G51" i="1" s="1"/>
  <c r="E47" i="1"/>
  <c r="G47" i="1" s="1"/>
  <c r="E228" i="1"/>
  <c r="G228" i="1" s="1"/>
  <c r="E229" i="1"/>
  <c r="G229" i="1" s="1"/>
  <c r="E8" i="1"/>
  <c r="G8" i="1" s="1"/>
  <c r="E210" i="1"/>
  <c r="G210" i="1" s="1"/>
  <c r="E121" i="1"/>
  <c r="G121" i="1" s="1"/>
  <c r="E122" i="1"/>
  <c r="G122" i="1" s="1"/>
  <c r="E123" i="1"/>
  <c r="G123" i="1" s="1"/>
  <c r="E31" i="1"/>
  <c r="G31" i="1" s="1"/>
  <c r="E128" i="1"/>
  <c r="G128" i="1" s="1"/>
  <c r="E19" i="1"/>
  <c r="G19" i="1" s="1"/>
  <c r="E232" i="1"/>
  <c r="G232" i="1" s="1"/>
  <c r="E189" i="1"/>
  <c r="G189" i="1" s="1"/>
  <c r="E270" i="1"/>
  <c r="G270" i="1" s="1"/>
  <c r="E266" i="1"/>
  <c r="G266" i="1" s="1"/>
  <c r="E173" i="1"/>
  <c r="G173" i="1" s="1"/>
  <c r="E174" i="1"/>
  <c r="G174" i="1" s="1"/>
  <c r="E148" i="1"/>
  <c r="G148" i="1" s="1"/>
  <c r="E194" i="1"/>
  <c r="G194" i="1" s="1"/>
  <c r="E142" i="1"/>
  <c r="G142" i="1" s="1"/>
  <c r="E91" i="1"/>
  <c r="G91" i="1" s="1"/>
  <c r="E102" i="1"/>
  <c r="G102" i="1" s="1"/>
  <c r="E217" i="1"/>
  <c r="G217" i="1" s="1"/>
  <c r="E220" i="1"/>
  <c r="G220" i="1" s="1"/>
  <c r="E213" i="1"/>
  <c r="G213" i="1" s="1"/>
  <c r="E247" i="1"/>
  <c r="G247" i="1" s="1"/>
  <c r="E135" i="1"/>
  <c r="G135" i="1" s="1"/>
  <c r="E168" i="1"/>
  <c r="G168" i="1" s="1"/>
  <c r="E191" i="1"/>
  <c r="G191" i="1" s="1"/>
  <c r="E256" i="1"/>
  <c r="G256" i="1" s="1"/>
  <c r="E169" i="1"/>
  <c r="G169" i="1" s="1"/>
  <c r="E234" i="1"/>
  <c r="G234" i="1" s="1"/>
  <c r="E90" i="1"/>
  <c r="G90" i="1" s="1"/>
  <c r="E198" i="1"/>
  <c r="G198" i="1" s="1"/>
  <c r="E204" i="1"/>
  <c r="G204" i="1" s="1"/>
  <c r="E176" i="1"/>
  <c r="G176" i="1" s="1"/>
  <c r="E9" i="1"/>
  <c r="G9" i="1" s="1"/>
  <c r="E227" i="1"/>
  <c r="G227" i="1" s="1"/>
  <c r="E20" i="1"/>
  <c r="G20" i="1" s="1"/>
  <c r="E34" i="1"/>
  <c r="G34" i="1" s="1"/>
  <c r="E257" i="1"/>
  <c r="G257" i="1" s="1"/>
  <c r="E258" i="1"/>
  <c r="G258" i="1" s="1"/>
  <c r="E115" i="1"/>
  <c r="G115" i="1" s="1"/>
  <c r="E272" i="1"/>
  <c r="G272" i="1" s="1"/>
  <c r="E281" i="1"/>
  <c r="G281" i="1" s="1"/>
  <c r="E84" i="1"/>
  <c r="G84" i="1" s="1"/>
  <c r="E49" i="1"/>
  <c r="G49" i="1" s="1"/>
  <c r="E79" i="1"/>
  <c r="G79" i="1" s="1"/>
  <c r="E147" i="1"/>
  <c r="G147" i="1" s="1"/>
  <c r="E16" i="1"/>
  <c r="G16" i="1" s="1"/>
  <c r="E43" i="1"/>
  <c r="G43" i="1" s="1"/>
  <c r="E35" i="1"/>
  <c r="G35" i="1" s="1"/>
  <c r="E133" i="1"/>
  <c r="G133" i="1" s="1"/>
  <c r="E146" i="1"/>
  <c r="G146" i="1" s="1"/>
  <c r="E179" i="1"/>
  <c r="G179" i="1" s="1"/>
  <c r="E87" i="1"/>
  <c r="G87" i="1" s="1"/>
  <c r="E238" i="1"/>
  <c r="G238" i="1" s="1"/>
  <c r="E57" i="1"/>
  <c r="G57" i="1" s="1"/>
  <c r="E58" i="1"/>
  <c r="G58" i="1" s="1"/>
  <c r="E56" i="1"/>
  <c r="G56" i="1" s="1"/>
  <c r="E78" i="1"/>
  <c r="G78" i="1" s="1"/>
  <c r="E86" i="1"/>
  <c r="G86" i="1" s="1"/>
  <c r="E259" i="1"/>
  <c r="G259" i="1" s="1"/>
  <c r="E260" i="1"/>
  <c r="G260" i="1" s="1"/>
  <c r="E261" i="1"/>
  <c r="G261" i="1" s="1"/>
  <c r="E129" i="1"/>
  <c r="G129" i="1" s="1"/>
  <c r="E33" i="1"/>
  <c r="G33" i="1" s="1"/>
  <c r="E94" i="1"/>
  <c r="G94" i="1" s="1"/>
  <c r="E101" i="1"/>
  <c r="G101" i="1" s="1"/>
  <c r="E23" i="1"/>
  <c r="G23" i="1" s="1"/>
  <c r="E24" i="1"/>
  <c r="G24" i="1" s="1"/>
  <c r="E233" i="1"/>
  <c r="G233" i="1" s="1"/>
  <c r="E271" i="1"/>
  <c r="G271" i="1" s="1"/>
  <c r="E282" i="1"/>
  <c r="G282" i="1" s="1"/>
  <c r="E206" i="1"/>
  <c r="G206" i="1" s="1"/>
  <c r="E207" i="1"/>
  <c r="G207" i="1" s="1"/>
  <c r="E223" i="1"/>
  <c r="G223" i="1" s="1"/>
  <c r="E162" i="1"/>
  <c r="G162" i="1" s="1"/>
  <c r="E15" i="1"/>
  <c r="G15" i="1" s="1"/>
  <c r="E134" i="1"/>
  <c r="G134" i="1" s="1"/>
  <c r="E41" i="1"/>
  <c r="G41" i="1" s="1"/>
  <c r="E253" i="1"/>
  <c r="G253" i="1" s="1"/>
  <c r="E183" i="1"/>
  <c r="G183" i="1" s="1"/>
  <c r="E214" i="1"/>
  <c r="G214" i="1" s="1"/>
  <c r="E139" i="1"/>
  <c r="G139" i="1" s="1"/>
  <c r="E141" i="1"/>
  <c r="G141" i="1" s="1"/>
  <c r="E45" i="1"/>
  <c r="G45" i="1" s="1"/>
  <c r="E200" i="1"/>
  <c r="G200" i="1" s="1"/>
  <c r="E190" i="1"/>
  <c r="G190" i="1" s="1"/>
  <c r="E89" i="1"/>
  <c r="G89" i="1" s="1"/>
  <c r="E130" i="1"/>
  <c r="G130" i="1" s="1"/>
  <c r="E175" i="1"/>
  <c r="G175" i="1" s="1"/>
  <c r="E178" i="1"/>
  <c r="G178" i="1" s="1"/>
  <c r="E171" i="1"/>
  <c r="G171" i="1" s="1"/>
  <c r="E172" i="1"/>
  <c r="G172" i="1" s="1"/>
  <c r="E29" i="1"/>
  <c r="G29" i="1" s="1"/>
  <c r="E30" i="1"/>
  <c r="G30" i="1" s="1"/>
  <c r="E248" i="1"/>
  <c r="G248" i="1" s="1"/>
  <c r="E249" i="1"/>
  <c r="G249" i="1" s="1"/>
  <c r="E219" i="1"/>
  <c r="G219" i="1" s="1"/>
  <c r="E215" i="1"/>
  <c r="G215" i="1" s="1"/>
  <c r="E216" i="1"/>
  <c r="G216" i="1" s="1"/>
  <c r="E145" i="1"/>
  <c r="G145" i="1" s="1"/>
  <c r="E46" i="1"/>
  <c r="G46" i="1" s="1"/>
  <c r="E170" i="1"/>
  <c r="G170" i="1" s="1"/>
  <c r="E95" i="1"/>
  <c r="G95" i="1" s="1"/>
  <c r="E96" i="1"/>
  <c r="G96" i="1" s="1"/>
  <c r="E97" i="1"/>
  <c r="G97" i="1" s="1"/>
  <c r="E10" i="1"/>
  <c r="G10" i="1" s="1"/>
  <c r="E11" i="1"/>
  <c r="G11" i="1" s="1"/>
  <c r="E82" i="1"/>
  <c r="G82" i="1" s="1"/>
  <c r="E83" i="1"/>
  <c r="G83" i="1" s="1"/>
  <c r="E153" i="1"/>
  <c r="G153" i="1" s="1"/>
  <c r="E154" i="1"/>
  <c r="G154" i="1" s="1"/>
  <c r="E262" i="1"/>
  <c r="G262" i="1" s="1"/>
  <c r="E263" i="1"/>
  <c r="G263" i="1" s="1"/>
  <c r="E240" i="1"/>
  <c r="G240" i="1" s="1"/>
  <c r="E197" i="1"/>
  <c r="G197" i="1" s="1"/>
  <c r="E67" i="1"/>
  <c r="G67" i="1" s="1"/>
  <c r="E68" i="1"/>
  <c r="G68" i="1" s="1"/>
  <c r="E48" i="1"/>
  <c r="G48" i="1" s="1"/>
  <c r="E50" i="1"/>
  <c r="G50" i="1" s="1"/>
  <c r="E221" i="1"/>
  <c r="G221" i="1" s="1"/>
  <c r="E222" i="1"/>
  <c r="G222" i="1" s="1"/>
  <c r="E209" i="1"/>
  <c r="G209" i="1" s="1"/>
  <c r="E105" i="1"/>
  <c r="G105" i="1" s="1"/>
  <c r="E106" i="1"/>
  <c r="G106" i="1" s="1"/>
  <c r="E127" i="1"/>
  <c r="G127" i="1" s="1"/>
  <c r="E32" i="1"/>
  <c r="G32" i="1" s="1"/>
  <c r="E28" i="1"/>
  <c r="G28" i="1" s="1"/>
  <c r="E187" i="1"/>
  <c r="G187" i="1" s="1"/>
  <c r="E188" i="1"/>
  <c r="G188" i="1" s="1"/>
  <c r="E132" i="1"/>
  <c r="G132" i="1" s="1"/>
  <c r="E264" i="1"/>
  <c r="G264" i="1" s="1"/>
  <c r="E265" i="1"/>
  <c r="G265" i="1" s="1"/>
  <c r="E277" i="1"/>
  <c r="G277" i="1" s="1"/>
  <c r="E160" i="1"/>
  <c r="G160" i="1" s="1"/>
  <c r="E161" i="1"/>
  <c r="G161" i="1" s="1"/>
  <c r="E231" i="1"/>
  <c r="G231" i="1" s="1"/>
  <c r="E44" i="1"/>
  <c r="G44" i="1" s="1"/>
  <c r="E218" i="1"/>
  <c r="G218" i="1" s="1"/>
  <c r="E254" i="1"/>
  <c r="G254" i="1" s="1"/>
  <c r="E255" i="1"/>
  <c r="G255" i="1" s="1"/>
  <c r="E212" i="1"/>
  <c r="G212" i="1" s="1"/>
  <c r="E184" i="1"/>
  <c r="G184" i="1" s="1"/>
  <c r="E40" i="1"/>
  <c r="G40" i="1" s="1"/>
  <c r="E137" i="1"/>
  <c r="G137" i="1" s="1"/>
  <c r="E203" i="1"/>
  <c r="G203" i="1" s="1"/>
  <c r="E237" i="1"/>
  <c r="G237" i="1" s="1"/>
  <c r="E88" i="1"/>
  <c r="G88" i="1" s="1"/>
  <c r="E181" i="1"/>
  <c r="G181" i="1" s="1"/>
  <c r="E92" i="1"/>
  <c r="G92" i="1" s="1"/>
  <c r="E93" i="1"/>
  <c r="G93" i="1" s="1"/>
  <c r="E283" i="1"/>
  <c r="G283" i="1" s="1"/>
  <c r="E284" i="1"/>
  <c r="G284" i="1" s="1"/>
  <c r="E205" i="1"/>
  <c r="G205" i="1" s="1"/>
  <c r="E226" i="1"/>
  <c r="G226" i="1" s="1"/>
  <c r="E12" i="1"/>
  <c r="G12" i="1" s="1"/>
  <c r="E13" i="1"/>
  <c r="G13" i="1" s="1"/>
  <c r="E163" i="1"/>
  <c r="G163" i="1" s="1"/>
  <c r="E164" i="1"/>
  <c r="G164" i="1" s="1"/>
  <c r="E244" i="1"/>
  <c r="G244" i="1" s="1"/>
  <c r="E42" i="1"/>
  <c r="G42" i="1" s="1"/>
  <c r="E177" i="1"/>
  <c r="G177" i="1" s="1"/>
  <c r="E140" i="1"/>
  <c r="G140" i="1" s="1"/>
  <c r="E199" i="1"/>
  <c r="G199" i="1" s="1"/>
  <c r="E195" i="1"/>
  <c r="G195" i="1" s="1"/>
  <c r="E196" i="1"/>
  <c r="G196" i="1" s="1"/>
  <c r="E239" i="1"/>
  <c r="G239" i="1" s="1"/>
  <c r="E55" i="1"/>
  <c r="G55" i="1" s="1"/>
  <c r="E81" i="1"/>
  <c r="G81" i="1" s="1"/>
  <c r="E113" i="1"/>
  <c r="G113" i="1" s="1"/>
  <c r="E114" i="1"/>
  <c r="G114" i="1" s="1"/>
  <c r="E17" i="1"/>
  <c r="G17" i="1" s="1"/>
  <c r="E18" i="1"/>
  <c r="G18" i="1" s="1"/>
  <c r="E276" i="1"/>
  <c r="G276" i="1" s="1"/>
  <c r="E243" i="1"/>
  <c r="G243" i="1" s="1"/>
  <c r="E242" i="1"/>
  <c r="G242" i="1" s="1"/>
  <c r="E241" i="1"/>
  <c r="G241" i="1" s="1"/>
  <c r="E118" i="1"/>
  <c r="G118" i="1" s="1"/>
  <c r="E117" i="1"/>
  <c r="G117" i="1" s="1"/>
  <c r="E116" i="1"/>
  <c r="G116" i="1" s="1"/>
  <c r="E192" i="1"/>
  <c r="G192" i="1" s="1"/>
  <c r="E36" i="1"/>
  <c r="G36" i="1" s="1"/>
  <c r="E151" i="1"/>
  <c r="G151" i="1" s="1"/>
  <c r="E150" i="1"/>
  <c r="G150" i="1" s="1"/>
  <c r="E149" i="1"/>
  <c r="G149" i="1" s="1"/>
  <c r="E269" i="1"/>
  <c r="G269" i="1" s="1"/>
  <c r="E268" i="1"/>
  <c r="G268" i="1" s="1"/>
  <c r="E267" i="1"/>
  <c r="G267" i="1" s="1"/>
  <c r="E275" i="1"/>
  <c r="G275" i="1" s="1"/>
  <c r="E274" i="1"/>
  <c r="G274" i="1" s="1"/>
  <c r="E77" i="1"/>
  <c r="G77" i="1" s="1"/>
  <c r="E76" i="1"/>
  <c r="G76" i="1" s="1"/>
  <c r="E75" i="1"/>
  <c r="G75" i="1" s="1"/>
  <c r="E273" i="1"/>
  <c r="G273" i="1" s="1"/>
  <c r="E4" i="1"/>
  <c r="G4" i="1" s="1"/>
  <c r="E5" i="1"/>
  <c r="G5" i="1" s="1"/>
  <c r="E6" i="1"/>
  <c r="G6" i="1" s="1"/>
  <c r="E286" i="2" l="1"/>
  <c r="G37" i="2"/>
  <c r="E125" i="1"/>
  <c r="G125" i="1" s="1"/>
  <c r="E126" i="1"/>
  <c r="G126" i="1" s="1"/>
  <c r="E124" i="1"/>
  <c r="G124" i="1" s="1"/>
  <c r="E193" i="1"/>
  <c r="E155" i="1"/>
  <c r="G155" i="1" s="1"/>
  <c r="E156" i="1"/>
  <c r="G156" i="1" s="1"/>
  <c r="E157" i="1"/>
  <c r="G157" i="1" s="1"/>
  <c r="E52" i="1"/>
  <c r="G52" i="1" s="1"/>
  <c r="E53" i="1"/>
  <c r="G53" i="1" s="1"/>
  <c r="E54" i="1"/>
  <c r="G54" i="1" s="1"/>
  <c r="E250" i="1"/>
  <c r="G250" i="1" s="1"/>
  <c r="E251" i="1"/>
  <c r="G251" i="1" s="1"/>
  <c r="E252" i="1"/>
  <c r="G252" i="1" s="1"/>
  <c r="E37" i="1"/>
  <c r="G37" i="1" s="1"/>
  <c r="E39" i="1"/>
  <c r="G39" i="1" s="1"/>
  <c r="E136" i="1"/>
  <c r="G136" i="1" s="1"/>
  <c r="D286" i="2"/>
  <c r="F286" i="2"/>
  <c r="G286" i="2"/>
  <c r="G193" i="1" l="1"/>
  <c r="G287" i="1" s="1"/>
  <c r="E287" i="1"/>
</calcChain>
</file>

<file path=xl/sharedStrings.xml><?xml version="1.0" encoding="utf-8"?>
<sst xmlns="http://schemas.openxmlformats.org/spreadsheetml/2006/main" count="1709" uniqueCount="238">
  <si>
    <t>Produtos</t>
  </si>
  <si>
    <t>Tamanho</t>
  </si>
  <si>
    <t>P</t>
  </si>
  <si>
    <t>M</t>
  </si>
  <si>
    <t>G</t>
  </si>
  <si>
    <t>Bermuda</t>
  </si>
  <si>
    <t>Boné</t>
  </si>
  <si>
    <t>Cinto</t>
  </si>
  <si>
    <t>Único</t>
  </si>
  <si>
    <t>Camiseta Lisa</t>
  </si>
  <si>
    <t>Categoria</t>
  </si>
  <si>
    <t>Preço Unitário</t>
  </si>
  <si>
    <t>Vestuário</t>
  </si>
  <si>
    <t>Acessórios</t>
  </si>
  <si>
    <t>Calçado</t>
  </si>
  <si>
    <t>Qtd</t>
  </si>
  <si>
    <t>Total</t>
  </si>
  <si>
    <t>Valor Total</t>
  </si>
  <si>
    <t>Totais</t>
  </si>
  <si>
    <t>Desconto</t>
  </si>
  <si>
    <t>Soma de Qtd</t>
  </si>
  <si>
    <t>Preço c/ Desconto</t>
  </si>
  <si>
    <t>Preço C/ Desconto</t>
  </si>
  <si>
    <t xml:space="preserve">Camiseta Lisa </t>
  </si>
  <si>
    <t>Calça jeans</t>
  </si>
  <si>
    <t>Calça legging</t>
  </si>
  <si>
    <t>Vestido longo</t>
  </si>
  <si>
    <t>Vestido curto</t>
  </si>
  <si>
    <t>Jaqueta jeans</t>
  </si>
  <si>
    <t>Jaqueta couro</t>
  </si>
  <si>
    <t>Bolsa de couro</t>
  </si>
  <si>
    <t>Bolsa coringa</t>
  </si>
  <si>
    <t>Óculos redondo</t>
  </si>
  <si>
    <t>Óculos quadrado</t>
  </si>
  <si>
    <t>Camiseta Estampada</t>
  </si>
  <si>
    <t>Tênis Nika</t>
  </si>
  <si>
    <t>Tênis Atitas</t>
  </si>
  <si>
    <t>Calça Jeans Skinny Azul Escuro</t>
  </si>
  <si>
    <t>Calças</t>
  </si>
  <si>
    <t>Calça Jeans Reta Preta</t>
  </si>
  <si>
    <t>Calça Social Slim Cinza</t>
  </si>
  <si>
    <t>Calça Jogger Moletom Preto</t>
  </si>
  <si>
    <t>Legging Fitness Preto</t>
  </si>
  <si>
    <t>Camiseta Básica Algodão Branca</t>
  </si>
  <si>
    <t>Camisetas</t>
  </si>
  <si>
    <t>Camiseta Básica Algodão Preta</t>
  </si>
  <si>
    <t>Camiseta Estampada Vintage</t>
  </si>
  <si>
    <t>Camiseta Estampada Banda Rock</t>
  </si>
  <si>
    <t>Regata Cavada Masculina Cinza</t>
  </si>
  <si>
    <t>Camisa Polo Piquet Azul Marinho</t>
  </si>
  <si>
    <t>Camisas</t>
  </si>
  <si>
    <t>Camisa Social Slim Fit Branca</t>
  </si>
  <si>
    <t>Camisa Xadrez Flanela Vermelha</t>
  </si>
  <si>
    <t>Blusa de Tricô Gola Alta Creme</t>
  </si>
  <si>
    <t>Blusas e Suéteres</t>
  </si>
  <si>
    <t>Moletom Canguru Básico Cinza</t>
  </si>
  <si>
    <t>Cardigã de Malha Fina Preto</t>
  </si>
  <si>
    <t>Vestido Midi Estampado Floral</t>
  </si>
  <si>
    <t>Vestidos</t>
  </si>
  <si>
    <t>Vestido Tubinho Preto Básico</t>
  </si>
  <si>
    <t>Vestido Longo Viscose Amarelo</t>
  </si>
  <si>
    <t>Saia Lápis Alfaiataria Preta</t>
  </si>
  <si>
    <t>Saias e Shorts</t>
  </si>
  <si>
    <t>Saia Plissada Midi Vinho</t>
  </si>
  <si>
    <t>Short Jeans Cintura Alta</t>
  </si>
  <si>
    <t>Bermuda Chino Cáqui Masculina</t>
  </si>
  <si>
    <t>Jaqueta Jeans Clássica Azul</t>
  </si>
  <si>
    <t>Casacos e Jaquetas</t>
  </si>
  <si>
    <t>Jaqueta de Couro Sintético Preta</t>
  </si>
  <si>
    <t>Blazer Estruturado Preto</t>
  </si>
  <si>
    <t>Sobretudo de Lã Cáqui</t>
  </si>
  <si>
    <t>Sutiã Básico de Algodão Branco</t>
  </si>
  <si>
    <t>Íntimo</t>
  </si>
  <si>
    <t>Sutiã de Renda Sem Bojo Preto</t>
  </si>
  <si>
    <t>Cueca Boxer Microfibra Kit 3 und</t>
  </si>
  <si>
    <t>Meia Esportiva Cano Médio Branca</t>
  </si>
  <si>
    <t>Meias</t>
  </si>
  <si>
    <t>Meia Social Cano Curto Preta</t>
  </si>
  <si>
    <t>Blusa Cropped Canelado Branco</t>
  </si>
  <si>
    <t>Calça Pantalona Viscose Vermelha</t>
  </si>
  <si>
    <t>Tênis Casual Branco Lona</t>
  </si>
  <si>
    <t>Calçados</t>
  </si>
  <si>
    <t>Bolsa Tiracolo Pequena Preta</t>
  </si>
  <si>
    <t>Cinto de Couro Fino Marrom</t>
  </si>
  <si>
    <t>Calça Jeans Wide Leg Azul Claro</t>
  </si>
  <si>
    <t>Calça Flare Sarja Off White</t>
  </si>
  <si>
    <t>Calça Alfaiataria Cenoura Mostarda</t>
  </si>
  <si>
    <t>Shorts Saia Fitness Estampado</t>
  </si>
  <si>
    <t>Bermuda Ciclista Lycra Preta</t>
  </si>
  <si>
    <t>Saia Midi Evasê Poá</t>
  </si>
  <si>
    <t>Camiseta Gola V Malha Verde Militar</t>
  </si>
  <si>
    <t>Blusa Segunda Pele Manga Longa</t>
  </si>
  <si>
    <t>Camiseta Oversized Estampa Gráfica</t>
  </si>
  <si>
    <t>Blusa Ciganinha Estampada</t>
  </si>
  <si>
    <t>Suéter de Lã Clássico Preto</t>
  </si>
  <si>
    <t>Moletom Gola Careca Sem Estampa</t>
  </si>
  <si>
    <t>Vestido Curto em Linho Laranja</t>
  </si>
  <si>
    <t>Vestido Chemise Listrado</t>
  </si>
  <si>
    <t>Macacão Longo Decote V Azul</t>
  </si>
  <si>
    <t>Jaqueta Corta Vento Esportiva</t>
  </si>
  <si>
    <t>Parka com Capuz e Forro Azul</t>
  </si>
  <si>
    <t>Colete Puffer Preto</t>
  </si>
  <si>
    <t>Camisa Jeans Lavagem Clara</t>
  </si>
  <si>
    <t>Camisa Social Slim Fit Azul Claro</t>
  </si>
  <si>
    <t>Sapatilha Bico Fino Nude</t>
  </si>
  <si>
    <t>Scarpin Salto Médio Preto</t>
  </si>
  <si>
    <t>Sandália Rasteira Tiras Marrom</t>
  </si>
  <si>
    <t>Tênis de Corrida Amortecimento</t>
  </si>
  <si>
    <t>Chinelo Slide Confortável Preto</t>
  </si>
  <si>
    <t>Lenço Quadrado Seda Estampado</t>
  </si>
  <si>
    <t>Óculos de Sol Aviador</t>
  </si>
  <si>
    <t>Touca de Lã Inverno Cinza</t>
  </si>
  <si>
    <t>Luva de Couro Forrada Inverno</t>
  </si>
  <si>
    <t>Sutiã Adesivo Invisível</t>
  </si>
  <si>
    <t>Calcinha Tanga Kit 5 und Cores</t>
  </si>
  <si>
    <t>Pijama Longo Flanela Xadrez</t>
  </si>
  <si>
    <t>Roupão de Banho Atoalhado Branco</t>
  </si>
  <si>
    <t>Meia Calça Fio 40 Preta</t>
  </si>
  <si>
    <t>Bermuda Jeans Destroyed Feminina</t>
  </si>
  <si>
    <t>Short Moletom Esportivo Masculino</t>
  </si>
  <si>
    <t>Blusa com Renda no Decote Preto</t>
  </si>
  <si>
    <t>Body Canelado Alças Finas Vermelho</t>
  </si>
  <si>
    <t>T-Shirt Estampa Minimalista Amarela</t>
  </si>
  <si>
    <t>Camiseta Dry Fit Academia Preta</t>
  </si>
  <si>
    <t>Vestido Evasê Curto Tule</t>
  </si>
  <si>
    <t>Vestido Reto Jeans Botões</t>
  </si>
  <si>
    <t>Calça Social com Cinto Marinho</t>
  </si>
  <si>
    <t>Calça Cargo Tecido Leve Bege</t>
  </si>
  <si>
    <t>Calça Montaria Cirrê Preta</t>
  </si>
  <si>
    <t>Jaqueta Bomber Cetim Estampada</t>
  </si>
  <si>
    <t>Blazer Xadrez Feminino Casual</t>
  </si>
  <si>
    <t>Bota Coturno Couro Preto</t>
  </si>
  <si>
    <t>Bolsa Carteiro Lona Masculina</t>
  </si>
  <si>
    <t>Carteira de Couro Clássica</t>
  </si>
  <si>
    <t>Gorro de Inverno com Pompom Rosa</t>
  </si>
  <si>
    <t>Meia Divertida Estampada</t>
  </si>
  <si>
    <t>Calcinha de Renda Fio Dental</t>
  </si>
  <si>
    <t>Sutiã Push-Up com Bojo Renda</t>
  </si>
  <si>
    <t>Calça Jeans Destroyed Clara</t>
  </si>
  <si>
    <t>Calça Jeans Cropped Preta</t>
  </si>
  <si>
    <t>Calça Legging com Recortes Cinza</t>
  </si>
  <si>
    <t>Calça Wide Leg Linho Bege</t>
  </si>
  <si>
    <t>T-Shirt Gola Redonda Mescla</t>
  </si>
  <si>
    <t>Camiseta Regata Estampada Verão</t>
  </si>
  <si>
    <t>Blusa Segunda Pele Térmica</t>
  </si>
  <si>
    <t>Camisa Manga Curta Viscose Floral</t>
  </si>
  <si>
    <t>Camisa Social Lisa Rosa Claro</t>
  </si>
  <si>
    <t>Blusa de Frio Manga Bufante</t>
  </si>
  <si>
    <t>Suéter Decote V Cinza Mescla</t>
  </si>
  <si>
    <t>Vestido Curto Rodado Estampado</t>
  </si>
  <si>
    <t>Vestido Tubinho Canelado Cinza</t>
  </si>
  <si>
    <t>Saia Jeans Mini Botões</t>
  </si>
  <si>
    <t>Short de Alfaiataria Cinto Branco</t>
  </si>
  <si>
    <t>Jaqueta Puffer Branca</t>
  </si>
  <si>
    <t>Blazer Oversized Verde Esmeralda</t>
  </si>
  <si>
    <t>Casaco Teddy Bear Marrom</t>
  </si>
  <si>
    <t>Bota Cano Curto Salto Bloco</t>
  </si>
  <si>
    <t>Tênis Slip On Preto</t>
  </si>
  <si>
    <t>Mocassim Feminino Verniz Vermelho</t>
  </si>
  <si>
    <t>Sandália Salto Grosso Nude</t>
  </si>
  <si>
    <t>Cinto Largo Fivela Dourada</t>
  </si>
  <si>
    <t>Colar Pingente Ponto de Luz</t>
  </si>
  <si>
    <t>Brinco Argola Média Dourada</t>
  </si>
  <si>
    <t>Pulseira Bangle Prateada</t>
  </si>
  <si>
    <t>Óculos de Grau Armação Redonda</t>
  </si>
  <si>
    <t>Calcinha Sem Costura Kit 3 und</t>
  </si>
  <si>
    <t>Camisola Curta Renda Azul Marinho</t>
  </si>
  <si>
    <t>Meia 3/4 Esportiva Listrada</t>
  </si>
  <si>
    <t>Meia de Compressão Viagem</t>
  </si>
  <si>
    <t>Macacão Curto Saruel Moletom</t>
  </si>
  <si>
    <t>Blusa Manga Longa Estampada Poá</t>
  </si>
  <si>
    <t>Tênis Esportivo Casual Preto</t>
  </si>
  <si>
    <t>Sapato Social Couro Masculino Preto</t>
  </si>
  <si>
    <t>Sapatênis Couro Marrom Masculino</t>
  </si>
  <si>
    <t>Gorro de Inverno com Logo</t>
  </si>
  <si>
    <t>Cachecol de Lã Xadrez</t>
  </si>
  <si>
    <t>Luva de Dedo Touch Screen Preta</t>
  </si>
  <si>
    <t>Camisa Polo Listrada Azul/Branca</t>
  </si>
  <si>
    <t>Bermuda Jeans Reta Masculina</t>
  </si>
  <si>
    <t>Calça Social Chino Cáqui</t>
  </si>
  <si>
    <t>Jaqueta de Sarja Masculina Verde</t>
  </si>
  <si>
    <t>T-Shirt Gola V Dry Fit Esportiva</t>
  </si>
  <si>
    <t>Sutiã Top Faixa Sem Costura</t>
  </si>
  <si>
    <t>Pijama Curto Viscose Estampado</t>
  </si>
  <si>
    <t>Calça Jeans Super Skinny Masculina</t>
  </si>
  <si>
    <t>Calça Alfaiataria Póa Feminina</t>
  </si>
  <si>
    <t>Calça Clochard Viscose Preta</t>
  </si>
  <si>
    <t>Short Biker Lycra Vinho</t>
  </si>
  <si>
    <t>Saia Longa Estampada Fenda</t>
  </si>
  <si>
    <t>Camiseta Básica Algodão Amarela</t>
  </si>
  <si>
    <t>Camiseta Longline Lisa Preta</t>
  </si>
  <si>
    <t>Blusa Segunda Pele Renda Preta</t>
  </si>
  <si>
    <t>Blusa de Tule Transparente Preto</t>
  </si>
  <si>
    <t>Moletom Cropped Preto</t>
  </si>
  <si>
    <t>Cardigã Longo Fio Mousse Rosa</t>
  </si>
  <si>
    <t>Vestido Alcinha Curto Malha</t>
  </si>
  <si>
    <t>Vestido Longo Tule Bordado Festa</t>
  </si>
  <si>
    <t>Jaqueta Jeans Cropped Lavagem Clara</t>
  </si>
  <si>
    <t>Sobretudo Xadrez Feminino</t>
  </si>
  <si>
    <t>Bota Over The Knee Salto Alto</t>
  </si>
  <si>
    <t>Sapato Oxford Feminino Marrom</t>
  </si>
  <si>
    <t>Tênis Urbano Plataforma Branco</t>
  </si>
  <si>
    <t>Sandália Anabela Palha</t>
  </si>
  <si>
    <t>Mochila de Couro Ecológico</t>
  </si>
  <si>
    <t>Boné Aba Curva Liso Preto</t>
  </si>
  <si>
    <t>Cinto de Couro Dupla Face</t>
  </si>
  <si>
    <t>Relógio Clássico Pulseira Couro</t>
  </si>
  <si>
    <t>Sutiã Esportivo Alto Sustentação</t>
  </si>
  <si>
    <t>Calcinha Hot Pant Renda Branca</t>
  </si>
  <si>
    <t>Meia Sapatilha Invisível Kit 3 und</t>
  </si>
  <si>
    <t>Camisa Linho Gola Padre Bege</t>
  </si>
  <si>
    <t>Vestido Tubinho Lese Branco</t>
  </si>
  <si>
    <t>Saia Godê Midi Estampada</t>
  </si>
  <si>
    <t>Short Jeans Colorido Vermelho</t>
  </si>
  <si>
    <t>Blazer Alfaiataria Nude</t>
  </si>
  <si>
    <t>Jaqueta Sarja Trucker Azul</t>
  </si>
  <si>
    <t>Tênis Cano Alto Estampa Animal Print</t>
  </si>
  <si>
    <t>Bota Chelsea Couro Marrom</t>
  </si>
  <si>
    <t>Meia Calça Fio 80 Inverno</t>
  </si>
  <si>
    <t>Cinto Trançado Fivela Redonda</t>
  </si>
  <si>
    <t>Pochete Transversal Esportiva</t>
  </si>
  <si>
    <t>Pijama Americano Cetim Rosa</t>
  </si>
  <si>
    <t>Sutiã Sem Costura Bojo Removível</t>
  </si>
  <si>
    <t>Calça Jeans Boot Cut Escura</t>
  </si>
  <si>
    <t>Calça Reta Tecido Estampado</t>
  </si>
  <si>
    <t>Camiseta Básica Algodão Verde Oliva</t>
  </si>
  <si>
    <t>Blusa Alça Larga Seda Branca</t>
  </si>
  <si>
    <t>Vestido Longo Liso Malha Vermelho</t>
  </si>
  <si>
    <t>&lt;12</t>
  </si>
  <si>
    <t>Contagem de Produtos</t>
  </si>
  <si>
    <t>Soma de Qtd em Estoque</t>
  </si>
  <si>
    <t>Todos os Produtos</t>
  </si>
  <si>
    <t xml:space="preserve">Média de Qtd em Estoque </t>
  </si>
  <si>
    <t>Média de Qtd em Estoque</t>
  </si>
  <si>
    <t>METEORA Lj 02</t>
  </si>
  <si>
    <t>Meteora Lj 01</t>
  </si>
  <si>
    <t>Dados da Loja 02</t>
  </si>
  <si>
    <t>Dados da Loja 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</si>
</sst>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  <numFmt numFmtId="165" formatCode="0.0"/>
  </numFmts>
  <fonts count="1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0" tint="-4.9989318521683403E-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0"/>
      <color theme="1"/>
      <name val="hooge 05_54"/>
    </font>
    <font>
      <b/>
      <sz val="18"/>
      <color theme="1"/>
      <name val="Arial"/>
      <family val="2"/>
    </font>
    <font>
      <b/>
      <sz val="22"/>
      <color theme="1"/>
      <name val="Aptos Narrow"/>
      <family val="2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DAFF0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0"/>
        <bgColor indexed="64"/>
      </patternFill>
    </fill>
    <fill>
      <patternFill patternType="solid">
        <fgColor rgb="FFE8FF61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theme="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auto="1"/>
      </top>
      <bottom/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3" fillId="4" borderId="13" applyNumberFormat="0" applyAlignment="0" applyProtection="0">
      <alignment horizontal="center"/>
    </xf>
    <xf numFmtId="0" fontId="12" fillId="3" borderId="1" applyNumberFormat="0" applyProtection="0">
      <alignment horizontal="center" vertical="center"/>
    </xf>
  </cellStyleXfs>
  <cellXfs count="82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0" fillId="0" borderId="2" xfId="0" applyBorder="1"/>
    <xf numFmtId="0" fontId="0" fillId="0" borderId="4" xfId="0" applyBorder="1"/>
    <xf numFmtId="0" fontId="0" fillId="2" borderId="0" xfId="0" applyFill="1" applyAlignment="1">
      <alignment horizontal="center"/>
    </xf>
    <xf numFmtId="0" fontId="5" fillId="5" borderId="8" xfId="0" applyFont="1" applyFill="1" applyBorder="1" applyAlignment="1">
      <alignment horizontal="center"/>
    </xf>
    <xf numFmtId="9" fontId="0" fillId="0" borderId="9" xfId="1" applyFont="1" applyBorder="1" applyAlignment="1">
      <alignment horizontal="center"/>
    </xf>
    <xf numFmtId="0" fontId="0" fillId="0" borderId="0" xfId="0" pivotButton="1"/>
    <xf numFmtId="0" fontId="2" fillId="2" borderId="0" xfId="0" applyFont="1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0" fontId="0" fillId="0" borderId="10" xfId="0" applyBorder="1"/>
    <xf numFmtId="0" fontId="0" fillId="0" borderId="11" xfId="0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4" fontId="0" fillId="0" borderId="1" xfId="0" applyNumberFormat="1" applyFont="1" applyBorder="1" applyAlignment="1">
      <alignment horizontal="center" vertical="center"/>
    </xf>
    <xf numFmtId="0" fontId="3" fillId="4" borderId="13" xfId="0" applyFont="1" applyFill="1" applyBorder="1" applyAlignment="1">
      <alignment horizontal="center"/>
    </xf>
    <xf numFmtId="0" fontId="3" fillId="4" borderId="14" xfId="0" applyFont="1" applyFill="1" applyBorder="1" applyAlignment="1">
      <alignment horizontal="center" vertical="center"/>
    </xf>
    <xf numFmtId="0" fontId="3" fillId="4" borderId="15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44" fontId="0" fillId="0" borderId="1" xfId="2" applyFont="1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0" fontId="0" fillId="0" borderId="2" xfId="0" applyFont="1" applyBorder="1"/>
    <xf numFmtId="164" fontId="0" fillId="0" borderId="3" xfId="0" applyNumberFormat="1" applyFon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7" fillId="0" borderId="0" xfId="0" applyFont="1"/>
    <xf numFmtId="0" fontId="0" fillId="6" borderId="0" xfId="0" applyFill="1"/>
    <xf numFmtId="0" fontId="8" fillId="6" borderId="0" xfId="0" applyFont="1" applyFill="1" applyBorder="1" applyAlignment="1">
      <alignment horizontal="center" vertical="center" wrapText="1"/>
    </xf>
    <xf numFmtId="0" fontId="0" fillId="6" borderId="16" xfId="0" applyFill="1" applyBorder="1"/>
    <xf numFmtId="0" fontId="3" fillId="4" borderId="13" xfId="3" applyAlignment="1">
      <alignment horizontal="center"/>
    </xf>
    <xf numFmtId="0" fontId="3" fillId="4" borderId="13" xfId="3" applyAlignment="1">
      <alignment horizontal="center" vertical="center"/>
    </xf>
    <xf numFmtId="0" fontId="7" fillId="0" borderId="10" xfId="0" applyFont="1" applyBorder="1"/>
    <xf numFmtId="0" fontId="7" fillId="0" borderId="11" xfId="0" applyFont="1" applyBorder="1" applyAlignment="1">
      <alignment horizontal="center" vertical="center"/>
    </xf>
    <xf numFmtId="164" fontId="7" fillId="0" borderId="11" xfId="0" applyNumberFormat="1" applyFont="1" applyBorder="1" applyAlignment="1">
      <alignment horizontal="center" vertical="center"/>
    </xf>
    <xf numFmtId="164" fontId="7" fillId="0" borderId="12" xfId="0" applyNumberFormat="1" applyFont="1" applyBorder="1" applyAlignment="1">
      <alignment horizontal="center" vertical="center"/>
    </xf>
    <xf numFmtId="9" fontId="7" fillId="0" borderId="7" xfId="0" applyNumberFormat="1" applyFont="1" applyBorder="1" applyAlignment="1">
      <alignment horizontal="center"/>
    </xf>
    <xf numFmtId="0" fontId="7" fillId="0" borderId="2" xfId="0" applyFont="1" applyBorder="1"/>
    <xf numFmtId="0" fontId="7" fillId="0" borderId="1" xfId="0" applyFont="1" applyBorder="1" applyAlignment="1">
      <alignment horizontal="center" vertical="center"/>
    </xf>
    <xf numFmtId="164" fontId="7" fillId="0" borderId="1" xfId="0" applyNumberFormat="1" applyFont="1" applyBorder="1" applyAlignment="1">
      <alignment horizontal="center" vertical="center"/>
    </xf>
    <xf numFmtId="164" fontId="7" fillId="0" borderId="3" xfId="0" applyNumberFormat="1" applyFont="1" applyBorder="1" applyAlignment="1">
      <alignment horizontal="center" vertical="center"/>
    </xf>
    <xf numFmtId="44" fontId="7" fillId="0" borderId="1" xfId="2" applyFont="1" applyBorder="1" applyAlignment="1">
      <alignment horizontal="center" vertical="center"/>
    </xf>
    <xf numFmtId="0" fontId="7" fillId="0" borderId="4" xfId="0" applyFont="1" applyBorder="1"/>
    <xf numFmtId="0" fontId="7" fillId="0" borderId="5" xfId="0" applyFont="1" applyBorder="1" applyAlignment="1">
      <alignment horizontal="center" vertical="center"/>
    </xf>
    <xf numFmtId="164" fontId="7" fillId="0" borderId="5" xfId="0" applyNumberFormat="1" applyFont="1" applyBorder="1" applyAlignment="1">
      <alignment horizontal="center" vertical="center"/>
    </xf>
    <xf numFmtId="164" fontId="7" fillId="0" borderId="6" xfId="0" applyNumberFormat="1" applyFont="1" applyBorder="1" applyAlignment="1">
      <alignment horizontal="center" vertical="center"/>
    </xf>
    <xf numFmtId="164" fontId="10" fillId="3" borderId="1" xfId="4" applyNumberFormat="1" applyFont="1" applyAlignment="1">
      <alignment horizontal="center" vertical="center"/>
    </xf>
    <xf numFmtId="0" fontId="10" fillId="3" borderId="1" xfId="4" applyFont="1" applyAlignment="1">
      <alignment horizontal="center" vertical="center"/>
    </xf>
    <xf numFmtId="0" fontId="0" fillId="6" borderId="0" xfId="0" applyFill="1" applyBorder="1"/>
    <xf numFmtId="0" fontId="12" fillId="6" borderId="0" xfId="4" applyFill="1" applyBorder="1" applyAlignment="1">
      <alignment vertical="center"/>
    </xf>
    <xf numFmtId="0" fontId="9" fillId="6" borderId="17" xfId="0" applyFont="1" applyFill="1" applyBorder="1" applyAlignment="1">
      <alignment horizontal="center" vertical="center"/>
    </xf>
    <xf numFmtId="0" fontId="3" fillId="4" borderId="18" xfId="3" applyBorder="1" applyAlignment="1">
      <alignment horizontal="center" vertical="center" wrapText="1"/>
    </xf>
    <xf numFmtId="0" fontId="9" fillId="6" borderId="18" xfId="0" applyFont="1" applyFill="1" applyBorder="1" applyAlignment="1">
      <alignment horizontal="center" vertical="center"/>
    </xf>
    <xf numFmtId="2" fontId="9" fillId="6" borderId="18" xfId="0" applyNumberFormat="1" applyFont="1" applyFill="1" applyBorder="1" applyAlignment="1">
      <alignment horizontal="center" vertical="center"/>
    </xf>
    <xf numFmtId="165" fontId="9" fillId="6" borderId="18" xfId="0" applyNumberFormat="1" applyFont="1" applyFill="1" applyBorder="1" applyAlignment="1">
      <alignment horizontal="center" vertical="center"/>
    </xf>
    <xf numFmtId="44" fontId="7" fillId="0" borderId="5" xfId="2" applyFont="1" applyBorder="1" applyAlignment="1">
      <alignment horizontal="center" vertical="center"/>
    </xf>
    <xf numFmtId="0" fontId="0" fillId="0" borderId="4" xfId="0" applyFont="1" applyBorder="1"/>
    <xf numFmtId="0" fontId="0" fillId="0" borderId="5" xfId="0" applyFont="1" applyBorder="1" applyAlignment="1">
      <alignment horizontal="center" vertical="center"/>
    </xf>
    <xf numFmtId="44" fontId="0" fillId="0" borderId="5" xfId="2" applyFont="1" applyBorder="1" applyAlignment="1">
      <alignment horizontal="center" vertical="center"/>
    </xf>
    <xf numFmtId="164" fontId="0" fillId="0" borderId="5" xfId="0" applyNumberFormat="1" applyFont="1" applyBorder="1" applyAlignment="1">
      <alignment horizontal="center" vertical="center"/>
    </xf>
    <xf numFmtId="164" fontId="0" fillId="0" borderId="6" xfId="0" applyNumberFormat="1" applyFont="1" applyBorder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/>
    </xf>
    <xf numFmtId="164" fontId="2" fillId="0" borderId="0" xfId="0" applyNumberFormat="1" applyFont="1"/>
    <xf numFmtId="0" fontId="12" fillId="6" borderId="19" xfId="4" applyFill="1" applyBorder="1">
      <alignment horizontal="center" vertical="center"/>
    </xf>
    <xf numFmtId="0" fontId="12" fillId="6" borderId="22" xfId="4" applyFill="1" applyBorder="1">
      <alignment horizontal="center" vertical="center"/>
    </xf>
    <xf numFmtId="0" fontId="8" fillId="6" borderId="21" xfId="0" applyFont="1" applyFill="1" applyBorder="1" applyAlignment="1">
      <alignment horizontal="center" vertical="center"/>
    </xf>
    <xf numFmtId="0" fontId="12" fillId="6" borderId="23" xfId="4" applyFill="1" applyBorder="1">
      <alignment horizontal="center" vertical="center"/>
    </xf>
    <xf numFmtId="0" fontId="12" fillId="6" borderId="24" xfId="4" applyFill="1" applyBorder="1">
      <alignment horizontal="center" vertical="center"/>
    </xf>
    <xf numFmtId="0" fontId="12" fillId="3" borderId="1" xfId="4">
      <alignment horizontal="center" vertical="center"/>
    </xf>
    <xf numFmtId="0" fontId="12" fillId="3" borderId="13" xfId="4" applyBorder="1">
      <alignment horizontal="center" vertical="center"/>
    </xf>
    <xf numFmtId="0" fontId="12" fillId="3" borderId="14" xfId="4" applyBorder="1">
      <alignment horizontal="center" vertical="center"/>
    </xf>
    <xf numFmtId="0" fontId="12" fillId="3" borderId="15" xfId="4" applyBorder="1">
      <alignment horizontal="center" vertical="center"/>
    </xf>
    <xf numFmtId="0" fontId="11" fillId="7" borderId="20" xfId="4" applyFont="1" applyFill="1" applyBorder="1" applyAlignment="1">
      <alignment horizontal="center" vertical="center"/>
    </xf>
    <xf numFmtId="0" fontId="11" fillId="7" borderId="20" xfId="4" applyFont="1" applyFill="1" applyBorder="1">
      <alignment horizontal="center" vertical="center"/>
    </xf>
    <xf numFmtId="0" fontId="3" fillId="4" borderId="13" xfId="3" applyAlignment="1">
      <alignment horizontal="right" vertical="center"/>
    </xf>
    <xf numFmtId="0" fontId="12" fillId="3" borderId="0" xfId="0" applyFont="1" applyFill="1" applyAlignment="1">
      <alignment horizontal="center" vertical="center"/>
    </xf>
  </cellXfs>
  <cellStyles count="5">
    <cellStyle name="Cabeçalho_Meteora" xfId="3" xr:uid="{3101DE13-C975-41CD-B931-E15F05241861}"/>
    <cellStyle name="Moeda" xfId="2" builtinId="4"/>
    <cellStyle name="Normal" xfId="0" builtinId="0"/>
    <cellStyle name="Porcentagem" xfId="1" builtinId="5"/>
    <cellStyle name="Titulo_Meteora" xfId="4" xr:uid="{386BC47A-7306-4B2A-A3EC-997F2DE6B27A}"/>
  </cellStyles>
  <dxfs count="16"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E8FF61"/>
      <color rgb="FFDAFF01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2.xml"/><Relationship Id="rId7" Type="http://schemas.openxmlformats.org/officeDocument/2006/relationships/worksheet" Target="worksheets/sheet6.xml"/><Relationship Id="rId12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4.xml"/><Relationship Id="rId10" Type="http://schemas.openxmlformats.org/officeDocument/2006/relationships/styles" Target="styles.xml"/><Relationship Id="rId4" Type="http://schemas.openxmlformats.org/officeDocument/2006/relationships/worksheet" Target="worksheets/sheet3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[Meteora Ecommerce.xlsx]Planilha3!Tabela dinâmica85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pt-BR"/>
              <a:t>Soma de Produtos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Planilha3!$B$3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Planilha3!$A$4:$A$21</c:f>
              <c:strCache>
                <c:ptCount val="18"/>
                <c:pt idx="0">
                  <c:v>Bermuda</c:v>
                </c:pt>
                <c:pt idx="1">
                  <c:v>Boné</c:v>
                </c:pt>
                <c:pt idx="2">
                  <c:v>Camiseta Lisa</c:v>
                </c:pt>
                <c:pt idx="3">
                  <c:v>Cinto</c:v>
                </c:pt>
                <c:pt idx="4">
                  <c:v>Camiseta Lisa </c:v>
                </c:pt>
                <c:pt idx="5">
                  <c:v>Jaqueta jeans</c:v>
                </c:pt>
                <c:pt idx="6">
                  <c:v>Jaqueta couro</c:v>
                </c:pt>
                <c:pt idx="7">
                  <c:v>Calça jeans</c:v>
                </c:pt>
                <c:pt idx="8">
                  <c:v>Vestido longo</c:v>
                </c:pt>
                <c:pt idx="9">
                  <c:v>Vestido curto</c:v>
                </c:pt>
                <c:pt idx="10">
                  <c:v>Calça legging</c:v>
                </c:pt>
                <c:pt idx="11">
                  <c:v>Bolsa de couro</c:v>
                </c:pt>
                <c:pt idx="12">
                  <c:v>Bolsa coringa</c:v>
                </c:pt>
                <c:pt idx="13">
                  <c:v>Óculos redondo</c:v>
                </c:pt>
                <c:pt idx="14">
                  <c:v>Óculos quadrado</c:v>
                </c:pt>
                <c:pt idx="15">
                  <c:v>Camiseta Estampada</c:v>
                </c:pt>
                <c:pt idx="16">
                  <c:v>Tênis Nika</c:v>
                </c:pt>
                <c:pt idx="17">
                  <c:v>Tênis Atitas</c:v>
                </c:pt>
              </c:strCache>
            </c:strRef>
          </c:cat>
          <c:val>
            <c:numRef>
              <c:f>Planilha3!$B$4:$B$21</c:f>
              <c:numCache>
                <c:formatCode>General</c:formatCode>
                <c:ptCount val="18"/>
                <c:pt idx="0">
                  <c:v>40</c:v>
                </c:pt>
                <c:pt idx="1">
                  <c:v>11</c:v>
                </c:pt>
                <c:pt idx="2">
                  <c:v>6</c:v>
                </c:pt>
                <c:pt idx="3">
                  <c:v>21</c:v>
                </c:pt>
                <c:pt idx="4">
                  <c:v>22</c:v>
                </c:pt>
                <c:pt idx="5">
                  <c:v>4</c:v>
                </c:pt>
                <c:pt idx="6">
                  <c:v>4</c:v>
                </c:pt>
                <c:pt idx="7">
                  <c:v>19</c:v>
                </c:pt>
                <c:pt idx="8">
                  <c:v>6</c:v>
                </c:pt>
                <c:pt idx="9">
                  <c:v>5</c:v>
                </c:pt>
                <c:pt idx="10">
                  <c:v>10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0</c:v>
                </c:pt>
                <c:pt idx="15">
                  <c:v>28</c:v>
                </c:pt>
                <c:pt idx="16">
                  <c:v>1</c:v>
                </c:pt>
                <c:pt idx="17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3A-4A3F-A003-D1CB4D3CDAC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866855919"/>
        <c:axId val="866853039"/>
      </c:barChart>
      <c:catAx>
        <c:axId val="866855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pt-BR"/>
          </a:p>
        </c:txPr>
        <c:crossAx val="866853039"/>
        <c:crosses val="autoZero"/>
        <c:auto val="1"/>
        <c:lblAlgn val="ctr"/>
        <c:lblOffset val="100"/>
        <c:noMultiLvlLbl val="0"/>
      </c:catAx>
      <c:valAx>
        <c:axId val="86685303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86685591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D58BA28-6F2B-4BE7-9135-3BC55F666805}">
  <sheetPr/>
  <sheetViews>
    <sheetView zoomScale="84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971643" cy="6213929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5D0B43A-62BC-4003-50A9-C02627AE827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mantha" refreshedDate="45092.427483217594" createdVersion="8" refreshedVersion="8" minRefreshableVersion="3" recordCount="39" xr:uid="{D9D057AD-0FAE-4908-B186-309A9CA94BEA}">
  <cacheSource type="worksheet">
    <worksheetSource ref="A3:G42" sheet="Produtos_Lj_02"/>
  </cacheSource>
  <cacheFields count="7">
    <cacheField name="Produtos" numFmtId="0">
      <sharedItems count="24">
        <s v="Camiseta Lisa "/>
        <s v="Camiseta Lisa"/>
        <s v="Camiseta Estampada"/>
        <s v="Óculos redondo"/>
        <s v="Óculos quadrado"/>
        <s v="Jaqueta jeans"/>
        <s v="Jaqueta couro"/>
        <s v="Calça jeans"/>
        <s v="Vestido longo"/>
        <s v="Vestido curto"/>
        <s v="Bermuda"/>
        <s v="Calça legging"/>
        <s v="Tênis Nika"/>
        <s v="Tênis Atitas"/>
        <s v="Bolsa de couro"/>
        <s v="Bolsa coringa"/>
        <s v="Boné"/>
        <s v="Cinto"/>
        <s v="Bolsa" u="1"/>
        <s v="Calça " u="1"/>
        <s v="Óculos " u="1"/>
        <s v="Vestido " u="1"/>
        <s v="Jaqueta " u="1"/>
        <s v="Tênis" u="1"/>
      </sharedItems>
    </cacheField>
    <cacheField name="Tamanho" numFmtId="0">
      <sharedItems containsMixedTypes="1" containsNumber="1" containsInteger="1" minValue="36" maxValue="38"/>
    </cacheField>
    <cacheField name="Categoria" numFmtId="0">
      <sharedItems/>
    </cacheField>
    <cacheField name="Preço Unitário" numFmtId="164">
      <sharedItems containsSemiMixedTypes="0" containsString="0" containsNumber="1" minValue="25.9" maxValue="399.9"/>
    </cacheField>
    <cacheField name="Preço c/ Desconto" numFmtId="164">
      <sharedItems containsSemiMixedTypes="0" containsString="0" containsNumber="1" minValue="23.31" maxValue="359.90999999999997"/>
    </cacheField>
    <cacheField name="Qtd" numFmtId="0">
      <sharedItems containsSemiMixedTypes="0" containsString="0" containsNumber="1" containsInteger="1" minValue="0" maxValue="21"/>
    </cacheField>
    <cacheField name="Valor Total" numFmtId="164">
      <sharedItems containsSemiMixedTypes="0" containsString="0" containsNumber="1" minValue="0" maxValue="1124.5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">
  <r>
    <x v="0"/>
    <s v="P"/>
    <s v="Vestuário"/>
    <n v="25.9"/>
    <n v="23.31"/>
    <n v="12"/>
    <n v="279.71999999999997"/>
  </r>
  <r>
    <x v="0"/>
    <s v="M"/>
    <s v="Vestuário"/>
    <n v="29.9"/>
    <n v="26.909999999999997"/>
    <n v="10"/>
    <n v="269.09999999999997"/>
  </r>
  <r>
    <x v="1"/>
    <s v="G"/>
    <s v="Vestuário"/>
    <n v="32.9"/>
    <n v="29.61"/>
    <n v="6"/>
    <n v="177.66"/>
  </r>
  <r>
    <x v="2"/>
    <s v="P"/>
    <s v="Vestuário"/>
    <n v="39.9"/>
    <n v="35.909999999999997"/>
    <n v="12"/>
    <n v="430.91999999999996"/>
  </r>
  <r>
    <x v="2"/>
    <s v="M"/>
    <s v="Vestuário"/>
    <n v="39.9"/>
    <n v="35.909999999999997"/>
    <n v="10"/>
    <n v="359.09999999999997"/>
  </r>
  <r>
    <x v="2"/>
    <s v="G"/>
    <s v="Vestuário"/>
    <n v="42.5"/>
    <n v="38.25"/>
    <n v="6"/>
    <n v="229.5"/>
  </r>
  <r>
    <x v="3"/>
    <s v="Único"/>
    <s v="Acessórios"/>
    <n v="399.9"/>
    <n v="359.90999999999997"/>
    <n v="3"/>
    <n v="1079.73"/>
  </r>
  <r>
    <x v="4"/>
    <s v="Único"/>
    <s v="Acessórios"/>
    <n v="349.9"/>
    <n v="314.90999999999997"/>
    <n v="0"/>
    <n v="0"/>
  </r>
  <r>
    <x v="5"/>
    <s v="P"/>
    <s v="Vestuário"/>
    <n v="249.9"/>
    <n v="224.91"/>
    <n v="1"/>
    <n v="224.91"/>
  </r>
  <r>
    <x v="5"/>
    <s v="M"/>
    <s v="Vestuário"/>
    <n v="259.89999999999998"/>
    <n v="233.90999999999997"/>
    <n v="2"/>
    <n v="467.81999999999994"/>
  </r>
  <r>
    <x v="5"/>
    <s v="G"/>
    <s v="Vestuário"/>
    <n v="299.89999999999998"/>
    <n v="269.90999999999997"/>
    <n v="1"/>
    <n v="269.90999999999997"/>
  </r>
  <r>
    <x v="6"/>
    <s v="P"/>
    <s v="Vestuário"/>
    <n v="300"/>
    <n v="270"/>
    <n v="1"/>
    <n v="270"/>
  </r>
  <r>
    <x v="6"/>
    <s v="M"/>
    <s v="Vestuário"/>
    <n v="302.89999999999998"/>
    <n v="272.60999999999996"/>
    <n v="2"/>
    <n v="545.21999999999991"/>
  </r>
  <r>
    <x v="6"/>
    <s v="G"/>
    <s v="Vestuário"/>
    <n v="299.89999999999998"/>
    <n v="269.90999999999997"/>
    <n v="1"/>
    <n v="269.90999999999997"/>
  </r>
  <r>
    <x v="7"/>
    <s v="P"/>
    <s v="Vestuário"/>
    <n v="85.9"/>
    <n v="77.31"/>
    <n v="8"/>
    <n v="618.48"/>
  </r>
  <r>
    <x v="7"/>
    <s v="M"/>
    <s v="Vestuário"/>
    <n v="89.9"/>
    <n v="80.910000000000011"/>
    <n v="5"/>
    <n v="404.55000000000007"/>
  </r>
  <r>
    <x v="7"/>
    <s v="G"/>
    <s v="Vestuário"/>
    <n v="92.9"/>
    <n v="83.61"/>
    <n v="6"/>
    <n v="501.65999999999997"/>
  </r>
  <r>
    <x v="8"/>
    <s v="P"/>
    <s v="Vestuário"/>
    <n v="140"/>
    <n v="126"/>
    <n v="2"/>
    <n v="252"/>
  </r>
  <r>
    <x v="8"/>
    <s v="M"/>
    <s v="Vestuário"/>
    <n v="142.9"/>
    <n v="128.61000000000001"/>
    <n v="2"/>
    <n v="257.22000000000003"/>
  </r>
  <r>
    <x v="8"/>
    <s v="G"/>
    <s v="Vestuário"/>
    <n v="146"/>
    <n v="131.4"/>
    <n v="2"/>
    <n v="262.8"/>
  </r>
  <r>
    <x v="9"/>
    <s v="P"/>
    <s v="Vestuário"/>
    <n v="89.9"/>
    <n v="80.910000000000011"/>
    <n v="3"/>
    <n v="242.73000000000002"/>
  </r>
  <r>
    <x v="9"/>
    <s v="M"/>
    <s v="Vestuário"/>
    <n v="91.4"/>
    <n v="82.26"/>
    <n v="0"/>
    <n v="0"/>
  </r>
  <r>
    <x v="9"/>
    <s v="G"/>
    <s v="Vestuário"/>
    <n v="93.5"/>
    <n v="84.15"/>
    <n v="2"/>
    <n v="168.3"/>
  </r>
  <r>
    <x v="10"/>
    <s v="P"/>
    <s v="Vestuário"/>
    <n v="65.900000000000006"/>
    <n v="59.31"/>
    <n v="12"/>
    <n v="711.72"/>
  </r>
  <r>
    <x v="10"/>
    <s v="M"/>
    <s v="Vestuário"/>
    <n v="69.900000000000006"/>
    <n v="62.910000000000004"/>
    <n v="15"/>
    <n v="943.65000000000009"/>
  </r>
  <r>
    <x v="10"/>
    <s v="G"/>
    <s v="Vestuário"/>
    <n v="70.900000000000006"/>
    <n v="63.81"/>
    <n v="13"/>
    <n v="829.53"/>
  </r>
  <r>
    <x v="11"/>
    <s v="P"/>
    <s v="Vestuário"/>
    <n v="44.9"/>
    <n v="40.409999999999997"/>
    <n v="5"/>
    <n v="202.04999999999998"/>
  </r>
  <r>
    <x v="11"/>
    <s v="M"/>
    <s v="Vestuário"/>
    <n v="46.9"/>
    <n v="42.21"/>
    <n v="3"/>
    <n v="126.63"/>
  </r>
  <r>
    <x v="11"/>
    <s v="G"/>
    <s v="Vestuário"/>
    <n v="48.9"/>
    <n v="44.01"/>
    <n v="2"/>
    <n v="88.02"/>
  </r>
  <r>
    <x v="12"/>
    <n v="36"/>
    <s v="Calçado"/>
    <n v="199.9"/>
    <n v="179.91"/>
    <n v="0"/>
    <n v="0"/>
  </r>
  <r>
    <x v="12"/>
    <n v="37"/>
    <s v="Calçado"/>
    <n v="249.9"/>
    <n v="224.91"/>
    <n v="1"/>
    <n v="224.91"/>
  </r>
  <r>
    <x v="12"/>
    <n v="38"/>
    <s v="Calçado"/>
    <n v="259.89999999999998"/>
    <n v="233.90999999999997"/>
    <n v="0"/>
    <n v="0"/>
  </r>
  <r>
    <x v="13"/>
    <n v="36"/>
    <s v="Calçado"/>
    <n v="249.9"/>
    <n v="224.91"/>
    <n v="5"/>
    <n v="1124.55"/>
  </r>
  <r>
    <x v="13"/>
    <n v="37"/>
    <s v="Calçado"/>
    <n v="255"/>
    <n v="229.5"/>
    <n v="3"/>
    <n v="688.5"/>
  </r>
  <r>
    <x v="13"/>
    <n v="38"/>
    <s v="Calçado"/>
    <n v="259.89999999999998"/>
    <n v="233.90999999999997"/>
    <n v="1"/>
    <n v="233.90999999999997"/>
  </r>
  <r>
    <x v="14"/>
    <s v="Único"/>
    <s v="Acessórios"/>
    <n v="259.89999999999998"/>
    <n v="233.90999999999997"/>
    <n v="1"/>
    <n v="233.90999999999997"/>
  </r>
  <r>
    <x v="15"/>
    <s v="Único"/>
    <s v="Acessórios"/>
    <n v="145"/>
    <n v="130.5"/>
    <n v="2"/>
    <n v="261"/>
  </r>
  <r>
    <x v="16"/>
    <s v="Único"/>
    <s v="Acessórios"/>
    <n v="39.9"/>
    <n v="35.909999999999997"/>
    <n v="11"/>
    <n v="395.01"/>
  </r>
  <r>
    <x v="17"/>
    <s v="Único"/>
    <s v="Acessórios"/>
    <n v="49.9"/>
    <n v="44.91"/>
    <n v="21"/>
    <n v="943.10999999999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A4C077-C9C3-4E33-8B3E-9194B9F750DF}" name="Tabela dinâmica85" cacheId="8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compact="0" compactData="0" multipleFieldFilters="0" chartFormat="2">
  <location ref="A3:B21" firstHeaderRow="1" firstDataRow="1" firstDataCol="1"/>
  <pivotFields count="7">
    <pivotField axis="axisRow" compact="0" outline="0" showAll="0" defaultSubtotal="0">
      <items count="24">
        <item x="10"/>
        <item m="1" x="18"/>
        <item x="16"/>
        <item m="1" x="19"/>
        <item x="1"/>
        <item x="17"/>
        <item m="1" x="22"/>
        <item m="1" x="20"/>
        <item m="1" x="23"/>
        <item m="1" x="21"/>
        <item x="0"/>
        <item x="5"/>
        <item x="6"/>
        <item x="7"/>
        <item x="8"/>
        <item x="9"/>
        <item x="11"/>
        <item x="14"/>
        <item x="15"/>
        <item x="3"/>
        <item x="4"/>
        <item x="2"/>
        <item x="12"/>
        <item x="1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18">
    <i>
      <x/>
    </i>
    <i>
      <x v="2"/>
    </i>
    <i>
      <x v="4"/>
    </i>
    <i>
      <x v="5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</rowItems>
  <colItems count="1">
    <i/>
  </colItems>
  <dataFields count="1">
    <dataField name="Soma de Qtd" fld="5" baseField="0" baseItem="0"/>
  </dataFields>
  <chartFormats count="1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DDBCA65-023C-4EC1-98AB-9D3EFD52E7AF}" name="Tb_Produtos_Lj_01" displayName="Tb_Produtos_Lj_01" ref="A3:G286" totalsRowCount="1" headerRowDxfId="15" totalsRowDxfId="14" headerRowCellStyle="Cabeçalho_Meteora">
  <autoFilter ref="A3:G285" xr:uid="{9DDBCA65-023C-4EC1-98AB-9D3EFD52E7AF}"/>
  <sortState xmlns:xlrd2="http://schemas.microsoft.com/office/spreadsheetml/2017/richdata2" ref="A4:G285">
    <sortCondition ref="A3:A285"/>
  </sortState>
  <tableColumns count="7">
    <tableColumn id="1" xr3:uid="{0DC906EA-AFD4-4719-8B69-33FF19C2D8D0}" name="Produtos" totalsRowLabel="Total" dataDxfId="13" totalsRowDxfId="12"/>
    <tableColumn id="2" xr3:uid="{5868626F-6538-4792-A504-C58671A675E4}" name="Tamanho" dataDxfId="11" totalsRowDxfId="10"/>
    <tableColumn id="3" xr3:uid="{D4BC101A-97D8-4654-894F-A95A0763ECFC}" name="Categoria" dataDxfId="9" totalsRowDxfId="8"/>
    <tableColumn id="4" xr3:uid="{34BA93BF-7C06-4A74-819A-029EE57FACDA}" name="Preço Unitário" totalsRowFunction="sum" dataDxfId="7" totalsRowDxfId="6"/>
    <tableColumn id="9" xr3:uid="{3CA4AA1E-2190-41D4-A447-52A35EAB57D4}" name="Preço C/ Desconto" totalsRowFunction="sum" dataDxfId="5" totalsRowDxfId="4">
      <calculatedColumnFormula>D4-(D4*$I$4)</calculatedColumnFormula>
    </tableColumn>
    <tableColumn id="5" xr3:uid="{79E8B5D8-9831-45EA-85F5-D3CD7A1F217D}" name="Qtd" totalsRowFunction="sum" dataDxfId="3" totalsRowDxfId="2"/>
    <tableColumn id="8" xr3:uid="{2CA96BD7-CFF7-47D2-9AA7-C3CD559334C6}" name="Valor Total" totalsRowFunction="sum" dataDxfId="1" totalsRowDxfId="0">
      <calculatedColumnFormula>E4*F4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28C90-CA7C-4774-9045-2C89F88392C6}">
  <dimension ref="A3:B21"/>
  <sheetViews>
    <sheetView workbookViewId="0">
      <selection activeCell="B3" sqref="B3"/>
    </sheetView>
  </sheetViews>
  <sheetFormatPr defaultRowHeight="14.4" x14ac:dyDescent="0.3"/>
  <cols>
    <col min="1" max="1" width="18.21875" bestFit="1" customWidth="1"/>
    <col min="2" max="2" width="11.88671875" bestFit="1" customWidth="1"/>
  </cols>
  <sheetData>
    <row r="3" spans="1:2" x14ac:dyDescent="0.3">
      <c r="A3" s="9" t="s">
        <v>0</v>
      </c>
      <c r="B3" t="s">
        <v>20</v>
      </c>
    </row>
    <row r="4" spans="1:2" x14ac:dyDescent="0.3">
      <c r="A4" t="s">
        <v>5</v>
      </c>
      <c r="B4">
        <v>40</v>
      </c>
    </row>
    <row r="5" spans="1:2" x14ac:dyDescent="0.3">
      <c r="A5" t="s">
        <v>6</v>
      </c>
      <c r="B5">
        <v>11</v>
      </c>
    </row>
    <row r="6" spans="1:2" x14ac:dyDescent="0.3">
      <c r="A6" t="s">
        <v>9</v>
      </c>
      <c r="B6">
        <v>6</v>
      </c>
    </row>
    <row r="7" spans="1:2" x14ac:dyDescent="0.3">
      <c r="A7" t="s">
        <v>7</v>
      </c>
      <c r="B7">
        <v>21</v>
      </c>
    </row>
    <row r="8" spans="1:2" x14ac:dyDescent="0.3">
      <c r="A8" t="s">
        <v>23</v>
      </c>
      <c r="B8">
        <v>22</v>
      </c>
    </row>
    <row r="9" spans="1:2" x14ac:dyDescent="0.3">
      <c r="A9" t="s">
        <v>28</v>
      </c>
      <c r="B9">
        <v>4</v>
      </c>
    </row>
    <row r="10" spans="1:2" x14ac:dyDescent="0.3">
      <c r="A10" t="s">
        <v>29</v>
      </c>
      <c r="B10">
        <v>4</v>
      </c>
    </row>
    <row r="11" spans="1:2" x14ac:dyDescent="0.3">
      <c r="A11" t="s">
        <v>24</v>
      </c>
      <c r="B11">
        <v>19</v>
      </c>
    </row>
    <row r="12" spans="1:2" x14ac:dyDescent="0.3">
      <c r="A12" t="s">
        <v>26</v>
      </c>
      <c r="B12">
        <v>6</v>
      </c>
    </row>
    <row r="13" spans="1:2" x14ac:dyDescent="0.3">
      <c r="A13" t="s">
        <v>27</v>
      </c>
      <c r="B13">
        <v>5</v>
      </c>
    </row>
    <row r="14" spans="1:2" x14ac:dyDescent="0.3">
      <c r="A14" t="s">
        <v>25</v>
      </c>
      <c r="B14">
        <v>10</v>
      </c>
    </row>
    <row r="15" spans="1:2" x14ac:dyDescent="0.3">
      <c r="A15" t="s">
        <v>30</v>
      </c>
      <c r="B15">
        <v>1</v>
      </c>
    </row>
    <row r="16" spans="1:2" x14ac:dyDescent="0.3">
      <c r="A16" t="s">
        <v>31</v>
      </c>
      <c r="B16">
        <v>2</v>
      </c>
    </row>
    <row r="17" spans="1:2" x14ac:dyDescent="0.3">
      <c r="A17" t="s">
        <v>32</v>
      </c>
      <c r="B17">
        <v>3</v>
      </c>
    </row>
    <row r="18" spans="1:2" x14ac:dyDescent="0.3">
      <c r="A18" t="s">
        <v>33</v>
      </c>
      <c r="B18">
        <v>0</v>
      </c>
    </row>
    <row r="19" spans="1:2" x14ac:dyDescent="0.3">
      <c r="A19" t="s">
        <v>34</v>
      </c>
      <c r="B19">
        <v>28</v>
      </c>
    </row>
    <row r="20" spans="1:2" x14ac:dyDescent="0.3">
      <c r="A20" t="s">
        <v>35</v>
      </c>
      <c r="B20">
        <v>1</v>
      </c>
    </row>
    <row r="21" spans="1:2" x14ac:dyDescent="0.3">
      <c r="A21" t="s">
        <v>36</v>
      </c>
      <c r="B21">
        <v>9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25D4F-4FEE-4357-9658-5E1916B70D88}">
  <sheetPr>
    <tabColor theme="5" tint="-0.499984740745262"/>
  </sheetPr>
  <dimension ref="A1:I286"/>
  <sheetViews>
    <sheetView tabSelected="1" zoomScaleNormal="100" workbookViewId="0">
      <selection activeCell="I11" sqref="I11"/>
    </sheetView>
  </sheetViews>
  <sheetFormatPr defaultRowHeight="14.4" x14ac:dyDescent="0.3"/>
  <cols>
    <col min="1" max="1" width="33.77734375" bestFit="1" customWidth="1"/>
    <col min="2" max="2" width="16.33203125" style="1" bestFit="1" customWidth="1"/>
    <col min="3" max="3" width="14.6640625" customWidth="1"/>
    <col min="4" max="4" width="22.109375" bestFit="1" customWidth="1"/>
    <col min="5" max="5" width="25.33203125" customWidth="1"/>
    <col min="6" max="6" width="13.6640625" style="1" customWidth="1"/>
    <col min="7" max="7" width="21.109375" bestFit="1" customWidth="1"/>
    <col min="8" max="8" width="2.21875" customWidth="1"/>
    <col min="9" max="9" width="11" bestFit="1" customWidth="1"/>
    <col min="10" max="10" width="12.44140625" customWidth="1"/>
  </cols>
  <sheetData>
    <row r="1" spans="1:9" ht="42" customHeight="1" x14ac:dyDescent="0.3">
      <c r="A1" s="74" t="s">
        <v>235</v>
      </c>
      <c r="B1" s="74"/>
      <c r="C1" s="74"/>
      <c r="D1" s="74"/>
      <c r="E1" s="74"/>
      <c r="F1" s="74"/>
      <c r="G1" s="74"/>
    </row>
    <row r="2" spans="1:9" ht="4.5" customHeight="1" thickBot="1" x14ac:dyDescent="0.45">
      <c r="A2" s="3"/>
      <c r="B2" s="3"/>
      <c r="C2" s="3"/>
      <c r="D2" s="3"/>
      <c r="E2" s="6"/>
      <c r="F2" s="6"/>
      <c r="G2" s="6"/>
    </row>
    <row r="3" spans="1:9" s="2" customFormat="1" ht="18.600000000000001" thickBot="1" x14ac:dyDescent="0.4">
      <c r="A3" s="35" t="s">
        <v>0</v>
      </c>
      <c r="B3" s="35" t="s">
        <v>1</v>
      </c>
      <c r="C3" s="35" t="s">
        <v>10</v>
      </c>
      <c r="D3" s="35" t="s">
        <v>11</v>
      </c>
      <c r="E3" s="35" t="s">
        <v>22</v>
      </c>
      <c r="F3" s="35" t="s">
        <v>15</v>
      </c>
      <c r="G3" s="35" t="s">
        <v>17</v>
      </c>
      <c r="I3" s="7" t="s">
        <v>19</v>
      </c>
    </row>
    <row r="4" spans="1:9" ht="15" thickBot="1" x14ac:dyDescent="0.35">
      <c r="A4" s="16" t="s">
        <v>5</v>
      </c>
      <c r="B4" s="17" t="s">
        <v>2</v>
      </c>
      <c r="C4" s="17" t="s">
        <v>12</v>
      </c>
      <c r="D4" s="18">
        <v>65.900000000000006</v>
      </c>
      <c r="E4" s="18">
        <f t="shared" ref="E4:E67" si="0">D4-(D4*$I$4)</f>
        <v>59.31</v>
      </c>
      <c r="F4" s="17">
        <v>12</v>
      </c>
      <c r="G4" s="25">
        <f t="shared" ref="G4:G67" si="1">E4*F4</f>
        <v>711.72</v>
      </c>
      <c r="I4" s="8">
        <v>0.1</v>
      </c>
    </row>
    <row r="5" spans="1:9" x14ac:dyDescent="0.3">
      <c r="A5" s="4" t="s">
        <v>5</v>
      </c>
      <c r="B5" s="11" t="s">
        <v>3</v>
      </c>
      <c r="C5" s="11" t="s">
        <v>12</v>
      </c>
      <c r="D5" s="14">
        <v>69.900000000000006</v>
      </c>
      <c r="E5" s="14">
        <f t="shared" si="0"/>
        <v>62.910000000000004</v>
      </c>
      <c r="F5" s="11">
        <v>15</v>
      </c>
      <c r="G5" s="26">
        <f t="shared" si="1"/>
        <v>943.65000000000009</v>
      </c>
    </row>
    <row r="6" spans="1:9" x14ac:dyDescent="0.3">
      <c r="A6" s="4" t="s">
        <v>5</v>
      </c>
      <c r="B6" s="11" t="s">
        <v>4</v>
      </c>
      <c r="C6" s="11" t="s">
        <v>12</v>
      </c>
      <c r="D6" s="14">
        <v>70.900000000000006</v>
      </c>
      <c r="E6" s="14">
        <f t="shared" si="0"/>
        <v>63.81</v>
      </c>
      <c r="F6" s="11">
        <v>13</v>
      </c>
      <c r="G6" s="26">
        <f t="shared" si="1"/>
        <v>829.53</v>
      </c>
    </row>
    <row r="7" spans="1:9" x14ac:dyDescent="0.3">
      <c r="A7" s="27" t="s">
        <v>65</v>
      </c>
      <c r="B7" s="23">
        <v>42</v>
      </c>
      <c r="C7" s="23" t="s">
        <v>62</v>
      </c>
      <c r="D7" s="24">
        <v>89.9</v>
      </c>
      <c r="E7" s="19">
        <f t="shared" si="0"/>
        <v>80.910000000000011</v>
      </c>
      <c r="F7" s="23">
        <v>15</v>
      </c>
      <c r="G7" s="28">
        <f t="shared" si="1"/>
        <v>1213.6500000000001</v>
      </c>
    </row>
    <row r="8" spans="1:9" x14ac:dyDescent="0.3">
      <c r="A8" s="27" t="s">
        <v>88</v>
      </c>
      <c r="B8" s="23" t="s">
        <v>4</v>
      </c>
      <c r="C8" s="23" t="s">
        <v>62</v>
      </c>
      <c r="D8" s="24">
        <v>75</v>
      </c>
      <c r="E8" s="19">
        <f t="shared" si="0"/>
        <v>67.5</v>
      </c>
      <c r="F8" s="23">
        <v>18</v>
      </c>
      <c r="G8" s="28">
        <f t="shared" si="1"/>
        <v>1215</v>
      </c>
    </row>
    <row r="9" spans="1:9" x14ac:dyDescent="0.3">
      <c r="A9" s="27" t="s">
        <v>118</v>
      </c>
      <c r="B9" s="23">
        <v>40</v>
      </c>
      <c r="C9" s="23" t="s">
        <v>62</v>
      </c>
      <c r="D9" s="24">
        <v>109.9</v>
      </c>
      <c r="E9" s="19">
        <f t="shared" si="0"/>
        <v>98.91</v>
      </c>
      <c r="F9" s="23">
        <v>15</v>
      </c>
      <c r="G9" s="28">
        <f t="shared" si="1"/>
        <v>1483.6499999999999</v>
      </c>
    </row>
    <row r="10" spans="1:9" x14ac:dyDescent="0.3">
      <c r="A10" s="27" t="s">
        <v>178</v>
      </c>
      <c r="B10" s="23">
        <v>40</v>
      </c>
      <c r="C10" s="23" t="s">
        <v>62</v>
      </c>
      <c r="D10" s="24">
        <v>109.9</v>
      </c>
      <c r="E10" s="19">
        <f t="shared" si="0"/>
        <v>98.91</v>
      </c>
      <c r="F10" s="23">
        <v>15</v>
      </c>
      <c r="G10" s="28">
        <f t="shared" si="1"/>
        <v>1483.6499999999999</v>
      </c>
    </row>
    <row r="11" spans="1:9" x14ac:dyDescent="0.3">
      <c r="A11" s="27" t="s">
        <v>178</v>
      </c>
      <c r="B11" s="23">
        <v>42</v>
      </c>
      <c r="C11" s="23" t="s">
        <v>62</v>
      </c>
      <c r="D11" s="24">
        <v>109.9</v>
      </c>
      <c r="E11" s="19">
        <f t="shared" si="0"/>
        <v>98.91</v>
      </c>
      <c r="F11" s="23">
        <v>20</v>
      </c>
      <c r="G11" s="28">
        <f t="shared" si="1"/>
        <v>1978.1999999999998</v>
      </c>
    </row>
    <row r="12" spans="1:9" x14ac:dyDescent="0.3">
      <c r="A12" s="27" t="s">
        <v>214</v>
      </c>
      <c r="B12" s="23" t="s">
        <v>3</v>
      </c>
      <c r="C12" s="23" t="s">
        <v>67</v>
      </c>
      <c r="D12" s="24">
        <v>219.9</v>
      </c>
      <c r="E12" s="19">
        <f t="shared" si="0"/>
        <v>197.91</v>
      </c>
      <c r="F12" s="23">
        <v>8</v>
      </c>
      <c r="G12" s="28">
        <f t="shared" si="1"/>
        <v>1583.28</v>
      </c>
    </row>
    <row r="13" spans="1:9" x14ac:dyDescent="0.3">
      <c r="A13" s="27" t="s">
        <v>214</v>
      </c>
      <c r="B13" s="23" t="s">
        <v>4</v>
      </c>
      <c r="C13" s="23" t="s">
        <v>67</v>
      </c>
      <c r="D13" s="24">
        <v>219.9</v>
      </c>
      <c r="E13" s="19">
        <f t="shared" si="0"/>
        <v>197.91</v>
      </c>
      <c r="F13" s="23">
        <v>5</v>
      </c>
      <c r="G13" s="28">
        <f t="shared" si="1"/>
        <v>989.55</v>
      </c>
    </row>
    <row r="14" spans="1:9" x14ac:dyDescent="0.3">
      <c r="A14" s="27" t="s">
        <v>69</v>
      </c>
      <c r="B14" s="23" t="s">
        <v>2</v>
      </c>
      <c r="C14" s="23" t="s">
        <v>67</v>
      </c>
      <c r="D14" s="24">
        <v>219.9</v>
      </c>
      <c r="E14" s="19">
        <f t="shared" si="0"/>
        <v>197.91</v>
      </c>
      <c r="F14" s="23">
        <v>7</v>
      </c>
      <c r="G14" s="28">
        <f t="shared" si="1"/>
        <v>1385.37</v>
      </c>
    </row>
    <row r="15" spans="1:9" x14ac:dyDescent="0.3">
      <c r="A15" s="27" t="s">
        <v>154</v>
      </c>
      <c r="B15" s="23" t="s">
        <v>2</v>
      </c>
      <c r="C15" s="23" t="s">
        <v>67</v>
      </c>
      <c r="D15" s="24">
        <v>249.9</v>
      </c>
      <c r="E15" s="19">
        <f t="shared" si="0"/>
        <v>224.91</v>
      </c>
      <c r="F15" s="23">
        <v>5</v>
      </c>
      <c r="G15" s="28">
        <f t="shared" si="1"/>
        <v>1124.55</v>
      </c>
    </row>
    <row r="16" spans="1:9" x14ac:dyDescent="0.3">
      <c r="A16" s="27" t="s">
        <v>130</v>
      </c>
      <c r="B16" s="23" t="s">
        <v>3</v>
      </c>
      <c r="C16" s="23" t="s">
        <v>67</v>
      </c>
      <c r="D16" s="24">
        <v>230</v>
      </c>
      <c r="E16" s="19">
        <f t="shared" si="0"/>
        <v>207</v>
      </c>
      <c r="F16" s="23">
        <v>5</v>
      </c>
      <c r="G16" s="28">
        <f t="shared" si="1"/>
        <v>1035</v>
      </c>
    </row>
    <row r="17" spans="1:7" x14ac:dyDescent="0.3">
      <c r="A17" s="27" t="s">
        <v>226</v>
      </c>
      <c r="B17" s="23" t="s">
        <v>2</v>
      </c>
      <c r="C17" s="23" t="s">
        <v>54</v>
      </c>
      <c r="D17" s="24">
        <v>99.9</v>
      </c>
      <c r="E17" s="19">
        <f t="shared" si="0"/>
        <v>89.91</v>
      </c>
      <c r="F17" s="23">
        <v>15</v>
      </c>
      <c r="G17" s="28">
        <f t="shared" si="1"/>
        <v>1348.6499999999999</v>
      </c>
    </row>
    <row r="18" spans="1:7" x14ac:dyDescent="0.3">
      <c r="A18" s="27" t="s">
        <v>226</v>
      </c>
      <c r="B18" s="23" t="s">
        <v>3</v>
      </c>
      <c r="C18" s="23" t="s">
        <v>54</v>
      </c>
      <c r="D18" s="24">
        <v>99.9</v>
      </c>
      <c r="E18" s="19">
        <f t="shared" si="0"/>
        <v>89.91</v>
      </c>
      <c r="F18" s="23">
        <v>20</v>
      </c>
      <c r="G18" s="28">
        <f t="shared" si="1"/>
        <v>1798.1999999999998</v>
      </c>
    </row>
    <row r="19" spans="1:7" x14ac:dyDescent="0.3">
      <c r="A19" s="27" t="s">
        <v>93</v>
      </c>
      <c r="B19" s="23" t="s">
        <v>2</v>
      </c>
      <c r="C19" s="23" t="s">
        <v>54</v>
      </c>
      <c r="D19" s="24">
        <v>85</v>
      </c>
      <c r="E19" s="19">
        <f t="shared" si="0"/>
        <v>76.5</v>
      </c>
      <c r="F19" s="23">
        <v>12</v>
      </c>
      <c r="G19" s="28">
        <f t="shared" si="1"/>
        <v>918</v>
      </c>
    </row>
    <row r="20" spans="1:7" x14ac:dyDescent="0.3">
      <c r="A20" s="27" t="s">
        <v>120</v>
      </c>
      <c r="B20" s="23" t="s">
        <v>2</v>
      </c>
      <c r="C20" s="23" t="s">
        <v>54</v>
      </c>
      <c r="D20" s="24">
        <v>95</v>
      </c>
      <c r="E20" s="19">
        <f t="shared" si="0"/>
        <v>85.5</v>
      </c>
      <c r="F20" s="23">
        <v>10</v>
      </c>
      <c r="G20" s="28">
        <f t="shared" si="1"/>
        <v>855</v>
      </c>
    </row>
    <row r="21" spans="1:7" x14ac:dyDescent="0.3">
      <c r="A21" s="27" t="s">
        <v>78</v>
      </c>
      <c r="B21" s="23" t="s">
        <v>2</v>
      </c>
      <c r="C21" s="23" t="s">
        <v>54</v>
      </c>
      <c r="D21" s="24">
        <v>69.900000000000006</v>
      </c>
      <c r="E21" s="19">
        <f t="shared" si="0"/>
        <v>62.910000000000004</v>
      </c>
      <c r="F21" s="23">
        <v>25</v>
      </c>
      <c r="G21" s="28">
        <f t="shared" si="1"/>
        <v>1572.75</v>
      </c>
    </row>
    <row r="22" spans="1:7" x14ac:dyDescent="0.3">
      <c r="A22" s="27" t="s">
        <v>78</v>
      </c>
      <c r="B22" s="23" t="s">
        <v>3</v>
      </c>
      <c r="C22" s="23" t="s">
        <v>54</v>
      </c>
      <c r="D22" s="24">
        <v>69.900000000000006</v>
      </c>
      <c r="E22" s="19">
        <f t="shared" si="0"/>
        <v>62.910000000000004</v>
      </c>
      <c r="F22" s="23">
        <v>35</v>
      </c>
      <c r="G22" s="28">
        <f t="shared" si="1"/>
        <v>2201.85</v>
      </c>
    </row>
    <row r="23" spans="1:7" x14ac:dyDescent="0.3">
      <c r="A23" s="27" t="s">
        <v>147</v>
      </c>
      <c r="B23" s="23" t="s">
        <v>2</v>
      </c>
      <c r="C23" s="23" t="s">
        <v>54</v>
      </c>
      <c r="D23" s="24">
        <v>129.9</v>
      </c>
      <c r="E23" s="19">
        <f t="shared" si="0"/>
        <v>116.91</v>
      </c>
      <c r="F23" s="23">
        <v>10</v>
      </c>
      <c r="G23" s="28">
        <f t="shared" si="1"/>
        <v>1169.0999999999999</v>
      </c>
    </row>
    <row r="24" spans="1:7" x14ac:dyDescent="0.3">
      <c r="A24" s="27" t="s">
        <v>147</v>
      </c>
      <c r="B24" s="23" t="s">
        <v>3</v>
      </c>
      <c r="C24" s="23" t="s">
        <v>54</v>
      </c>
      <c r="D24" s="24">
        <v>129.9</v>
      </c>
      <c r="E24" s="19">
        <f t="shared" si="0"/>
        <v>116.91</v>
      </c>
      <c r="F24" s="23">
        <v>15</v>
      </c>
      <c r="G24" s="28">
        <f t="shared" si="1"/>
        <v>1753.6499999999999</v>
      </c>
    </row>
    <row r="25" spans="1:7" x14ac:dyDescent="0.3">
      <c r="A25" s="27" t="s">
        <v>53</v>
      </c>
      <c r="B25" s="23" t="s">
        <v>2</v>
      </c>
      <c r="C25" s="23" t="s">
        <v>54</v>
      </c>
      <c r="D25" s="24">
        <v>149.9</v>
      </c>
      <c r="E25" s="19">
        <f t="shared" si="0"/>
        <v>134.91</v>
      </c>
      <c r="F25" s="23">
        <v>8</v>
      </c>
      <c r="G25" s="28">
        <f t="shared" si="1"/>
        <v>1079.28</v>
      </c>
    </row>
    <row r="26" spans="1:7" x14ac:dyDescent="0.3">
      <c r="A26" s="27" t="s">
        <v>53</v>
      </c>
      <c r="B26" s="23" t="s">
        <v>3</v>
      </c>
      <c r="C26" s="23" t="s">
        <v>54</v>
      </c>
      <c r="D26" s="24">
        <v>149.9</v>
      </c>
      <c r="E26" s="19">
        <f t="shared" si="0"/>
        <v>134.91</v>
      </c>
      <c r="F26" s="23">
        <v>15</v>
      </c>
      <c r="G26" s="28">
        <f t="shared" si="1"/>
        <v>2023.6499999999999</v>
      </c>
    </row>
    <row r="27" spans="1:7" x14ac:dyDescent="0.3">
      <c r="A27" s="27" t="s">
        <v>53</v>
      </c>
      <c r="B27" s="23" t="s">
        <v>4</v>
      </c>
      <c r="C27" s="23" t="s">
        <v>54</v>
      </c>
      <c r="D27" s="24">
        <v>149.9</v>
      </c>
      <c r="E27" s="19">
        <f t="shared" si="0"/>
        <v>134.91</v>
      </c>
      <c r="F27" s="23">
        <v>10</v>
      </c>
      <c r="G27" s="28">
        <f t="shared" si="1"/>
        <v>1349.1</v>
      </c>
    </row>
    <row r="28" spans="1:7" x14ac:dyDescent="0.3">
      <c r="A28" s="27" t="s">
        <v>192</v>
      </c>
      <c r="B28" s="23" t="s">
        <v>3</v>
      </c>
      <c r="C28" s="23" t="s">
        <v>54</v>
      </c>
      <c r="D28" s="24">
        <v>79.900000000000006</v>
      </c>
      <c r="E28" s="19">
        <f t="shared" si="0"/>
        <v>71.910000000000011</v>
      </c>
      <c r="F28" s="23">
        <v>10</v>
      </c>
      <c r="G28" s="28">
        <f t="shared" si="1"/>
        <v>719.10000000000014</v>
      </c>
    </row>
    <row r="29" spans="1:7" x14ac:dyDescent="0.3">
      <c r="A29" s="27" t="s">
        <v>170</v>
      </c>
      <c r="B29" s="23" t="s">
        <v>3</v>
      </c>
      <c r="C29" s="23" t="s">
        <v>54</v>
      </c>
      <c r="D29" s="24">
        <v>89.9</v>
      </c>
      <c r="E29" s="19">
        <f t="shared" si="0"/>
        <v>80.910000000000011</v>
      </c>
      <c r="F29" s="23">
        <v>15</v>
      </c>
      <c r="G29" s="28">
        <f t="shared" si="1"/>
        <v>1213.6500000000001</v>
      </c>
    </row>
    <row r="30" spans="1:7" x14ac:dyDescent="0.3">
      <c r="A30" s="27" t="s">
        <v>170</v>
      </c>
      <c r="B30" s="23" t="s">
        <v>4</v>
      </c>
      <c r="C30" s="23" t="s">
        <v>54</v>
      </c>
      <c r="D30" s="24">
        <v>89.9</v>
      </c>
      <c r="E30" s="19">
        <f t="shared" si="0"/>
        <v>80.910000000000011</v>
      </c>
      <c r="F30" s="23">
        <v>12</v>
      </c>
      <c r="G30" s="28">
        <f t="shared" si="1"/>
        <v>970.92000000000007</v>
      </c>
    </row>
    <row r="31" spans="1:7" x14ac:dyDescent="0.3">
      <c r="A31" s="27" t="s">
        <v>91</v>
      </c>
      <c r="B31" s="23" t="s">
        <v>3</v>
      </c>
      <c r="C31" s="23" t="s">
        <v>44</v>
      </c>
      <c r="D31" s="24">
        <v>59.9</v>
      </c>
      <c r="E31" s="19">
        <f t="shared" si="0"/>
        <v>53.91</v>
      </c>
      <c r="F31" s="23">
        <v>15</v>
      </c>
      <c r="G31" s="28">
        <f t="shared" si="1"/>
        <v>808.65</v>
      </c>
    </row>
    <row r="32" spans="1:7" x14ac:dyDescent="0.3">
      <c r="A32" s="27" t="s">
        <v>191</v>
      </c>
      <c r="B32" s="23" t="s">
        <v>2</v>
      </c>
      <c r="C32" s="23" t="s">
        <v>44</v>
      </c>
      <c r="D32" s="24">
        <v>69.900000000000006</v>
      </c>
      <c r="E32" s="19">
        <f t="shared" si="0"/>
        <v>62.910000000000004</v>
      </c>
      <c r="F32" s="23">
        <v>12</v>
      </c>
      <c r="G32" s="28">
        <f t="shared" si="1"/>
        <v>754.92000000000007</v>
      </c>
    </row>
    <row r="33" spans="1:7" x14ac:dyDescent="0.3">
      <c r="A33" s="27" t="s">
        <v>144</v>
      </c>
      <c r="B33" s="23" t="s">
        <v>3</v>
      </c>
      <c r="C33" s="23" t="s">
        <v>44</v>
      </c>
      <c r="D33" s="24">
        <v>69.900000000000006</v>
      </c>
      <c r="E33" s="19">
        <f t="shared" si="0"/>
        <v>62.910000000000004</v>
      </c>
      <c r="F33" s="23">
        <v>15</v>
      </c>
      <c r="G33" s="28">
        <f t="shared" si="1"/>
        <v>943.65000000000009</v>
      </c>
    </row>
    <row r="34" spans="1:7" x14ac:dyDescent="0.3">
      <c r="A34" s="27" t="s">
        <v>121</v>
      </c>
      <c r="B34" s="23" t="s">
        <v>3</v>
      </c>
      <c r="C34" s="23" t="s">
        <v>54</v>
      </c>
      <c r="D34" s="24">
        <v>79.900000000000006</v>
      </c>
      <c r="E34" s="19">
        <f t="shared" si="0"/>
        <v>71.910000000000011</v>
      </c>
      <c r="F34" s="23">
        <v>15</v>
      </c>
      <c r="G34" s="28">
        <f t="shared" si="1"/>
        <v>1078.6500000000001</v>
      </c>
    </row>
    <row r="35" spans="1:7" x14ac:dyDescent="0.3">
      <c r="A35" s="27" t="s">
        <v>132</v>
      </c>
      <c r="B35" s="23" t="s">
        <v>8</v>
      </c>
      <c r="C35" s="23" t="s">
        <v>13</v>
      </c>
      <c r="D35" s="24">
        <v>149.9</v>
      </c>
      <c r="E35" s="19">
        <f t="shared" si="0"/>
        <v>134.91</v>
      </c>
      <c r="F35" s="23">
        <v>10</v>
      </c>
      <c r="G35" s="28">
        <f t="shared" si="1"/>
        <v>1349.1</v>
      </c>
    </row>
    <row r="36" spans="1:7" x14ac:dyDescent="0.3">
      <c r="A36" s="4" t="s">
        <v>31</v>
      </c>
      <c r="B36" s="11" t="s">
        <v>8</v>
      </c>
      <c r="C36" s="11" t="s">
        <v>13</v>
      </c>
      <c r="D36" s="14">
        <v>145</v>
      </c>
      <c r="E36" s="14">
        <f t="shared" si="0"/>
        <v>130.5</v>
      </c>
      <c r="F36" s="11">
        <v>2</v>
      </c>
      <c r="G36" s="26">
        <f t="shared" si="1"/>
        <v>261</v>
      </c>
    </row>
    <row r="37" spans="1:7" x14ac:dyDescent="0.3">
      <c r="A37" s="4" t="s">
        <v>30</v>
      </c>
      <c r="B37" s="11" t="s">
        <v>8</v>
      </c>
      <c r="C37" s="11" t="s">
        <v>13</v>
      </c>
      <c r="D37" s="14">
        <v>259.89999999999998</v>
      </c>
      <c r="E37" s="14">
        <f t="shared" si="0"/>
        <v>233.90999999999997</v>
      </c>
      <c r="F37" s="11">
        <v>1</v>
      </c>
      <c r="G37" s="26">
        <f t="shared" si="1"/>
        <v>233.90999999999997</v>
      </c>
    </row>
    <row r="38" spans="1:7" x14ac:dyDescent="0.3">
      <c r="A38" s="27" t="s">
        <v>82</v>
      </c>
      <c r="B38" s="23" t="s">
        <v>8</v>
      </c>
      <c r="C38" s="23" t="s">
        <v>13</v>
      </c>
      <c r="D38" s="24">
        <v>99.9</v>
      </c>
      <c r="E38" s="19">
        <f t="shared" si="0"/>
        <v>89.91</v>
      </c>
      <c r="F38" s="23">
        <v>20</v>
      </c>
      <c r="G38" s="28">
        <f t="shared" si="1"/>
        <v>1798.1999999999998</v>
      </c>
    </row>
    <row r="39" spans="1:7" x14ac:dyDescent="0.3">
      <c r="A39" s="4" t="s">
        <v>6</v>
      </c>
      <c r="B39" s="11" t="s">
        <v>8</v>
      </c>
      <c r="C39" s="11" t="s">
        <v>13</v>
      </c>
      <c r="D39" s="14">
        <v>39.9</v>
      </c>
      <c r="E39" s="14">
        <f t="shared" si="0"/>
        <v>35.909999999999997</v>
      </c>
      <c r="F39" s="11">
        <v>11</v>
      </c>
      <c r="G39" s="26">
        <f t="shared" si="1"/>
        <v>395.01</v>
      </c>
    </row>
    <row r="40" spans="1:7" x14ac:dyDescent="0.3">
      <c r="A40" s="27" t="s">
        <v>204</v>
      </c>
      <c r="B40" s="23" t="s">
        <v>8</v>
      </c>
      <c r="C40" s="23" t="s">
        <v>13</v>
      </c>
      <c r="D40" s="24">
        <v>49.9</v>
      </c>
      <c r="E40" s="19">
        <f t="shared" si="0"/>
        <v>44.91</v>
      </c>
      <c r="F40" s="23">
        <v>30</v>
      </c>
      <c r="G40" s="28">
        <f t="shared" si="1"/>
        <v>1347.3</v>
      </c>
    </row>
    <row r="41" spans="1:7" x14ac:dyDescent="0.3">
      <c r="A41" s="27" t="s">
        <v>156</v>
      </c>
      <c r="B41" s="23">
        <v>37</v>
      </c>
      <c r="C41" s="23" t="s">
        <v>81</v>
      </c>
      <c r="D41" s="24">
        <v>199.9</v>
      </c>
      <c r="E41" s="19">
        <f t="shared" si="0"/>
        <v>179.91</v>
      </c>
      <c r="F41" s="23">
        <v>12</v>
      </c>
      <c r="G41" s="28">
        <f t="shared" si="1"/>
        <v>2158.92</v>
      </c>
    </row>
    <row r="42" spans="1:7" x14ac:dyDescent="0.3">
      <c r="A42" s="27" t="s">
        <v>217</v>
      </c>
      <c r="B42" s="23">
        <v>42</v>
      </c>
      <c r="C42" s="23" t="s">
        <v>81</v>
      </c>
      <c r="D42" s="24">
        <v>270</v>
      </c>
      <c r="E42" s="19">
        <f t="shared" si="0"/>
        <v>243</v>
      </c>
      <c r="F42" s="23">
        <v>10</v>
      </c>
      <c r="G42" s="28">
        <f t="shared" si="1"/>
        <v>2430</v>
      </c>
    </row>
    <row r="43" spans="1:7" x14ac:dyDescent="0.3">
      <c r="A43" s="27" t="s">
        <v>131</v>
      </c>
      <c r="B43" s="23">
        <v>39</v>
      </c>
      <c r="C43" s="23" t="s">
        <v>81</v>
      </c>
      <c r="D43" s="24">
        <v>280</v>
      </c>
      <c r="E43" s="19">
        <f t="shared" si="0"/>
        <v>252</v>
      </c>
      <c r="F43" s="23">
        <v>10</v>
      </c>
      <c r="G43" s="28">
        <f t="shared" si="1"/>
        <v>2520</v>
      </c>
    </row>
    <row r="44" spans="1:7" x14ac:dyDescent="0.3">
      <c r="A44" s="27" t="s">
        <v>199</v>
      </c>
      <c r="B44" s="23">
        <v>36</v>
      </c>
      <c r="C44" s="23" t="s">
        <v>81</v>
      </c>
      <c r="D44" s="24">
        <v>299.89999999999998</v>
      </c>
      <c r="E44" s="19">
        <f t="shared" si="0"/>
        <v>269.90999999999997</v>
      </c>
      <c r="F44" s="23">
        <v>8</v>
      </c>
      <c r="G44" s="28">
        <f t="shared" si="1"/>
        <v>2159.2799999999997</v>
      </c>
    </row>
    <row r="45" spans="1:7" x14ac:dyDescent="0.3">
      <c r="A45" s="27" t="s">
        <v>162</v>
      </c>
      <c r="B45" s="23" t="s">
        <v>8</v>
      </c>
      <c r="C45" s="23" t="s">
        <v>13</v>
      </c>
      <c r="D45" s="24">
        <v>35</v>
      </c>
      <c r="E45" s="19">
        <f t="shared" si="0"/>
        <v>31.5</v>
      </c>
      <c r="F45" s="23">
        <v>25</v>
      </c>
      <c r="G45" s="28">
        <f t="shared" si="1"/>
        <v>787.5</v>
      </c>
    </row>
    <row r="46" spans="1:7" x14ac:dyDescent="0.3">
      <c r="A46" s="27" t="s">
        <v>175</v>
      </c>
      <c r="B46" s="23" t="s">
        <v>8</v>
      </c>
      <c r="C46" s="23" t="s">
        <v>13</v>
      </c>
      <c r="D46" s="24">
        <v>79.900000000000006</v>
      </c>
      <c r="E46" s="19">
        <f t="shared" si="0"/>
        <v>71.910000000000011</v>
      </c>
      <c r="F46" s="23">
        <v>15</v>
      </c>
      <c r="G46" s="28">
        <f t="shared" si="1"/>
        <v>1078.6500000000001</v>
      </c>
    </row>
    <row r="47" spans="1:7" x14ac:dyDescent="0.3">
      <c r="A47" s="27" t="s">
        <v>86</v>
      </c>
      <c r="B47" s="23" t="s">
        <v>3</v>
      </c>
      <c r="C47" s="23" t="s">
        <v>38</v>
      </c>
      <c r="D47" s="24">
        <v>169.9</v>
      </c>
      <c r="E47" s="19">
        <f t="shared" si="0"/>
        <v>152.91</v>
      </c>
      <c r="F47" s="23">
        <v>5</v>
      </c>
      <c r="G47" s="28">
        <f t="shared" si="1"/>
        <v>764.55</v>
      </c>
    </row>
    <row r="48" spans="1:7" x14ac:dyDescent="0.3">
      <c r="A48" s="27" t="s">
        <v>185</v>
      </c>
      <c r="B48" s="23">
        <v>38</v>
      </c>
      <c r="C48" s="23" t="s">
        <v>38</v>
      </c>
      <c r="D48" s="24">
        <v>155</v>
      </c>
      <c r="E48" s="19">
        <f t="shared" si="0"/>
        <v>139.5</v>
      </c>
      <c r="F48" s="23">
        <v>10</v>
      </c>
      <c r="G48" s="28">
        <f t="shared" si="1"/>
        <v>1395</v>
      </c>
    </row>
    <row r="49" spans="1:7" x14ac:dyDescent="0.3">
      <c r="A49" s="27" t="s">
        <v>127</v>
      </c>
      <c r="B49" s="23" t="s">
        <v>3</v>
      </c>
      <c r="C49" s="23" t="s">
        <v>38</v>
      </c>
      <c r="D49" s="24">
        <v>135</v>
      </c>
      <c r="E49" s="19">
        <f t="shared" si="0"/>
        <v>121.5</v>
      </c>
      <c r="F49" s="23">
        <v>12</v>
      </c>
      <c r="G49" s="28">
        <f t="shared" si="1"/>
        <v>1458</v>
      </c>
    </row>
    <row r="50" spans="1:7" x14ac:dyDescent="0.3">
      <c r="A50" s="27" t="s">
        <v>186</v>
      </c>
      <c r="B50" s="23" t="s">
        <v>3</v>
      </c>
      <c r="C50" s="23" t="s">
        <v>38</v>
      </c>
      <c r="D50" s="24">
        <v>149.9</v>
      </c>
      <c r="E50" s="19">
        <f t="shared" si="0"/>
        <v>134.91</v>
      </c>
      <c r="F50" s="23">
        <v>15</v>
      </c>
      <c r="G50" s="28">
        <f t="shared" si="1"/>
        <v>2023.6499999999999</v>
      </c>
    </row>
    <row r="51" spans="1:7" x14ac:dyDescent="0.3">
      <c r="A51" s="27" t="s">
        <v>85</v>
      </c>
      <c r="B51" s="23">
        <v>36</v>
      </c>
      <c r="C51" s="23" t="s">
        <v>38</v>
      </c>
      <c r="D51" s="24">
        <v>139.9</v>
      </c>
      <c r="E51" s="19">
        <f t="shared" si="0"/>
        <v>125.91</v>
      </c>
      <c r="F51" s="23">
        <v>8</v>
      </c>
      <c r="G51" s="28">
        <f t="shared" si="1"/>
        <v>1007.28</v>
      </c>
    </row>
    <row r="52" spans="1:7" x14ac:dyDescent="0.3">
      <c r="A52" s="4" t="s">
        <v>24</v>
      </c>
      <c r="B52" s="11" t="s">
        <v>2</v>
      </c>
      <c r="C52" s="11" t="s">
        <v>12</v>
      </c>
      <c r="D52" s="14">
        <v>85.9</v>
      </c>
      <c r="E52" s="14">
        <f t="shared" si="0"/>
        <v>77.31</v>
      </c>
      <c r="F52" s="11">
        <v>8</v>
      </c>
      <c r="G52" s="26">
        <f t="shared" si="1"/>
        <v>618.48</v>
      </c>
    </row>
    <row r="53" spans="1:7" x14ac:dyDescent="0.3">
      <c r="A53" s="4" t="s">
        <v>24</v>
      </c>
      <c r="B53" s="11" t="s">
        <v>3</v>
      </c>
      <c r="C53" s="11" t="s">
        <v>12</v>
      </c>
      <c r="D53" s="14">
        <v>89.9</v>
      </c>
      <c r="E53" s="14">
        <f t="shared" si="0"/>
        <v>80.910000000000011</v>
      </c>
      <c r="F53" s="11">
        <v>5</v>
      </c>
      <c r="G53" s="26">
        <f t="shared" si="1"/>
        <v>404.55000000000007</v>
      </c>
    </row>
    <row r="54" spans="1:7" x14ac:dyDescent="0.3">
      <c r="A54" s="4" t="s">
        <v>24</v>
      </c>
      <c r="B54" s="11" t="s">
        <v>4</v>
      </c>
      <c r="C54" s="11" t="s">
        <v>12</v>
      </c>
      <c r="D54" s="14">
        <v>92.9</v>
      </c>
      <c r="E54" s="14">
        <f t="shared" si="0"/>
        <v>83.61</v>
      </c>
      <c r="F54" s="11">
        <v>6</v>
      </c>
      <c r="G54" s="26">
        <f t="shared" si="1"/>
        <v>501.65999999999997</v>
      </c>
    </row>
    <row r="55" spans="1:7" x14ac:dyDescent="0.3">
      <c r="A55" s="27" t="s">
        <v>223</v>
      </c>
      <c r="B55" s="23">
        <v>44</v>
      </c>
      <c r="C55" s="23" t="s">
        <v>38</v>
      </c>
      <c r="D55" s="24">
        <v>139.9</v>
      </c>
      <c r="E55" s="19">
        <f t="shared" si="0"/>
        <v>125.91</v>
      </c>
      <c r="F55" s="23">
        <v>10</v>
      </c>
      <c r="G55" s="28">
        <f t="shared" si="1"/>
        <v>1259.0999999999999</v>
      </c>
    </row>
    <row r="56" spans="1:7" x14ac:dyDescent="0.3">
      <c r="A56" s="27" t="s">
        <v>139</v>
      </c>
      <c r="B56" s="23">
        <v>40</v>
      </c>
      <c r="C56" s="23" t="s">
        <v>38</v>
      </c>
      <c r="D56" s="24">
        <v>129.9</v>
      </c>
      <c r="E56" s="19">
        <f t="shared" si="0"/>
        <v>116.91</v>
      </c>
      <c r="F56" s="23">
        <v>15</v>
      </c>
      <c r="G56" s="28">
        <f t="shared" si="1"/>
        <v>1753.6499999999999</v>
      </c>
    </row>
    <row r="57" spans="1:7" x14ac:dyDescent="0.3">
      <c r="A57" s="27" t="s">
        <v>138</v>
      </c>
      <c r="B57" s="23">
        <v>36</v>
      </c>
      <c r="C57" s="23" t="s">
        <v>38</v>
      </c>
      <c r="D57" s="24">
        <v>139.9</v>
      </c>
      <c r="E57" s="19">
        <f t="shared" si="0"/>
        <v>125.91</v>
      </c>
      <c r="F57" s="23">
        <v>10</v>
      </c>
      <c r="G57" s="28">
        <f t="shared" si="1"/>
        <v>1259.0999999999999</v>
      </c>
    </row>
    <row r="58" spans="1:7" x14ac:dyDescent="0.3">
      <c r="A58" s="27" t="s">
        <v>138</v>
      </c>
      <c r="B58" s="23">
        <v>38</v>
      </c>
      <c r="C58" s="23" t="s">
        <v>38</v>
      </c>
      <c r="D58" s="24">
        <v>139.9</v>
      </c>
      <c r="E58" s="19">
        <f t="shared" si="0"/>
        <v>125.91</v>
      </c>
      <c r="F58" s="23">
        <v>18</v>
      </c>
      <c r="G58" s="28">
        <f t="shared" si="1"/>
        <v>2266.38</v>
      </c>
    </row>
    <row r="59" spans="1:7" x14ac:dyDescent="0.3">
      <c r="A59" s="27" t="s">
        <v>39</v>
      </c>
      <c r="B59" s="23">
        <v>38</v>
      </c>
      <c r="C59" s="23" t="s">
        <v>38</v>
      </c>
      <c r="D59" s="24">
        <v>139.9</v>
      </c>
      <c r="E59" s="19">
        <f t="shared" si="0"/>
        <v>125.91</v>
      </c>
      <c r="F59" s="23">
        <v>15</v>
      </c>
      <c r="G59" s="28">
        <f t="shared" si="1"/>
        <v>1888.6499999999999</v>
      </c>
    </row>
    <row r="60" spans="1:7" x14ac:dyDescent="0.3">
      <c r="A60" s="27" t="s">
        <v>39</v>
      </c>
      <c r="B60" s="23">
        <v>40</v>
      </c>
      <c r="C60" s="23" t="s">
        <v>38</v>
      </c>
      <c r="D60" s="24">
        <v>139.9</v>
      </c>
      <c r="E60" s="19">
        <f t="shared" si="0"/>
        <v>125.91</v>
      </c>
      <c r="F60" s="23">
        <v>25</v>
      </c>
      <c r="G60" s="28">
        <f t="shared" si="1"/>
        <v>3147.75</v>
      </c>
    </row>
    <row r="61" spans="1:7" x14ac:dyDescent="0.3">
      <c r="A61" s="27" t="s">
        <v>39</v>
      </c>
      <c r="B61" s="23">
        <v>42</v>
      </c>
      <c r="C61" s="23" t="s">
        <v>38</v>
      </c>
      <c r="D61" s="24">
        <v>139.9</v>
      </c>
      <c r="E61" s="19">
        <f t="shared" si="0"/>
        <v>125.91</v>
      </c>
      <c r="F61" s="23">
        <v>20</v>
      </c>
      <c r="G61" s="28">
        <f t="shared" si="1"/>
        <v>2518.1999999999998</v>
      </c>
    </row>
    <row r="62" spans="1:7" x14ac:dyDescent="0.3">
      <c r="A62" s="27" t="s">
        <v>37</v>
      </c>
      <c r="B62" s="23">
        <v>36</v>
      </c>
      <c r="C62" s="23" t="s">
        <v>38</v>
      </c>
      <c r="D62" s="24">
        <v>129.9</v>
      </c>
      <c r="E62" s="19">
        <f t="shared" si="0"/>
        <v>116.91</v>
      </c>
      <c r="F62" s="23">
        <v>25</v>
      </c>
      <c r="G62" s="28">
        <f t="shared" si="1"/>
        <v>2922.75</v>
      </c>
    </row>
    <row r="63" spans="1:7" x14ac:dyDescent="0.3">
      <c r="A63" s="27" t="s">
        <v>37</v>
      </c>
      <c r="B63" s="23">
        <v>38</v>
      </c>
      <c r="C63" s="23" t="s">
        <v>38</v>
      </c>
      <c r="D63" s="24">
        <v>129.9</v>
      </c>
      <c r="E63" s="19">
        <f t="shared" si="0"/>
        <v>116.91</v>
      </c>
      <c r="F63" s="23">
        <v>30</v>
      </c>
      <c r="G63" s="28">
        <f t="shared" si="1"/>
        <v>3507.2999999999997</v>
      </c>
    </row>
    <row r="64" spans="1:7" x14ac:dyDescent="0.3">
      <c r="A64" s="27" t="s">
        <v>37</v>
      </c>
      <c r="B64" s="23">
        <v>40</v>
      </c>
      <c r="C64" s="23" t="s">
        <v>38</v>
      </c>
      <c r="D64" s="24">
        <v>129.9</v>
      </c>
      <c r="E64" s="19">
        <f t="shared" si="0"/>
        <v>116.91</v>
      </c>
      <c r="F64" s="23">
        <v>45</v>
      </c>
      <c r="G64" s="28">
        <f t="shared" si="1"/>
        <v>5260.95</v>
      </c>
    </row>
    <row r="65" spans="1:7" x14ac:dyDescent="0.3">
      <c r="A65" s="27" t="s">
        <v>37</v>
      </c>
      <c r="B65" s="23">
        <v>42</v>
      </c>
      <c r="C65" s="23" t="s">
        <v>38</v>
      </c>
      <c r="D65" s="24">
        <v>129.9</v>
      </c>
      <c r="E65" s="19">
        <f t="shared" si="0"/>
        <v>116.91</v>
      </c>
      <c r="F65" s="23">
        <v>40</v>
      </c>
      <c r="G65" s="28">
        <f t="shared" si="1"/>
        <v>4676.3999999999996</v>
      </c>
    </row>
    <row r="66" spans="1:7" x14ac:dyDescent="0.3">
      <c r="A66" s="27" t="s">
        <v>37</v>
      </c>
      <c r="B66" s="23">
        <v>44</v>
      </c>
      <c r="C66" s="23" t="s">
        <v>38</v>
      </c>
      <c r="D66" s="24">
        <v>129.9</v>
      </c>
      <c r="E66" s="19">
        <f t="shared" si="0"/>
        <v>116.91</v>
      </c>
      <c r="F66" s="23">
        <v>20</v>
      </c>
      <c r="G66" s="28">
        <f t="shared" si="1"/>
        <v>2338.1999999999998</v>
      </c>
    </row>
    <row r="67" spans="1:7" x14ac:dyDescent="0.3">
      <c r="A67" s="27" t="s">
        <v>184</v>
      </c>
      <c r="B67" s="23">
        <v>40</v>
      </c>
      <c r="C67" s="23" t="s">
        <v>38</v>
      </c>
      <c r="D67" s="24">
        <v>129.9</v>
      </c>
      <c r="E67" s="19">
        <f t="shared" si="0"/>
        <v>116.91</v>
      </c>
      <c r="F67" s="23">
        <v>15</v>
      </c>
      <c r="G67" s="28">
        <f t="shared" si="1"/>
        <v>1753.6499999999999</v>
      </c>
    </row>
    <row r="68" spans="1:7" x14ac:dyDescent="0.3">
      <c r="A68" s="27" t="s">
        <v>184</v>
      </c>
      <c r="B68" s="23">
        <v>42</v>
      </c>
      <c r="C68" s="23" t="s">
        <v>38</v>
      </c>
      <c r="D68" s="24">
        <v>129.9</v>
      </c>
      <c r="E68" s="19">
        <f t="shared" ref="E68:E131" si="2">D68-(D68*$I$4)</f>
        <v>116.91</v>
      </c>
      <c r="F68" s="23">
        <v>20</v>
      </c>
      <c r="G68" s="28">
        <f t="shared" ref="G68:G131" si="3">E68*F68</f>
        <v>2338.1999999999998</v>
      </c>
    </row>
    <row r="69" spans="1:7" x14ac:dyDescent="0.3">
      <c r="A69" s="27" t="s">
        <v>84</v>
      </c>
      <c r="B69" s="23">
        <v>38</v>
      </c>
      <c r="C69" s="23" t="s">
        <v>38</v>
      </c>
      <c r="D69" s="24">
        <v>149.9</v>
      </c>
      <c r="E69" s="19">
        <f t="shared" si="2"/>
        <v>134.91</v>
      </c>
      <c r="F69" s="23">
        <v>12</v>
      </c>
      <c r="G69" s="28">
        <f t="shared" si="3"/>
        <v>1618.92</v>
      </c>
    </row>
    <row r="70" spans="1:7" x14ac:dyDescent="0.3">
      <c r="A70" s="27" t="s">
        <v>84</v>
      </c>
      <c r="B70" s="23">
        <v>40</v>
      </c>
      <c r="C70" s="23" t="s">
        <v>38</v>
      </c>
      <c r="D70" s="24">
        <v>149.9</v>
      </c>
      <c r="E70" s="19">
        <f t="shared" si="2"/>
        <v>134.91</v>
      </c>
      <c r="F70" s="23">
        <v>20</v>
      </c>
      <c r="G70" s="28">
        <f t="shared" si="3"/>
        <v>2698.2</v>
      </c>
    </row>
    <row r="71" spans="1:7" x14ac:dyDescent="0.3">
      <c r="A71" s="27" t="s">
        <v>84</v>
      </c>
      <c r="B71" s="23">
        <v>42</v>
      </c>
      <c r="C71" s="23" t="s">
        <v>38</v>
      </c>
      <c r="D71" s="24">
        <v>149.9</v>
      </c>
      <c r="E71" s="19">
        <f t="shared" si="2"/>
        <v>134.91</v>
      </c>
      <c r="F71" s="23">
        <v>15</v>
      </c>
      <c r="G71" s="28">
        <f t="shared" si="3"/>
        <v>2023.6499999999999</v>
      </c>
    </row>
    <row r="72" spans="1:7" x14ac:dyDescent="0.3">
      <c r="A72" s="27" t="s">
        <v>41</v>
      </c>
      <c r="B72" s="23" t="s">
        <v>2</v>
      </c>
      <c r="C72" s="23" t="s">
        <v>38</v>
      </c>
      <c r="D72" s="24">
        <v>99.9</v>
      </c>
      <c r="E72" s="19">
        <f t="shared" si="2"/>
        <v>89.91</v>
      </c>
      <c r="F72" s="23">
        <v>18</v>
      </c>
      <c r="G72" s="28">
        <f t="shared" si="3"/>
        <v>1618.3799999999999</v>
      </c>
    </row>
    <row r="73" spans="1:7" x14ac:dyDescent="0.3">
      <c r="A73" s="27" t="s">
        <v>41</v>
      </c>
      <c r="B73" s="23" t="s">
        <v>3</v>
      </c>
      <c r="C73" s="23" t="s">
        <v>38</v>
      </c>
      <c r="D73" s="24">
        <v>99.9</v>
      </c>
      <c r="E73" s="19">
        <f t="shared" si="2"/>
        <v>89.91</v>
      </c>
      <c r="F73" s="23">
        <v>25</v>
      </c>
      <c r="G73" s="28">
        <f t="shared" si="3"/>
        <v>2247.75</v>
      </c>
    </row>
    <row r="74" spans="1:7" x14ac:dyDescent="0.3">
      <c r="A74" s="27" t="s">
        <v>41</v>
      </c>
      <c r="B74" s="23" t="s">
        <v>4</v>
      </c>
      <c r="C74" s="23" t="s">
        <v>38</v>
      </c>
      <c r="D74" s="24">
        <v>99.9</v>
      </c>
      <c r="E74" s="19">
        <f t="shared" si="2"/>
        <v>89.91</v>
      </c>
      <c r="F74" s="23">
        <v>22</v>
      </c>
      <c r="G74" s="28">
        <f t="shared" si="3"/>
        <v>1978.02</v>
      </c>
    </row>
    <row r="75" spans="1:7" x14ac:dyDescent="0.3">
      <c r="A75" s="4" t="s">
        <v>25</v>
      </c>
      <c r="B75" s="11" t="s">
        <v>2</v>
      </c>
      <c r="C75" s="11" t="s">
        <v>12</v>
      </c>
      <c r="D75" s="14">
        <v>44.9</v>
      </c>
      <c r="E75" s="14">
        <f t="shared" si="2"/>
        <v>40.409999999999997</v>
      </c>
      <c r="F75" s="11">
        <v>5</v>
      </c>
      <c r="G75" s="26">
        <f t="shared" si="3"/>
        <v>202.04999999999998</v>
      </c>
    </row>
    <row r="76" spans="1:7" x14ac:dyDescent="0.3">
      <c r="A76" s="4" t="s">
        <v>25</v>
      </c>
      <c r="B76" s="11" t="s">
        <v>3</v>
      </c>
      <c r="C76" s="11" t="s">
        <v>12</v>
      </c>
      <c r="D76" s="14">
        <v>46.9</v>
      </c>
      <c r="E76" s="14">
        <f t="shared" si="2"/>
        <v>42.21</v>
      </c>
      <c r="F76" s="11">
        <v>3</v>
      </c>
      <c r="G76" s="26">
        <f t="shared" si="3"/>
        <v>126.63</v>
      </c>
    </row>
    <row r="77" spans="1:7" x14ac:dyDescent="0.3">
      <c r="A77" s="4" t="s">
        <v>25</v>
      </c>
      <c r="B77" s="11" t="s">
        <v>4</v>
      </c>
      <c r="C77" s="11" t="s">
        <v>12</v>
      </c>
      <c r="D77" s="14">
        <v>48.9</v>
      </c>
      <c r="E77" s="14">
        <f t="shared" si="2"/>
        <v>44.01</v>
      </c>
      <c r="F77" s="11">
        <v>2</v>
      </c>
      <c r="G77" s="26">
        <f t="shared" si="3"/>
        <v>88.02</v>
      </c>
    </row>
    <row r="78" spans="1:7" x14ac:dyDescent="0.3">
      <c r="A78" s="27" t="s">
        <v>140</v>
      </c>
      <c r="B78" s="23" t="s">
        <v>3</v>
      </c>
      <c r="C78" s="23" t="s">
        <v>38</v>
      </c>
      <c r="D78" s="24">
        <v>85</v>
      </c>
      <c r="E78" s="19">
        <f t="shared" si="2"/>
        <v>76.5</v>
      </c>
      <c r="F78" s="23">
        <v>20</v>
      </c>
      <c r="G78" s="28">
        <f t="shared" si="3"/>
        <v>1530</v>
      </c>
    </row>
    <row r="79" spans="1:7" x14ac:dyDescent="0.3">
      <c r="A79" s="27" t="s">
        <v>128</v>
      </c>
      <c r="B79" s="23" t="s">
        <v>4</v>
      </c>
      <c r="C79" s="23" t="s">
        <v>38</v>
      </c>
      <c r="D79" s="24">
        <v>119.9</v>
      </c>
      <c r="E79" s="19">
        <f t="shared" si="2"/>
        <v>107.91</v>
      </c>
      <c r="F79" s="23">
        <v>8</v>
      </c>
      <c r="G79" s="28">
        <f t="shared" si="3"/>
        <v>863.28</v>
      </c>
    </row>
    <row r="80" spans="1:7" x14ac:dyDescent="0.3">
      <c r="A80" s="27" t="s">
        <v>79</v>
      </c>
      <c r="B80" s="23" t="s">
        <v>3</v>
      </c>
      <c r="C80" s="23" t="s">
        <v>38</v>
      </c>
      <c r="D80" s="24">
        <v>159.9</v>
      </c>
      <c r="E80" s="19">
        <f t="shared" si="2"/>
        <v>143.91</v>
      </c>
      <c r="F80" s="23">
        <v>10</v>
      </c>
      <c r="G80" s="28">
        <f t="shared" si="3"/>
        <v>1439.1</v>
      </c>
    </row>
    <row r="81" spans="1:7" x14ac:dyDescent="0.3">
      <c r="A81" s="27" t="s">
        <v>224</v>
      </c>
      <c r="B81" s="23" t="s">
        <v>3</v>
      </c>
      <c r="C81" s="23" t="s">
        <v>38</v>
      </c>
      <c r="D81" s="24">
        <v>169.9</v>
      </c>
      <c r="E81" s="19">
        <f t="shared" si="2"/>
        <v>152.91</v>
      </c>
      <c r="F81" s="23">
        <v>8</v>
      </c>
      <c r="G81" s="28">
        <f t="shared" si="3"/>
        <v>1223.28</v>
      </c>
    </row>
    <row r="82" spans="1:7" x14ac:dyDescent="0.3">
      <c r="A82" s="27" t="s">
        <v>179</v>
      </c>
      <c r="B82" s="23">
        <v>42</v>
      </c>
      <c r="C82" s="23" t="s">
        <v>38</v>
      </c>
      <c r="D82" s="24">
        <v>149.9</v>
      </c>
      <c r="E82" s="19">
        <f t="shared" si="2"/>
        <v>134.91</v>
      </c>
      <c r="F82" s="23">
        <v>10</v>
      </c>
      <c r="G82" s="28">
        <f t="shared" si="3"/>
        <v>1349.1</v>
      </c>
    </row>
    <row r="83" spans="1:7" x14ac:dyDescent="0.3">
      <c r="A83" s="27" t="s">
        <v>179</v>
      </c>
      <c r="B83" s="23">
        <v>44</v>
      </c>
      <c r="C83" s="23" t="s">
        <v>38</v>
      </c>
      <c r="D83" s="24">
        <v>149.9</v>
      </c>
      <c r="E83" s="19">
        <f t="shared" si="2"/>
        <v>134.91</v>
      </c>
      <c r="F83" s="23">
        <v>8</v>
      </c>
      <c r="G83" s="28">
        <f t="shared" si="3"/>
        <v>1079.28</v>
      </c>
    </row>
    <row r="84" spans="1:7" x14ac:dyDescent="0.3">
      <c r="A84" s="27" t="s">
        <v>126</v>
      </c>
      <c r="B84" s="23">
        <v>44</v>
      </c>
      <c r="C84" s="23" t="s">
        <v>38</v>
      </c>
      <c r="D84" s="24">
        <v>179.9</v>
      </c>
      <c r="E84" s="19">
        <f t="shared" si="2"/>
        <v>161.91</v>
      </c>
      <c r="F84" s="23">
        <v>10</v>
      </c>
      <c r="G84" s="28">
        <f t="shared" si="3"/>
        <v>1619.1</v>
      </c>
    </row>
    <row r="85" spans="1:7" x14ac:dyDescent="0.3">
      <c r="A85" s="27" t="s">
        <v>40</v>
      </c>
      <c r="B85" s="23">
        <v>40</v>
      </c>
      <c r="C85" s="23" t="s">
        <v>38</v>
      </c>
      <c r="D85" s="24">
        <v>159.9</v>
      </c>
      <c r="E85" s="19">
        <f t="shared" si="2"/>
        <v>143.91</v>
      </c>
      <c r="F85" s="23">
        <v>10</v>
      </c>
      <c r="G85" s="28">
        <f t="shared" si="3"/>
        <v>1439.1</v>
      </c>
    </row>
    <row r="86" spans="1:7" x14ac:dyDescent="0.3">
      <c r="A86" s="27" t="s">
        <v>141</v>
      </c>
      <c r="B86" s="23" t="s">
        <v>2</v>
      </c>
      <c r="C86" s="23" t="s">
        <v>38</v>
      </c>
      <c r="D86" s="24">
        <v>179.9</v>
      </c>
      <c r="E86" s="19">
        <f t="shared" si="2"/>
        <v>161.91</v>
      </c>
      <c r="F86" s="23">
        <v>10</v>
      </c>
      <c r="G86" s="28">
        <f t="shared" si="3"/>
        <v>1619.1</v>
      </c>
    </row>
    <row r="87" spans="1:7" x14ac:dyDescent="0.3">
      <c r="A87" s="27" t="s">
        <v>136</v>
      </c>
      <c r="B87" s="23" t="s">
        <v>2</v>
      </c>
      <c r="C87" s="23" t="s">
        <v>72</v>
      </c>
      <c r="D87" s="24">
        <v>39.9</v>
      </c>
      <c r="E87" s="19">
        <f t="shared" si="2"/>
        <v>35.909999999999997</v>
      </c>
      <c r="F87" s="23">
        <v>20</v>
      </c>
      <c r="G87" s="28">
        <f t="shared" si="3"/>
        <v>718.19999999999993</v>
      </c>
    </row>
    <row r="88" spans="1:7" x14ac:dyDescent="0.3">
      <c r="A88" s="27" t="s">
        <v>208</v>
      </c>
      <c r="B88" s="23" t="s">
        <v>3</v>
      </c>
      <c r="C88" s="23" t="s">
        <v>72</v>
      </c>
      <c r="D88" s="24">
        <v>45</v>
      </c>
      <c r="E88" s="19">
        <f t="shared" si="2"/>
        <v>40.5</v>
      </c>
      <c r="F88" s="23">
        <v>15</v>
      </c>
      <c r="G88" s="28">
        <f t="shared" si="3"/>
        <v>607.5</v>
      </c>
    </row>
    <row r="89" spans="1:7" x14ac:dyDescent="0.3">
      <c r="A89" s="27" t="s">
        <v>165</v>
      </c>
      <c r="B89" s="23" t="s">
        <v>3</v>
      </c>
      <c r="C89" s="23" t="s">
        <v>72</v>
      </c>
      <c r="D89" s="24">
        <v>59.9</v>
      </c>
      <c r="E89" s="19">
        <f t="shared" si="2"/>
        <v>53.91</v>
      </c>
      <c r="F89" s="23">
        <v>35</v>
      </c>
      <c r="G89" s="28">
        <f t="shared" si="3"/>
        <v>1886.85</v>
      </c>
    </row>
    <row r="90" spans="1:7" x14ac:dyDescent="0.3">
      <c r="A90" s="27" t="s">
        <v>114</v>
      </c>
      <c r="B90" s="23" t="s">
        <v>3</v>
      </c>
      <c r="C90" s="23" t="s">
        <v>72</v>
      </c>
      <c r="D90" s="24">
        <v>69.900000000000006</v>
      </c>
      <c r="E90" s="19">
        <f t="shared" si="2"/>
        <v>62.910000000000004</v>
      </c>
      <c r="F90" s="23">
        <v>30</v>
      </c>
      <c r="G90" s="28">
        <f t="shared" si="3"/>
        <v>1887.3000000000002</v>
      </c>
    </row>
    <row r="91" spans="1:7" x14ac:dyDescent="0.3">
      <c r="A91" s="27" t="s">
        <v>102</v>
      </c>
      <c r="B91" s="23" t="s">
        <v>4</v>
      </c>
      <c r="C91" s="23" t="s">
        <v>50</v>
      </c>
      <c r="D91" s="24">
        <v>129.9</v>
      </c>
      <c r="E91" s="19">
        <f t="shared" si="2"/>
        <v>116.91</v>
      </c>
      <c r="F91" s="23">
        <v>8</v>
      </c>
      <c r="G91" s="28">
        <f t="shared" si="3"/>
        <v>935.28</v>
      </c>
    </row>
    <row r="92" spans="1:7" x14ac:dyDescent="0.3">
      <c r="A92" s="27" t="s">
        <v>210</v>
      </c>
      <c r="B92" s="23" t="s">
        <v>3</v>
      </c>
      <c r="C92" s="23" t="s">
        <v>50</v>
      </c>
      <c r="D92" s="24">
        <v>139.9</v>
      </c>
      <c r="E92" s="19">
        <f t="shared" si="2"/>
        <v>125.91</v>
      </c>
      <c r="F92" s="23">
        <v>10</v>
      </c>
      <c r="G92" s="28">
        <f t="shared" si="3"/>
        <v>1259.0999999999999</v>
      </c>
    </row>
    <row r="93" spans="1:7" x14ac:dyDescent="0.3">
      <c r="A93" s="27" t="s">
        <v>210</v>
      </c>
      <c r="B93" s="23" t="s">
        <v>4</v>
      </c>
      <c r="C93" s="23" t="s">
        <v>50</v>
      </c>
      <c r="D93" s="24">
        <v>139.9</v>
      </c>
      <c r="E93" s="19">
        <f t="shared" si="2"/>
        <v>125.91</v>
      </c>
      <c r="F93" s="23">
        <v>8</v>
      </c>
      <c r="G93" s="28">
        <f t="shared" si="3"/>
        <v>1007.28</v>
      </c>
    </row>
    <row r="94" spans="1:7" x14ac:dyDescent="0.3">
      <c r="A94" s="27" t="s">
        <v>145</v>
      </c>
      <c r="B94" s="23" t="s">
        <v>3</v>
      </c>
      <c r="C94" s="23" t="s">
        <v>50</v>
      </c>
      <c r="D94" s="24">
        <v>99.9</v>
      </c>
      <c r="E94" s="19">
        <f t="shared" si="2"/>
        <v>89.91</v>
      </c>
      <c r="F94" s="23">
        <v>10</v>
      </c>
      <c r="G94" s="28">
        <f t="shared" si="3"/>
        <v>899.09999999999991</v>
      </c>
    </row>
    <row r="95" spans="1:7" x14ac:dyDescent="0.3">
      <c r="A95" s="27" t="s">
        <v>177</v>
      </c>
      <c r="B95" s="23" t="s">
        <v>2</v>
      </c>
      <c r="C95" s="23" t="s">
        <v>50</v>
      </c>
      <c r="D95" s="24">
        <v>95</v>
      </c>
      <c r="E95" s="19">
        <f t="shared" si="2"/>
        <v>85.5</v>
      </c>
      <c r="F95" s="23">
        <v>15</v>
      </c>
      <c r="G95" s="28">
        <f t="shared" si="3"/>
        <v>1282.5</v>
      </c>
    </row>
    <row r="96" spans="1:7" x14ac:dyDescent="0.3">
      <c r="A96" s="27" t="s">
        <v>177</v>
      </c>
      <c r="B96" s="23" t="s">
        <v>3</v>
      </c>
      <c r="C96" s="23" t="s">
        <v>50</v>
      </c>
      <c r="D96" s="24">
        <v>95</v>
      </c>
      <c r="E96" s="19">
        <f t="shared" si="2"/>
        <v>85.5</v>
      </c>
      <c r="F96" s="23">
        <v>20</v>
      </c>
      <c r="G96" s="28">
        <f t="shared" si="3"/>
        <v>1710</v>
      </c>
    </row>
    <row r="97" spans="1:7" x14ac:dyDescent="0.3">
      <c r="A97" s="27" t="s">
        <v>177</v>
      </c>
      <c r="B97" s="23" t="s">
        <v>4</v>
      </c>
      <c r="C97" s="23" t="s">
        <v>50</v>
      </c>
      <c r="D97" s="24">
        <v>95</v>
      </c>
      <c r="E97" s="19">
        <f t="shared" si="2"/>
        <v>85.5</v>
      </c>
      <c r="F97" s="23">
        <v>18</v>
      </c>
      <c r="G97" s="28">
        <f t="shared" si="3"/>
        <v>1539</v>
      </c>
    </row>
    <row r="98" spans="1:7" x14ac:dyDescent="0.3">
      <c r="A98" s="27" t="s">
        <v>49</v>
      </c>
      <c r="B98" s="23" t="s">
        <v>2</v>
      </c>
      <c r="C98" s="23" t="s">
        <v>50</v>
      </c>
      <c r="D98" s="24">
        <v>89.9</v>
      </c>
      <c r="E98" s="19">
        <f t="shared" si="2"/>
        <v>80.910000000000011</v>
      </c>
      <c r="F98" s="23">
        <v>15</v>
      </c>
      <c r="G98" s="28">
        <f t="shared" si="3"/>
        <v>1213.6500000000001</v>
      </c>
    </row>
    <row r="99" spans="1:7" x14ac:dyDescent="0.3">
      <c r="A99" s="27" t="s">
        <v>49</v>
      </c>
      <c r="B99" s="23" t="s">
        <v>3</v>
      </c>
      <c r="C99" s="23" t="s">
        <v>50</v>
      </c>
      <c r="D99" s="24">
        <v>89.9</v>
      </c>
      <c r="E99" s="19">
        <f t="shared" si="2"/>
        <v>80.910000000000011</v>
      </c>
      <c r="F99" s="23">
        <v>25</v>
      </c>
      <c r="G99" s="28">
        <f t="shared" si="3"/>
        <v>2022.7500000000002</v>
      </c>
    </row>
    <row r="100" spans="1:7" x14ac:dyDescent="0.3">
      <c r="A100" s="27" t="s">
        <v>49</v>
      </c>
      <c r="B100" s="23" t="s">
        <v>4</v>
      </c>
      <c r="C100" s="23" t="s">
        <v>50</v>
      </c>
      <c r="D100" s="24">
        <v>89.9</v>
      </c>
      <c r="E100" s="19">
        <f t="shared" si="2"/>
        <v>80.910000000000011</v>
      </c>
      <c r="F100" s="23">
        <v>20</v>
      </c>
      <c r="G100" s="28">
        <f t="shared" si="3"/>
        <v>1618.2000000000003</v>
      </c>
    </row>
    <row r="101" spans="1:7" x14ac:dyDescent="0.3">
      <c r="A101" s="27" t="s">
        <v>146</v>
      </c>
      <c r="B101" s="23" t="s">
        <v>4</v>
      </c>
      <c r="C101" s="23" t="s">
        <v>50</v>
      </c>
      <c r="D101" s="24">
        <v>119.9</v>
      </c>
      <c r="E101" s="19">
        <f t="shared" si="2"/>
        <v>107.91</v>
      </c>
      <c r="F101" s="23">
        <v>8</v>
      </c>
      <c r="G101" s="28">
        <f t="shared" si="3"/>
        <v>863.28</v>
      </c>
    </row>
    <row r="102" spans="1:7" x14ac:dyDescent="0.3">
      <c r="A102" s="27" t="s">
        <v>103</v>
      </c>
      <c r="B102" s="23" t="s">
        <v>2</v>
      </c>
      <c r="C102" s="23" t="s">
        <v>50</v>
      </c>
      <c r="D102" s="24">
        <v>119.9</v>
      </c>
      <c r="E102" s="19">
        <f t="shared" si="2"/>
        <v>107.91</v>
      </c>
      <c r="F102" s="23">
        <v>10</v>
      </c>
      <c r="G102" s="28">
        <f t="shared" si="3"/>
        <v>1079.0999999999999</v>
      </c>
    </row>
    <row r="103" spans="1:7" x14ac:dyDescent="0.3">
      <c r="A103" s="27" t="s">
        <v>51</v>
      </c>
      <c r="B103" s="23" t="s">
        <v>3</v>
      </c>
      <c r="C103" s="23" t="s">
        <v>50</v>
      </c>
      <c r="D103" s="24">
        <v>119.9</v>
      </c>
      <c r="E103" s="19">
        <f t="shared" si="2"/>
        <v>107.91</v>
      </c>
      <c r="F103" s="23">
        <v>10</v>
      </c>
      <c r="G103" s="28">
        <f t="shared" si="3"/>
        <v>1079.0999999999999</v>
      </c>
    </row>
    <row r="104" spans="1:7" x14ac:dyDescent="0.3">
      <c r="A104" s="27" t="s">
        <v>52</v>
      </c>
      <c r="B104" s="23" t="s">
        <v>4</v>
      </c>
      <c r="C104" s="23" t="s">
        <v>50</v>
      </c>
      <c r="D104" s="24">
        <v>109.9</v>
      </c>
      <c r="E104" s="19">
        <f t="shared" si="2"/>
        <v>98.91</v>
      </c>
      <c r="F104" s="23">
        <v>12</v>
      </c>
      <c r="G104" s="28">
        <f t="shared" si="3"/>
        <v>1186.92</v>
      </c>
    </row>
    <row r="105" spans="1:7" x14ac:dyDescent="0.3">
      <c r="A105" s="27" t="s">
        <v>189</v>
      </c>
      <c r="B105" s="23" t="s">
        <v>2</v>
      </c>
      <c r="C105" s="23" t="s">
        <v>44</v>
      </c>
      <c r="D105" s="24">
        <v>49.9</v>
      </c>
      <c r="E105" s="19">
        <f t="shared" si="2"/>
        <v>44.91</v>
      </c>
      <c r="F105" s="23">
        <v>25</v>
      </c>
      <c r="G105" s="28">
        <f t="shared" si="3"/>
        <v>1122.75</v>
      </c>
    </row>
    <row r="106" spans="1:7" x14ac:dyDescent="0.3">
      <c r="A106" s="27" t="s">
        <v>189</v>
      </c>
      <c r="B106" s="23" t="s">
        <v>3</v>
      </c>
      <c r="C106" s="23" t="s">
        <v>44</v>
      </c>
      <c r="D106" s="24">
        <v>49.9</v>
      </c>
      <c r="E106" s="19">
        <f t="shared" si="2"/>
        <v>44.91</v>
      </c>
      <c r="F106" s="23">
        <v>35</v>
      </c>
      <c r="G106" s="28">
        <f t="shared" si="3"/>
        <v>1571.85</v>
      </c>
    </row>
    <row r="107" spans="1:7" x14ac:dyDescent="0.3">
      <c r="A107" s="27" t="s">
        <v>43</v>
      </c>
      <c r="B107" s="23" t="s">
        <v>2</v>
      </c>
      <c r="C107" s="23" t="s">
        <v>44</v>
      </c>
      <c r="D107" s="24">
        <v>49.9</v>
      </c>
      <c r="E107" s="19">
        <f t="shared" si="2"/>
        <v>44.91</v>
      </c>
      <c r="F107" s="23">
        <v>50</v>
      </c>
      <c r="G107" s="28">
        <f t="shared" si="3"/>
        <v>2245.5</v>
      </c>
    </row>
    <row r="108" spans="1:7" x14ac:dyDescent="0.3">
      <c r="A108" s="27" t="s">
        <v>43</v>
      </c>
      <c r="B108" s="23" t="s">
        <v>3</v>
      </c>
      <c r="C108" s="23" t="s">
        <v>44</v>
      </c>
      <c r="D108" s="24">
        <v>49.9</v>
      </c>
      <c r="E108" s="19">
        <f t="shared" si="2"/>
        <v>44.91</v>
      </c>
      <c r="F108" s="23">
        <v>70</v>
      </c>
      <c r="G108" s="28">
        <f t="shared" si="3"/>
        <v>3143.7</v>
      </c>
    </row>
    <row r="109" spans="1:7" x14ac:dyDescent="0.3">
      <c r="A109" s="27" t="s">
        <v>43</v>
      </c>
      <c r="B109" s="23" t="s">
        <v>4</v>
      </c>
      <c r="C109" s="23" t="s">
        <v>44</v>
      </c>
      <c r="D109" s="24">
        <v>49.9</v>
      </c>
      <c r="E109" s="19">
        <f t="shared" si="2"/>
        <v>44.91</v>
      </c>
      <c r="F109" s="23">
        <v>65</v>
      </c>
      <c r="G109" s="28">
        <f t="shared" si="3"/>
        <v>2919.1499999999996</v>
      </c>
    </row>
    <row r="110" spans="1:7" x14ac:dyDescent="0.3">
      <c r="A110" s="27" t="s">
        <v>45</v>
      </c>
      <c r="B110" s="23" t="s">
        <v>2</v>
      </c>
      <c r="C110" s="23" t="s">
        <v>44</v>
      </c>
      <c r="D110" s="24">
        <v>49.9</v>
      </c>
      <c r="E110" s="19">
        <f t="shared" si="2"/>
        <v>44.91</v>
      </c>
      <c r="F110" s="23">
        <v>50</v>
      </c>
      <c r="G110" s="28">
        <f t="shared" si="3"/>
        <v>2245.5</v>
      </c>
    </row>
    <row r="111" spans="1:7" x14ac:dyDescent="0.3">
      <c r="A111" s="27" t="s">
        <v>45</v>
      </c>
      <c r="B111" s="23" t="s">
        <v>3</v>
      </c>
      <c r="C111" s="23" t="s">
        <v>44</v>
      </c>
      <c r="D111" s="24">
        <v>49.9</v>
      </c>
      <c r="E111" s="19">
        <f t="shared" si="2"/>
        <v>44.91</v>
      </c>
      <c r="F111" s="23">
        <v>70</v>
      </c>
      <c r="G111" s="28">
        <f t="shared" si="3"/>
        <v>3143.7</v>
      </c>
    </row>
    <row r="112" spans="1:7" x14ac:dyDescent="0.3">
      <c r="A112" s="27" t="s">
        <v>45</v>
      </c>
      <c r="B112" s="23" t="s">
        <v>4</v>
      </c>
      <c r="C112" s="23" t="s">
        <v>44</v>
      </c>
      <c r="D112" s="24">
        <v>49.9</v>
      </c>
      <c r="E112" s="19">
        <f t="shared" si="2"/>
        <v>44.91</v>
      </c>
      <c r="F112" s="23">
        <v>65</v>
      </c>
      <c r="G112" s="28">
        <f t="shared" si="3"/>
        <v>2919.1499999999996</v>
      </c>
    </row>
    <row r="113" spans="1:7" x14ac:dyDescent="0.3">
      <c r="A113" s="27" t="s">
        <v>225</v>
      </c>
      <c r="B113" s="23" t="s">
        <v>3</v>
      </c>
      <c r="C113" s="23" t="s">
        <v>44</v>
      </c>
      <c r="D113" s="24">
        <v>49.9</v>
      </c>
      <c r="E113" s="19">
        <f t="shared" si="2"/>
        <v>44.91</v>
      </c>
      <c r="F113" s="23">
        <v>30</v>
      </c>
      <c r="G113" s="28">
        <f t="shared" si="3"/>
        <v>1347.3</v>
      </c>
    </row>
    <row r="114" spans="1:7" x14ac:dyDescent="0.3">
      <c r="A114" s="27" t="s">
        <v>225</v>
      </c>
      <c r="B114" s="23" t="s">
        <v>4</v>
      </c>
      <c r="C114" s="23" t="s">
        <v>44</v>
      </c>
      <c r="D114" s="24">
        <v>49.9</v>
      </c>
      <c r="E114" s="19">
        <f t="shared" si="2"/>
        <v>44.91</v>
      </c>
      <c r="F114" s="23">
        <v>25</v>
      </c>
      <c r="G114" s="28">
        <f t="shared" si="3"/>
        <v>1122.75</v>
      </c>
    </row>
    <row r="115" spans="1:7" x14ac:dyDescent="0.3">
      <c r="A115" s="27" t="s">
        <v>123</v>
      </c>
      <c r="B115" s="23" t="s">
        <v>4</v>
      </c>
      <c r="C115" s="23" t="s">
        <v>44</v>
      </c>
      <c r="D115" s="24">
        <v>65</v>
      </c>
      <c r="E115" s="19">
        <f t="shared" si="2"/>
        <v>58.5</v>
      </c>
      <c r="F115" s="23">
        <v>25</v>
      </c>
      <c r="G115" s="28">
        <f t="shared" si="3"/>
        <v>1462.5</v>
      </c>
    </row>
    <row r="116" spans="1:7" x14ac:dyDescent="0.3">
      <c r="A116" s="4" t="s">
        <v>34</v>
      </c>
      <c r="B116" s="11" t="s">
        <v>2</v>
      </c>
      <c r="C116" s="11" t="s">
        <v>12</v>
      </c>
      <c r="D116" s="14">
        <v>39.9</v>
      </c>
      <c r="E116" s="14">
        <f t="shared" si="2"/>
        <v>35.909999999999997</v>
      </c>
      <c r="F116" s="11">
        <v>12</v>
      </c>
      <c r="G116" s="26">
        <f t="shared" si="3"/>
        <v>430.91999999999996</v>
      </c>
    </row>
    <row r="117" spans="1:7" x14ac:dyDescent="0.3">
      <c r="A117" s="4" t="s">
        <v>34</v>
      </c>
      <c r="B117" s="11" t="s">
        <v>3</v>
      </c>
      <c r="C117" s="11" t="s">
        <v>12</v>
      </c>
      <c r="D117" s="14">
        <v>39.9</v>
      </c>
      <c r="E117" s="14">
        <f t="shared" si="2"/>
        <v>35.909999999999997</v>
      </c>
      <c r="F117" s="11">
        <v>10</v>
      </c>
      <c r="G117" s="26">
        <f t="shared" si="3"/>
        <v>359.09999999999997</v>
      </c>
    </row>
    <row r="118" spans="1:7" x14ac:dyDescent="0.3">
      <c r="A118" s="4" t="s">
        <v>34</v>
      </c>
      <c r="B118" s="11" t="s">
        <v>4</v>
      </c>
      <c r="C118" s="11" t="s">
        <v>12</v>
      </c>
      <c r="D118" s="14">
        <v>42.5</v>
      </c>
      <c r="E118" s="14">
        <f t="shared" si="2"/>
        <v>38.25</v>
      </c>
      <c r="F118" s="11">
        <v>6</v>
      </c>
      <c r="G118" s="26">
        <f t="shared" si="3"/>
        <v>229.5</v>
      </c>
    </row>
    <row r="119" spans="1:7" x14ac:dyDescent="0.3">
      <c r="A119" s="27" t="s">
        <v>47</v>
      </c>
      <c r="B119" s="23" t="s">
        <v>4</v>
      </c>
      <c r="C119" s="23" t="s">
        <v>44</v>
      </c>
      <c r="D119" s="24">
        <v>69.900000000000006</v>
      </c>
      <c r="E119" s="19">
        <f t="shared" si="2"/>
        <v>62.910000000000004</v>
      </c>
      <c r="F119" s="23">
        <v>15</v>
      </c>
      <c r="G119" s="28">
        <f t="shared" si="3"/>
        <v>943.65000000000009</v>
      </c>
    </row>
    <row r="120" spans="1:7" x14ac:dyDescent="0.3">
      <c r="A120" s="27" t="s">
        <v>46</v>
      </c>
      <c r="B120" s="23" t="s">
        <v>3</v>
      </c>
      <c r="C120" s="23" t="s">
        <v>44</v>
      </c>
      <c r="D120" s="24">
        <v>69.900000000000006</v>
      </c>
      <c r="E120" s="19">
        <f t="shared" si="2"/>
        <v>62.910000000000004</v>
      </c>
      <c r="F120" s="23">
        <v>20</v>
      </c>
      <c r="G120" s="28">
        <f t="shared" si="3"/>
        <v>1258.2</v>
      </c>
    </row>
    <row r="121" spans="1:7" x14ac:dyDescent="0.3">
      <c r="A121" s="27" t="s">
        <v>90</v>
      </c>
      <c r="B121" s="23" t="s">
        <v>2</v>
      </c>
      <c r="C121" s="23" t="s">
        <v>44</v>
      </c>
      <c r="D121" s="24">
        <v>55</v>
      </c>
      <c r="E121" s="19">
        <f t="shared" si="2"/>
        <v>49.5</v>
      </c>
      <c r="F121" s="23">
        <v>25</v>
      </c>
      <c r="G121" s="28">
        <f t="shared" si="3"/>
        <v>1237.5</v>
      </c>
    </row>
    <row r="122" spans="1:7" x14ac:dyDescent="0.3">
      <c r="A122" s="27" t="s">
        <v>90</v>
      </c>
      <c r="B122" s="23" t="s">
        <v>3</v>
      </c>
      <c r="C122" s="23" t="s">
        <v>44</v>
      </c>
      <c r="D122" s="24">
        <v>55</v>
      </c>
      <c r="E122" s="19">
        <f t="shared" si="2"/>
        <v>49.5</v>
      </c>
      <c r="F122" s="23">
        <v>35</v>
      </c>
      <c r="G122" s="28">
        <f t="shared" si="3"/>
        <v>1732.5</v>
      </c>
    </row>
    <row r="123" spans="1:7" x14ac:dyDescent="0.3">
      <c r="A123" s="27" t="s">
        <v>90</v>
      </c>
      <c r="B123" s="23" t="s">
        <v>4</v>
      </c>
      <c r="C123" s="23" t="s">
        <v>44</v>
      </c>
      <c r="D123" s="24">
        <v>55</v>
      </c>
      <c r="E123" s="19">
        <f t="shared" si="2"/>
        <v>49.5</v>
      </c>
      <c r="F123" s="23">
        <v>30</v>
      </c>
      <c r="G123" s="28">
        <f t="shared" si="3"/>
        <v>1485</v>
      </c>
    </row>
    <row r="124" spans="1:7" x14ac:dyDescent="0.3">
      <c r="A124" s="4" t="s">
        <v>9</v>
      </c>
      <c r="B124" s="11" t="s">
        <v>4</v>
      </c>
      <c r="C124" s="11" t="s">
        <v>12</v>
      </c>
      <c r="D124" s="14">
        <v>32.9</v>
      </c>
      <c r="E124" s="14">
        <f t="shared" si="2"/>
        <v>29.61</v>
      </c>
      <c r="F124" s="11">
        <v>6</v>
      </c>
      <c r="G124" s="26">
        <f t="shared" si="3"/>
        <v>177.66</v>
      </c>
    </row>
    <row r="125" spans="1:7" x14ac:dyDescent="0.3">
      <c r="A125" s="4" t="s">
        <v>23</v>
      </c>
      <c r="B125" s="11" t="s">
        <v>2</v>
      </c>
      <c r="C125" s="11" t="s">
        <v>12</v>
      </c>
      <c r="D125" s="14">
        <v>25.9</v>
      </c>
      <c r="E125" s="14">
        <f t="shared" si="2"/>
        <v>23.31</v>
      </c>
      <c r="F125" s="11">
        <v>12</v>
      </c>
      <c r="G125" s="26">
        <f t="shared" si="3"/>
        <v>279.71999999999997</v>
      </c>
    </row>
    <row r="126" spans="1:7" x14ac:dyDescent="0.3">
      <c r="A126" s="4" t="s">
        <v>23</v>
      </c>
      <c r="B126" s="11" t="s">
        <v>3</v>
      </c>
      <c r="C126" s="11" t="s">
        <v>12</v>
      </c>
      <c r="D126" s="14">
        <v>29.9</v>
      </c>
      <c r="E126" s="14">
        <f t="shared" si="2"/>
        <v>26.909999999999997</v>
      </c>
      <c r="F126" s="11">
        <v>10</v>
      </c>
      <c r="G126" s="26">
        <f t="shared" si="3"/>
        <v>269.09999999999997</v>
      </c>
    </row>
    <row r="127" spans="1:7" x14ac:dyDescent="0.3">
      <c r="A127" s="27" t="s">
        <v>190</v>
      </c>
      <c r="B127" s="23" t="s">
        <v>4</v>
      </c>
      <c r="C127" s="23" t="s">
        <v>44</v>
      </c>
      <c r="D127" s="24">
        <v>65</v>
      </c>
      <c r="E127" s="19">
        <f t="shared" si="2"/>
        <v>58.5</v>
      </c>
      <c r="F127" s="23">
        <v>15</v>
      </c>
      <c r="G127" s="28">
        <f t="shared" si="3"/>
        <v>877.5</v>
      </c>
    </row>
    <row r="128" spans="1:7" x14ac:dyDescent="0.3">
      <c r="A128" s="27" t="s">
        <v>92</v>
      </c>
      <c r="B128" s="23" t="s">
        <v>4</v>
      </c>
      <c r="C128" s="23" t="s">
        <v>44</v>
      </c>
      <c r="D128" s="24">
        <v>79.900000000000006</v>
      </c>
      <c r="E128" s="19">
        <f t="shared" si="2"/>
        <v>71.910000000000011</v>
      </c>
      <c r="F128" s="23">
        <v>10</v>
      </c>
      <c r="G128" s="28">
        <f t="shared" si="3"/>
        <v>719.10000000000014</v>
      </c>
    </row>
    <row r="129" spans="1:7" x14ac:dyDescent="0.3">
      <c r="A129" s="27" t="s">
        <v>143</v>
      </c>
      <c r="B129" s="23" t="s">
        <v>4</v>
      </c>
      <c r="C129" s="23" t="s">
        <v>44</v>
      </c>
      <c r="D129" s="24">
        <v>55</v>
      </c>
      <c r="E129" s="19">
        <f t="shared" si="2"/>
        <v>49.5</v>
      </c>
      <c r="F129" s="23">
        <v>20</v>
      </c>
      <c r="G129" s="28">
        <f t="shared" si="3"/>
        <v>990</v>
      </c>
    </row>
    <row r="130" spans="1:7" x14ac:dyDescent="0.3">
      <c r="A130" s="27" t="s">
        <v>166</v>
      </c>
      <c r="B130" s="23" t="s">
        <v>2</v>
      </c>
      <c r="C130" s="23" t="s">
        <v>72</v>
      </c>
      <c r="D130" s="24">
        <v>99.9</v>
      </c>
      <c r="E130" s="19">
        <f t="shared" si="2"/>
        <v>89.91</v>
      </c>
      <c r="F130" s="23">
        <v>10</v>
      </c>
      <c r="G130" s="28">
        <f t="shared" si="3"/>
        <v>899.09999999999991</v>
      </c>
    </row>
    <row r="131" spans="1:7" x14ac:dyDescent="0.3">
      <c r="A131" s="27" t="s">
        <v>56</v>
      </c>
      <c r="B131" s="23" t="s">
        <v>3</v>
      </c>
      <c r="C131" s="23" t="s">
        <v>54</v>
      </c>
      <c r="D131" s="24">
        <v>99.9</v>
      </c>
      <c r="E131" s="19">
        <f t="shared" si="2"/>
        <v>89.91</v>
      </c>
      <c r="F131" s="23">
        <v>15</v>
      </c>
      <c r="G131" s="28">
        <f t="shared" si="3"/>
        <v>1348.6499999999999</v>
      </c>
    </row>
    <row r="132" spans="1:7" x14ac:dyDescent="0.3">
      <c r="A132" s="27" t="s">
        <v>194</v>
      </c>
      <c r="B132" s="23" t="s">
        <v>3</v>
      </c>
      <c r="C132" s="23" t="s">
        <v>54</v>
      </c>
      <c r="D132" s="24">
        <v>159.9</v>
      </c>
      <c r="E132" s="19">
        <f t="shared" ref="E132:E195" si="4">D132-(D132*$I$4)</f>
        <v>143.91</v>
      </c>
      <c r="F132" s="23">
        <v>8</v>
      </c>
      <c r="G132" s="28">
        <f t="shared" ref="G132:G195" si="5">E132*F132</f>
        <v>1151.28</v>
      </c>
    </row>
    <row r="133" spans="1:7" x14ac:dyDescent="0.3">
      <c r="A133" s="27" t="s">
        <v>133</v>
      </c>
      <c r="B133" s="23" t="s">
        <v>8</v>
      </c>
      <c r="C133" s="23" t="s">
        <v>13</v>
      </c>
      <c r="D133" s="24">
        <v>89.9</v>
      </c>
      <c r="E133" s="19">
        <f t="shared" si="4"/>
        <v>80.910000000000011</v>
      </c>
      <c r="F133" s="23">
        <v>25</v>
      </c>
      <c r="G133" s="28">
        <f t="shared" si="5"/>
        <v>2022.7500000000002</v>
      </c>
    </row>
    <row r="134" spans="1:7" x14ac:dyDescent="0.3">
      <c r="A134" s="27" t="s">
        <v>155</v>
      </c>
      <c r="B134" s="23" t="s">
        <v>8</v>
      </c>
      <c r="C134" s="23" t="s">
        <v>67</v>
      </c>
      <c r="D134" s="24">
        <v>289.89999999999998</v>
      </c>
      <c r="E134" s="19">
        <f t="shared" si="4"/>
        <v>260.90999999999997</v>
      </c>
      <c r="F134" s="23">
        <v>8</v>
      </c>
      <c r="G134" s="28">
        <f t="shared" si="5"/>
        <v>2087.2799999999997</v>
      </c>
    </row>
    <row r="135" spans="1:7" x14ac:dyDescent="0.3">
      <c r="A135" s="27" t="s">
        <v>108</v>
      </c>
      <c r="B135" s="23">
        <v>43</v>
      </c>
      <c r="C135" s="23" t="s">
        <v>81</v>
      </c>
      <c r="D135" s="24">
        <v>49.9</v>
      </c>
      <c r="E135" s="19">
        <f t="shared" si="4"/>
        <v>44.91</v>
      </c>
      <c r="F135" s="23">
        <v>20</v>
      </c>
      <c r="G135" s="28">
        <f t="shared" si="5"/>
        <v>898.19999999999993</v>
      </c>
    </row>
    <row r="136" spans="1:7" x14ac:dyDescent="0.3">
      <c r="A136" s="4" t="s">
        <v>7</v>
      </c>
      <c r="B136" s="11" t="s">
        <v>8</v>
      </c>
      <c r="C136" s="11" t="s">
        <v>13</v>
      </c>
      <c r="D136" s="14">
        <v>49.9</v>
      </c>
      <c r="E136" s="14">
        <f t="shared" si="4"/>
        <v>44.91</v>
      </c>
      <c r="F136" s="11">
        <v>21</v>
      </c>
      <c r="G136" s="26">
        <f t="shared" si="5"/>
        <v>943.1099999999999</v>
      </c>
    </row>
    <row r="137" spans="1:7" x14ac:dyDescent="0.3">
      <c r="A137" s="27" t="s">
        <v>205</v>
      </c>
      <c r="B137" s="23" t="s">
        <v>4</v>
      </c>
      <c r="C137" s="23" t="s">
        <v>13</v>
      </c>
      <c r="D137" s="24">
        <v>85</v>
      </c>
      <c r="E137" s="19">
        <f t="shared" si="4"/>
        <v>76.5</v>
      </c>
      <c r="F137" s="23">
        <v>10</v>
      </c>
      <c r="G137" s="28">
        <f t="shared" si="5"/>
        <v>765</v>
      </c>
    </row>
    <row r="138" spans="1:7" x14ac:dyDescent="0.3">
      <c r="A138" s="27" t="s">
        <v>83</v>
      </c>
      <c r="B138" s="23" t="s">
        <v>3</v>
      </c>
      <c r="C138" s="23" t="s">
        <v>13</v>
      </c>
      <c r="D138" s="24">
        <v>79.900000000000006</v>
      </c>
      <c r="E138" s="19">
        <f t="shared" si="4"/>
        <v>71.910000000000011</v>
      </c>
      <c r="F138" s="23">
        <v>15</v>
      </c>
      <c r="G138" s="28">
        <f t="shared" si="5"/>
        <v>1078.6500000000001</v>
      </c>
    </row>
    <row r="139" spans="1:7" x14ac:dyDescent="0.3">
      <c r="A139" s="27" t="s">
        <v>160</v>
      </c>
      <c r="B139" s="23" t="s">
        <v>8</v>
      </c>
      <c r="C139" s="23" t="s">
        <v>13</v>
      </c>
      <c r="D139" s="24">
        <v>95</v>
      </c>
      <c r="E139" s="19">
        <f t="shared" si="4"/>
        <v>85.5</v>
      </c>
      <c r="F139" s="23">
        <v>15</v>
      </c>
      <c r="G139" s="28">
        <f t="shared" si="5"/>
        <v>1282.5</v>
      </c>
    </row>
    <row r="140" spans="1:7" x14ac:dyDescent="0.3">
      <c r="A140" s="27" t="s">
        <v>219</v>
      </c>
      <c r="B140" s="23" t="s">
        <v>8</v>
      </c>
      <c r="C140" s="23" t="s">
        <v>13</v>
      </c>
      <c r="D140" s="24">
        <v>75</v>
      </c>
      <c r="E140" s="19">
        <f t="shared" si="4"/>
        <v>67.5</v>
      </c>
      <c r="F140" s="23">
        <v>15</v>
      </c>
      <c r="G140" s="28">
        <f t="shared" si="5"/>
        <v>1012.5</v>
      </c>
    </row>
    <row r="141" spans="1:7" x14ac:dyDescent="0.3">
      <c r="A141" s="27" t="s">
        <v>161</v>
      </c>
      <c r="B141" s="23" t="s">
        <v>8</v>
      </c>
      <c r="C141" s="23" t="s">
        <v>13</v>
      </c>
      <c r="D141" s="24">
        <v>49.9</v>
      </c>
      <c r="E141" s="19">
        <f t="shared" si="4"/>
        <v>44.91</v>
      </c>
      <c r="F141" s="23">
        <v>20</v>
      </c>
      <c r="G141" s="28">
        <f t="shared" si="5"/>
        <v>898.19999999999993</v>
      </c>
    </row>
    <row r="142" spans="1:7" x14ac:dyDescent="0.3">
      <c r="A142" s="27" t="s">
        <v>101</v>
      </c>
      <c r="B142" s="23" t="s">
        <v>3</v>
      </c>
      <c r="C142" s="23" t="s">
        <v>67</v>
      </c>
      <c r="D142" s="24">
        <v>169.9</v>
      </c>
      <c r="E142" s="19">
        <f t="shared" si="4"/>
        <v>152.91</v>
      </c>
      <c r="F142" s="23">
        <v>9</v>
      </c>
      <c r="G142" s="28">
        <f t="shared" si="5"/>
        <v>1376.19</v>
      </c>
    </row>
    <row r="143" spans="1:7" x14ac:dyDescent="0.3">
      <c r="A143" s="27" t="s">
        <v>74</v>
      </c>
      <c r="B143" s="23" t="s">
        <v>3</v>
      </c>
      <c r="C143" s="23" t="s">
        <v>72</v>
      </c>
      <c r="D143" s="24">
        <v>75</v>
      </c>
      <c r="E143" s="19">
        <f t="shared" si="4"/>
        <v>67.5</v>
      </c>
      <c r="F143" s="23">
        <v>20</v>
      </c>
      <c r="G143" s="28">
        <f t="shared" si="5"/>
        <v>1350</v>
      </c>
    </row>
    <row r="144" spans="1:7" x14ac:dyDescent="0.3">
      <c r="A144" s="27" t="s">
        <v>74</v>
      </c>
      <c r="B144" s="23" t="s">
        <v>4</v>
      </c>
      <c r="C144" s="23" t="s">
        <v>72</v>
      </c>
      <c r="D144" s="24">
        <v>75</v>
      </c>
      <c r="E144" s="19">
        <f t="shared" si="4"/>
        <v>67.5</v>
      </c>
      <c r="F144" s="23">
        <v>18</v>
      </c>
      <c r="G144" s="28">
        <f t="shared" si="5"/>
        <v>1215</v>
      </c>
    </row>
    <row r="145" spans="1:7" x14ac:dyDescent="0.3">
      <c r="A145" s="27" t="s">
        <v>174</v>
      </c>
      <c r="B145" s="23" t="s">
        <v>8</v>
      </c>
      <c r="C145" s="23" t="s">
        <v>13</v>
      </c>
      <c r="D145" s="24">
        <v>65</v>
      </c>
      <c r="E145" s="19">
        <f t="shared" si="4"/>
        <v>58.5</v>
      </c>
      <c r="F145" s="23">
        <v>20</v>
      </c>
      <c r="G145" s="28">
        <f t="shared" si="5"/>
        <v>1170</v>
      </c>
    </row>
    <row r="146" spans="1:7" x14ac:dyDescent="0.3">
      <c r="A146" s="27" t="s">
        <v>134</v>
      </c>
      <c r="B146" s="23" t="s">
        <v>8</v>
      </c>
      <c r="C146" s="23" t="s">
        <v>13</v>
      </c>
      <c r="D146" s="24">
        <v>55</v>
      </c>
      <c r="E146" s="19">
        <f t="shared" si="4"/>
        <v>49.5</v>
      </c>
      <c r="F146" s="23">
        <v>15</v>
      </c>
      <c r="G146" s="28">
        <f t="shared" si="5"/>
        <v>742.5</v>
      </c>
    </row>
    <row r="147" spans="1:7" x14ac:dyDescent="0.3">
      <c r="A147" s="27" t="s">
        <v>129</v>
      </c>
      <c r="B147" s="23" t="s">
        <v>2</v>
      </c>
      <c r="C147" s="23" t="s">
        <v>67</v>
      </c>
      <c r="D147" s="24">
        <v>189.9</v>
      </c>
      <c r="E147" s="19">
        <f t="shared" si="4"/>
        <v>170.91</v>
      </c>
      <c r="F147" s="23">
        <v>7</v>
      </c>
      <c r="G147" s="28">
        <f t="shared" si="5"/>
        <v>1196.3699999999999</v>
      </c>
    </row>
    <row r="148" spans="1:7" x14ac:dyDescent="0.3">
      <c r="A148" s="27" t="s">
        <v>99</v>
      </c>
      <c r="B148" s="23" t="s">
        <v>3</v>
      </c>
      <c r="C148" s="23" t="s">
        <v>67</v>
      </c>
      <c r="D148" s="24">
        <v>179.9</v>
      </c>
      <c r="E148" s="19">
        <f t="shared" si="4"/>
        <v>161.91</v>
      </c>
      <c r="F148" s="23">
        <v>10</v>
      </c>
      <c r="G148" s="28">
        <f t="shared" si="5"/>
        <v>1619.1</v>
      </c>
    </row>
    <row r="149" spans="1:7" x14ac:dyDescent="0.3">
      <c r="A149" s="4" t="s">
        <v>29</v>
      </c>
      <c r="B149" s="11" t="s">
        <v>2</v>
      </c>
      <c r="C149" s="11" t="s">
        <v>12</v>
      </c>
      <c r="D149" s="14">
        <v>300</v>
      </c>
      <c r="E149" s="14">
        <f t="shared" si="4"/>
        <v>270</v>
      </c>
      <c r="F149" s="11">
        <v>1</v>
      </c>
      <c r="G149" s="26">
        <f t="shared" si="5"/>
        <v>270</v>
      </c>
    </row>
    <row r="150" spans="1:7" x14ac:dyDescent="0.3">
      <c r="A150" s="4" t="s">
        <v>29</v>
      </c>
      <c r="B150" s="11" t="s">
        <v>3</v>
      </c>
      <c r="C150" s="11" t="s">
        <v>12</v>
      </c>
      <c r="D150" s="14">
        <v>302.89999999999998</v>
      </c>
      <c r="E150" s="14">
        <f t="shared" si="4"/>
        <v>272.60999999999996</v>
      </c>
      <c r="F150" s="11">
        <v>2</v>
      </c>
      <c r="G150" s="26">
        <f t="shared" si="5"/>
        <v>545.21999999999991</v>
      </c>
    </row>
    <row r="151" spans="1:7" x14ac:dyDescent="0.3">
      <c r="A151" s="4" t="s">
        <v>29</v>
      </c>
      <c r="B151" s="11" t="s">
        <v>4</v>
      </c>
      <c r="C151" s="11" t="s">
        <v>12</v>
      </c>
      <c r="D151" s="14">
        <v>299.89999999999998</v>
      </c>
      <c r="E151" s="14">
        <f t="shared" si="4"/>
        <v>269.90999999999997</v>
      </c>
      <c r="F151" s="11">
        <v>1</v>
      </c>
      <c r="G151" s="26">
        <f t="shared" si="5"/>
        <v>269.90999999999997</v>
      </c>
    </row>
    <row r="152" spans="1:7" x14ac:dyDescent="0.3">
      <c r="A152" s="27" t="s">
        <v>68</v>
      </c>
      <c r="B152" s="23" t="s">
        <v>3</v>
      </c>
      <c r="C152" s="23" t="s">
        <v>67</v>
      </c>
      <c r="D152" s="24">
        <v>249.9</v>
      </c>
      <c r="E152" s="19">
        <f t="shared" si="4"/>
        <v>224.91</v>
      </c>
      <c r="F152" s="23">
        <v>8</v>
      </c>
      <c r="G152" s="28">
        <f t="shared" si="5"/>
        <v>1799.28</v>
      </c>
    </row>
    <row r="153" spans="1:7" x14ac:dyDescent="0.3">
      <c r="A153" s="27" t="s">
        <v>180</v>
      </c>
      <c r="B153" s="23" t="s">
        <v>3</v>
      </c>
      <c r="C153" s="23" t="s">
        <v>67</v>
      </c>
      <c r="D153" s="24">
        <v>199.9</v>
      </c>
      <c r="E153" s="19">
        <f t="shared" si="4"/>
        <v>179.91</v>
      </c>
      <c r="F153" s="23">
        <v>10</v>
      </c>
      <c r="G153" s="28">
        <f t="shared" si="5"/>
        <v>1799.1</v>
      </c>
    </row>
    <row r="154" spans="1:7" x14ac:dyDescent="0.3">
      <c r="A154" s="27" t="s">
        <v>180</v>
      </c>
      <c r="B154" s="23" t="s">
        <v>4</v>
      </c>
      <c r="C154" s="23" t="s">
        <v>67</v>
      </c>
      <c r="D154" s="24">
        <v>199.9</v>
      </c>
      <c r="E154" s="19">
        <f t="shared" si="4"/>
        <v>179.91</v>
      </c>
      <c r="F154" s="23">
        <v>8</v>
      </c>
      <c r="G154" s="28">
        <f t="shared" si="5"/>
        <v>1439.28</v>
      </c>
    </row>
    <row r="155" spans="1:7" x14ac:dyDescent="0.3">
      <c r="A155" s="4" t="s">
        <v>28</v>
      </c>
      <c r="B155" s="11" t="s">
        <v>2</v>
      </c>
      <c r="C155" s="11" t="s">
        <v>12</v>
      </c>
      <c r="D155" s="14">
        <v>249.9</v>
      </c>
      <c r="E155" s="14">
        <f t="shared" si="4"/>
        <v>224.91</v>
      </c>
      <c r="F155" s="11">
        <v>1</v>
      </c>
      <c r="G155" s="26">
        <f t="shared" si="5"/>
        <v>224.91</v>
      </c>
    </row>
    <row r="156" spans="1:7" x14ac:dyDescent="0.3">
      <c r="A156" s="4" t="s">
        <v>28</v>
      </c>
      <c r="B156" s="11" t="s">
        <v>3</v>
      </c>
      <c r="C156" s="11" t="s">
        <v>12</v>
      </c>
      <c r="D156" s="14">
        <v>259.89999999999998</v>
      </c>
      <c r="E156" s="14">
        <f t="shared" si="4"/>
        <v>233.90999999999997</v>
      </c>
      <c r="F156" s="11">
        <v>2</v>
      </c>
      <c r="G156" s="26">
        <f t="shared" si="5"/>
        <v>467.81999999999994</v>
      </c>
    </row>
    <row r="157" spans="1:7" x14ac:dyDescent="0.3">
      <c r="A157" s="4" t="s">
        <v>28</v>
      </c>
      <c r="B157" s="11" t="s">
        <v>4</v>
      </c>
      <c r="C157" s="11" t="s">
        <v>12</v>
      </c>
      <c r="D157" s="14">
        <v>299.89999999999998</v>
      </c>
      <c r="E157" s="14">
        <f t="shared" si="4"/>
        <v>269.90999999999997</v>
      </c>
      <c r="F157" s="11">
        <v>1</v>
      </c>
      <c r="G157" s="26">
        <f t="shared" si="5"/>
        <v>269.90999999999997</v>
      </c>
    </row>
    <row r="158" spans="1:7" x14ac:dyDescent="0.3">
      <c r="A158" s="27" t="s">
        <v>66</v>
      </c>
      <c r="B158" s="23" t="s">
        <v>2</v>
      </c>
      <c r="C158" s="23" t="s">
        <v>67</v>
      </c>
      <c r="D158" s="24">
        <v>199.9</v>
      </c>
      <c r="E158" s="19">
        <f t="shared" si="4"/>
        <v>179.91</v>
      </c>
      <c r="F158" s="23">
        <v>10</v>
      </c>
      <c r="G158" s="28">
        <f t="shared" si="5"/>
        <v>1799.1</v>
      </c>
    </row>
    <row r="159" spans="1:7" x14ac:dyDescent="0.3">
      <c r="A159" s="27" t="s">
        <v>66</v>
      </c>
      <c r="B159" s="23" t="s">
        <v>3</v>
      </c>
      <c r="C159" s="23" t="s">
        <v>67</v>
      </c>
      <c r="D159" s="24">
        <v>199.9</v>
      </c>
      <c r="E159" s="19">
        <f t="shared" si="4"/>
        <v>179.91</v>
      </c>
      <c r="F159" s="23">
        <v>15</v>
      </c>
      <c r="G159" s="28">
        <f t="shared" si="5"/>
        <v>2698.65</v>
      </c>
    </row>
    <row r="160" spans="1:7" x14ac:dyDescent="0.3">
      <c r="A160" s="27" t="s">
        <v>197</v>
      </c>
      <c r="B160" s="23" t="s">
        <v>2</v>
      </c>
      <c r="C160" s="23" t="s">
        <v>67</v>
      </c>
      <c r="D160" s="24">
        <v>189.9</v>
      </c>
      <c r="E160" s="19">
        <f t="shared" si="4"/>
        <v>170.91</v>
      </c>
      <c r="F160" s="23">
        <v>10</v>
      </c>
      <c r="G160" s="28">
        <f t="shared" si="5"/>
        <v>1709.1</v>
      </c>
    </row>
    <row r="161" spans="1:7" x14ac:dyDescent="0.3">
      <c r="A161" s="27" t="s">
        <v>197</v>
      </c>
      <c r="B161" s="23" t="s">
        <v>3</v>
      </c>
      <c r="C161" s="23" t="s">
        <v>67</v>
      </c>
      <c r="D161" s="24">
        <v>189.9</v>
      </c>
      <c r="E161" s="19">
        <f t="shared" si="4"/>
        <v>170.91</v>
      </c>
      <c r="F161" s="23">
        <v>15</v>
      </c>
      <c r="G161" s="28">
        <f t="shared" si="5"/>
        <v>2563.65</v>
      </c>
    </row>
    <row r="162" spans="1:7" x14ac:dyDescent="0.3">
      <c r="A162" s="27" t="s">
        <v>153</v>
      </c>
      <c r="B162" s="23" t="s">
        <v>3</v>
      </c>
      <c r="C162" s="23" t="s">
        <v>67</v>
      </c>
      <c r="D162" s="24">
        <v>260</v>
      </c>
      <c r="E162" s="19">
        <f t="shared" si="4"/>
        <v>234</v>
      </c>
      <c r="F162" s="23">
        <v>7</v>
      </c>
      <c r="G162" s="28">
        <f t="shared" si="5"/>
        <v>1638</v>
      </c>
    </row>
    <row r="163" spans="1:7" x14ac:dyDescent="0.3">
      <c r="A163" s="27" t="s">
        <v>215</v>
      </c>
      <c r="B163" s="23" t="s">
        <v>3</v>
      </c>
      <c r="C163" s="23" t="s">
        <v>67</v>
      </c>
      <c r="D163" s="24">
        <v>199.9</v>
      </c>
      <c r="E163" s="19">
        <f t="shared" si="4"/>
        <v>179.91</v>
      </c>
      <c r="F163" s="23">
        <v>10</v>
      </c>
      <c r="G163" s="28">
        <f t="shared" si="5"/>
        <v>1799.1</v>
      </c>
    </row>
    <row r="164" spans="1:7" x14ac:dyDescent="0.3">
      <c r="A164" s="27" t="s">
        <v>215</v>
      </c>
      <c r="B164" s="23" t="s">
        <v>4</v>
      </c>
      <c r="C164" s="23" t="s">
        <v>67</v>
      </c>
      <c r="D164" s="24">
        <v>199.9</v>
      </c>
      <c r="E164" s="19">
        <f t="shared" si="4"/>
        <v>179.91</v>
      </c>
      <c r="F164" s="23">
        <v>8</v>
      </c>
      <c r="G164" s="28">
        <f t="shared" si="5"/>
        <v>1439.28</v>
      </c>
    </row>
    <row r="165" spans="1:7" x14ac:dyDescent="0.3">
      <c r="A165" s="27" t="s">
        <v>42</v>
      </c>
      <c r="B165" s="23" t="s">
        <v>2</v>
      </c>
      <c r="C165" s="23" t="s">
        <v>38</v>
      </c>
      <c r="D165" s="24">
        <v>79.900000000000006</v>
      </c>
      <c r="E165" s="19">
        <f t="shared" si="4"/>
        <v>71.910000000000011</v>
      </c>
      <c r="F165" s="23">
        <v>30</v>
      </c>
      <c r="G165" s="28">
        <f t="shared" si="5"/>
        <v>2157.3000000000002</v>
      </c>
    </row>
    <row r="166" spans="1:7" x14ac:dyDescent="0.3">
      <c r="A166" s="27" t="s">
        <v>42</v>
      </c>
      <c r="B166" s="23" t="s">
        <v>3</v>
      </c>
      <c r="C166" s="23" t="s">
        <v>38</v>
      </c>
      <c r="D166" s="24">
        <v>79.900000000000006</v>
      </c>
      <c r="E166" s="19">
        <f t="shared" si="4"/>
        <v>71.910000000000011</v>
      </c>
      <c r="F166" s="23">
        <v>40</v>
      </c>
      <c r="G166" s="28">
        <f t="shared" si="5"/>
        <v>2876.4000000000005</v>
      </c>
    </row>
    <row r="167" spans="1:7" x14ac:dyDescent="0.3">
      <c r="A167" s="27" t="s">
        <v>42</v>
      </c>
      <c r="B167" s="23" t="s">
        <v>4</v>
      </c>
      <c r="C167" s="23" t="s">
        <v>38</v>
      </c>
      <c r="D167" s="24">
        <v>79.900000000000006</v>
      </c>
      <c r="E167" s="19">
        <f t="shared" si="4"/>
        <v>71.910000000000011</v>
      </c>
      <c r="F167" s="23">
        <v>35</v>
      </c>
      <c r="G167" s="28">
        <f t="shared" si="5"/>
        <v>2516.8500000000004</v>
      </c>
    </row>
    <row r="168" spans="1:7" x14ac:dyDescent="0.3">
      <c r="A168" s="27" t="s">
        <v>109</v>
      </c>
      <c r="B168" s="23" t="s">
        <v>8</v>
      </c>
      <c r="C168" s="23" t="s">
        <v>13</v>
      </c>
      <c r="D168" s="24">
        <v>65</v>
      </c>
      <c r="E168" s="19">
        <f t="shared" si="4"/>
        <v>58.5</v>
      </c>
      <c r="F168" s="23">
        <v>15</v>
      </c>
      <c r="G168" s="28">
        <f t="shared" si="5"/>
        <v>877.5</v>
      </c>
    </row>
    <row r="169" spans="1:7" x14ac:dyDescent="0.3">
      <c r="A169" s="27" t="s">
        <v>112</v>
      </c>
      <c r="B169" s="23" t="s">
        <v>3</v>
      </c>
      <c r="C169" s="23" t="s">
        <v>13</v>
      </c>
      <c r="D169" s="24">
        <v>110</v>
      </c>
      <c r="E169" s="19">
        <f t="shared" si="4"/>
        <v>99</v>
      </c>
      <c r="F169" s="23">
        <v>10</v>
      </c>
      <c r="G169" s="28">
        <f t="shared" si="5"/>
        <v>990</v>
      </c>
    </row>
    <row r="170" spans="1:7" x14ac:dyDescent="0.3">
      <c r="A170" s="27" t="s">
        <v>176</v>
      </c>
      <c r="B170" s="23" t="s">
        <v>8</v>
      </c>
      <c r="C170" s="23" t="s">
        <v>13</v>
      </c>
      <c r="D170" s="24">
        <v>45</v>
      </c>
      <c r="E170" s="19">
        <f t="shared" si="4"/>
        <v>40.5</v>
      </c>
      <c r="F170" s="23">
        <v>25</v>
      </c>
      <c r="G170" s="28">
        <f t="shared" si="5"/>
        <v>1012.5</v>
      </c>
    </row>
    <row r="171" spans="1:7" x14ac:dyDescent="0.3">
      <c r="A171" s="27" t="s">
        <v>169</v>
      </c>
      <c r="B171" s="23" t="s">
        <v>3</v>
      </c>
      <c r="C171" s="23" t="s">
        <v>58</v>
      </c>
      <c r="D171" s="24">
        <v>139.9</v>
      </c>
      <c r="E171" s="19">
        <f t="shared" si="4"/>
        <v>125.91</v>
      </c>
      <c r="F171" s="23">
        <v>12</v>
      </c>
      <c r="G171" s="28">
        <f t="shared" si="5"/>
        <v>1510.92</v>
      </c>
    </row>
    <row r="172" spans="1:7" x14ac:dyDescent="0.3">
      <c r="A172" s="27" t="s">
        <v>169</v>
      </c>
      <c r="B172" s="23" t="s">
        <v>4</v>
      </c>
      <c r="C172" s="23" t="s">
        <v>58</v>
      </c>
      <c r="D172" s="24">
        <v>139.9</v>
      </c>
      <c r="E172" s="19">
        <f t="shared" si="4"/>
        <v>125.91</v>
      </c>
      <c r="F172" s="23">
        <v>10</v>
      </c>
      <c r="G172" s="28">
        <f t="shared" si="5"/>
        <v>1259.0999999999999</v>
      </c>
    </row>
    <row r="173" spans="1:7" x14ac:dyDescent="0.3">
      <c r="A173" s="27" t="s">
        <v>98</v>
      </c>
      <c r="B173" s="23" t="s">
        <v>2</v>
      </c>
      <c r="C173" s="23" t="s">
        <v>58</v>
      </c>
      <c r="D173" s="24">
        <v>220</v>
      </c>
      <c r="E173" s="19">
        <f t="shared" si="4"/>
        <v>198</v>
      </c>
      <c r="F173" s="23">
        <v>5</v>
      </c>
      <c r="G173" s="28">
        <f t="shared" si="5"/>
        <v>990</v>
      </c>
    </row>
    <row r="174" spans="1:7" x14ac:dyDescent="0.3">
      <c r="A174" s="27" t="s">
        <v>98</v>
      </c>
      <c r="B174" s="23" t="s">
        <v>3</v>
      </c>
      <c r="C174" s="23" t="s">
        <v>58</v>
      </c>
      <c r="D174" s="24">
        <v>220</v>
      </c>
      <c r="E174" s="19">
        <f t="shared" si="4"/>
        <v>198</v>
      </c>
      <c r="F174" s="23">
        <v>8</v>
      </c>
      <c r="G174" s="28">
        <f t="shared" si="5"/>
        <v>1584</v>
      </c>
    </row>
    <row r="175" spans="1:7" x14ac:dyDescent="0.3">
      <c r="A175" s="27" t="s">
        <v>167</v>
      </c>
      <c r="B175" s="23" t="s">
        <v>8</v>
      </c>
      <c r="C175" s="23" t="s">
        <v>76</v>
      </c>
      <c r="D175" s="24">
        <v>25</v>
      </c>
      <c r="E175" s="19">
        <f t="shared" si="4"/>
        <v>22.5</v>
      </c>
      <c r="F175" s="23">
        <v>15</v>
      </c>
      <c r="G175" s="28">
        <f t="shared" si="5"/>
        <v>337.5</v>
      </c>
    </row>
    <row r="176" spans="1:7" x14ac:dyDescent="0.3">
      <c r="A176" s="27" t="s">
        <v>117</v>
      </c>
      <c r="B176" s="23" t="s">
        <v>8</v>
      </c>
      <c r="C176" s="23" t="s">
        <v>76</v>
      </c>
      <c r="D176" s="24">
        <v>29.9</v>
      </c>
      <c r="E176" s="19">
        <f t="shared" si="4"/>
        <v>26.909999999999997</v>
      </c>
      <c r="F176" s="23">
        <v>20</v>
      </c>
      <c r="G176" s="28">
        <f t="shared" si="5"/>
        <v>538.19999999999993</v>
      </c>
    </row>
    <row r="177" spans="1:7" x14ac:dyDescent="0.3">
      <c r="A177" s="27" t="s">
        <v>218</v>
      </c>
      <c r="B177" s="23" t="s">
        <v>8</v>
      </c>
      <c r="C177" s="23" t="s">
        <v>76</v>
      </c>
      <c r="D177" s="24">
        <v>35</v>
      </c>
      <c r="E177" s="19">
        <f t="shared" si="4"/>
        <v>31.5</v>
      </c>
      <c r="F177" s="23">
        <v>15</v>
      </c>
      <c r="G177" s="28">
        <f t="shared" si="5"/>
        <v>472.5</v>
      </c>
    </row>
    <row r="178" spans="1:7" x14ac:dyDescent="0.3">
      <c r="A178" s="27" t="s">
        <v>168</v>
      </c>
      <c r="B178" s="23" t="s">
        <v>8</v>
      </c>
      <c r="C178" s="23" t="s">
        <v>76</v>
      </c>
      <c r="D178" s="24">
        <v>49.9</v>
      </c>
      <c r="E178" s="19">
        <f t="shared" si="4"/>
        <v>44.91</v>
      </c>
      <c r="F178" s="23">
        <v>10</v>
      </c>
      <c r="G178" s="28">
        <f t="shared" si="5"/>
        <v>449.09999999999997</v>
      </c>
    </row>
    <row r="179" spans="1:7" x14ac:dyDescent="0.3">
      <c r="A179" s="27" t="s">
        <v>135</v>
      </c>
      <c r="B179" s="23" t="s">
        <v>8</v>
      </c>
      <c r="C179" s="23" t="s">
        <v>76</v>
      </c>
      <c r="D179" s="24">
        <v>19.899999999999999</v>
      </c>
      <c r="E179" s="19">
        <f t="shared" si="4"/>
        <v>17.91</v>
      </c>
      <c r="F179" s="23">
        <v>30</v>
      </c>
      <c r="G179" s="28">
        <f t="shared" si="5"/>
        <v>537.29999999999995</v>
      </c>
    </row>
    <row r="180" spans="1:7" x14ac:dyDescent="0.3">
      <c r="A180" s="27" t="s">
        <v>75</v>
      </c>
      <c r="B180" s="23" t="s">
        <v>8</v>
      </c>
      <c r="C180" s="23" t="s">
        <v>76</v>
      </c>
      <c r="D180" s="24">
        <v>15</v>
      </c>
      <c r="E180" s="19">
        <f t="shared" si="4"/>
        <v>13.5</v>
      </c>
      <c r="F180" s="23">
        <v>60</v>
      </c>
      <c r="G180" s="28">
        <f t="shared" si="5"/>
        <v>810</v>
      </c>
    </row>
    <row r="181" spans="1:7" x14ac:dyDescent="0.3">
      <c r="A181" s="27" t="s">
        <v>209</v>
      </c>
      <c r="B181" s="23" t="s">
        <v>8</v>
      </c>
      <c r="C181" s="23" t="s">
        <v>76</v>
      </c>
      <c r="D181" s="24">
        <v>29.9</v>
      </c>
      <c r="E181" s="19">
        <f t="shared" si="4"/>
        <v>26.909999999999997</v>
      </c>
      <c r="F181" s="23">
        <v>30</v>
      </c>
      <c r="G181" s="28">
        <f t="shared" si="5"/>
        <v>807.3</v>
      </c>
    </row>
    <row r="182" spans="1:7" x14ac:dyDescent="0.3">
      <c r="A182" s="27" t="s">
        <v>77</v>
      </c>
      <c r="B182" s="23" t="s">
        <v>8</v>
      </c>
      <c r="C182" s="23" t="s">
        <v>76</v>
      </c>
      <c r="D182" s="24">
        <v>12</v>
      </c>
      <c r="E182" s="19">
        <f t="shared" si="4"/>
        <v>10.8</v>
      </c>
      <c r="F182" s="23">
        <v>50</v>
      </c>
      <c r="G182" s="28">
        <f t="shared" si="5"/>
        <v>540</v>
      </c>
    </row>
    <row r="183" spans="1:7" x14ac:dyDescent="0.3">
      <c r="A183" s="27" t="s">
        <v>158</v>
      </c>
      <c r="B183" s="23">
        <v>36</v>
      </c>
      <c r="C183" s="23" t="s">
        <v>81</v>
      </c>
      <c r="D183" s="24">
        <v>139.9</v>
      </c>
      <c r="E183" s="19">
        <f t="shared" si="4"/>
        <v>125.91</v>
      </c>
      <c r="F183" s="23">
        <v>8</v>
      </c>
      <c r="G183" s="28">
        <f t="shared" si="5"/>
        <v>1007.28</v>
      </c>
    </row>
    <row r="184" spans="1:7" x14ac:dyDescent="0.3">
      <c r="A184" s="27" t="s">
        <v>203</v>
      </c>
      <c r="B184" s="23" t="s">
        <v>8</v>
      </c>
      <c r="C184" s="23" t="s">
        <v>13</v>
      </c>
      <c r="D184" s="24">
        <v>189.9</v>
      </c>
      <c r="E184" s="19">
        <f t="shared" si="4"/>
        <v>170.91</v>
      </c>
      <c r="F184" s="23">
        <v>15</v>
      </c>
      <c r="G184" s="28">
        <f t="shared" si="5"/>
        <v>2563.65</v>
      </c>
    </row>
    <row r="185" spans="1:7" x14ac:dyDescent="0.3">
      <c r="A185" s="27" t="s">
        <v>55</v>
      </c>
      <c r="B185" s="23" t="s">
        <v>3</v>
      </c>
      <c r="C185" s="23" t="s">
        <v>54</v>
      </c>
      <c r="D185" s="24">
        <v>159.9</v>
      </c>
      <c r="E185" s="19">
        <f t="shared" si="4"/>
        <v>143.91</v>
      </c>
      <c r="F185" s="23">
        <v>20</v>
      </c>
      <c r="G185" s="28">
        <f t="shared" si="5"/>
        <v>2878.2</v>
      </c>
    </row>
    <row r="186" spans="1:7" x14ac:dyDescent="0.3">
      <c r="A186" s="27" t="s">
        <v>55</v>
      </c>
      <c r="B186" s="23" t="s">
        <v>4</v>
      </c>
      <c r="C186" s="23" t="s">
        <v>54</v>
      </c>
      <c r="D186" s="24">
        <v>159.9</v>
      </c>
      <c r="E186" s="19">
        <f t="shared" si="4"/>
        <v>143.91</v>
      </c>
      <c r="F186" s="23">
        <v>18</v>
      </c>
      <c r="G186" s="28">
        <f t="shared" si="5"/>
        <v>2590.38</v>
      </c>
    </row>
    <row r="187" spans="1:7" x14ac:dyDescent="0.3">
      <c r="A187" s="27" t="s">
        <v>193</v>
      </c>
      <c r="B187" s="23" t="s">
        <v>2</v>
      </c>
      <c r="C187" s="23" t="s">
        <v>54</v>
      </c>
      <c r="D187" s="24">
        <v>119.9</v>
      </c>
      <c r="E187" s="19">
        <f t="shared" si="4"/>
        <v>107.91</v>
      </c>
      <c r="F187" s="23">
        <v>15</v>
      </c>
      <c r="G187" s="28">
        <f t="shared" si="5"/>
        <v>1618.6499999999999</v>
      </c>
    </row>
    <row r="188" spans="1:7" x14ac:dyDescent="0.3">
      <c r="A188" s="27" t="s">
        <v>193</v>
      </c>
      <c r="B188" s="23" t="s">
        <v>3</v>
      </c>
      <c r="C188" s="23" t="s">
        <v>54</v>
      </c>
      <c r="D188" s="24">
        <v>119.9</v>
      </c>
      <c r="E188" s="19">
        <f t="shared" si="4"/>
        <v>107.91</v>
      </c>
      <c r="F188" s="23">
        <v>20</v>
      </c>
      <c r="G188" s="28">
        <f t="shared" si="5"/>
        <v>2158.1999999999998</v>
      </c>
    </row>
    <row r="189" spans="1:7" x14ac:dyDescent="0.3">
      <c r="A189" s="27" t="s">
        <v>95</v>
      </c>
      <c r="B189" s="23" t="s">
        <v>2</v>
      </c>
      <c r="C189" s="23" t="s">
        <v>54</v>
      </c>
      <c r="D189" s="24">
        <v>145</v>
      </c>
      <c r="E189" s="19">
        <f t="shared" si="4"/>
        <v>130.5</v>
      </c>
      <c r="F189" s="23">
        <v>15</v>
      </c>
      <c r="G189" s="28">
        <f t="shared" si="5"/>
        <v>1957.5</v>
      </c>
    </row>
    <row r="190" spans="1:7" x14ac:dyDescent="0.3">
      <c r="A190" s="27" t="s">
        <v>164</v>
      </c>
      <c r="B190" s="23" t="s">
        <v>8</v>
      </c>
      <c r="C190" s="23" t="s">
        <v>13</v>
      </c>
      <c r="D190" s="24">
        <v>120</v>
      </c>
      <c r="E190" s="19">
        <f t="shared" si="4"/>
        <v>108</v>
      </c>
      <c r="F190" s="23">
        <v>5</v>
      </c>
      <c r="G190" s="28">
        <f t="shared" si="5"/>
        <v>540</v>
      </c>
    </row>
    <row r="191" spans="1:7" x14ac:dyDescent="0.3">
      <c r="A191" s="27" t="s">
        <v>110</v>
      </c>
      <c r="B191" s="23" t="s">
        <v>8</v>
      </c>
      <c r="C191" s="23" t="s">
        <v>13</v>
      </c>
      <c r="D191" s="24">
        <v>89.9</v>
      </c>
      <c r="E191" s="19">
        <f t="shared" si="4"/>
        <v>80.910000000000011</v>
      </c>
      <c r="F191" s="23">
        <v>18</v>
      </c>
      <c r="G191" s="28">
        <f t="shared" si="5"/>
        <v>1456.38</v>
      </c>
    </row>
    <row r="192" spans="1:7" x14ac:dyDescent="0.3">
      <c r="A192" s="4" t="s">
        <v>33</v>
      </c>
      <c r="B192" s="11" t="s">
        <v>8</v>
      </c>
      <c r="C192" s="11" t="s">
        <v>13</v>
      </c>
      <c r="D192" s="14">
        <v>349.9</v>
      </c>
      <c r="E192" s="14">
        <f t="shared" si="4"/>
        <v>314.90999999999997</v>
      </c>
      <c r="F192" s="11">
        <v>0</v>
      </c>
      <c r="G192" s="26">
        <f t="shared" si="5"/>
        <v>0</v>
      </c>
    </row>
    <row r="193" spans="1:7" x14ac:dyDescent="0.3">
      <c r="A193" s="4" t="s">
        <v>32</v>
      </c>
      <c r="B193" s="11" t="s">
        <v>8</v>
      </c>
      <c r="C193" s="11" t="s">
        <v>13</v>
      </c>
      <c r="D193" s="14">
        <v>399.9</v>
      </c>
      <c r="E193" s="14">
        <f t="shared" si="4"/>
        <v>359.90999999999997</v>
      </c>
      <c r="F193" s="11">
        <v>3</v>
      </c>
      <c r="G193" s="26">
        <f t="shared" si="5"/>
        <v>1079.73</v>
      </c>
    </row>
    <row r="194" spans="1:7" x14ac:dyDescent="0.3">
      <c r="A194" s="27" t="s">
        <v>100</v>
      </c>
      <c r="B194" s="23" t="s">
        <v>2</v>
      </c>
      <c r="C194" s="23" t="s">
        <v>67</v>
      </c>
      <c r="D194" s="24">
        <v>299.89999999999998</v>
      </c>
      <c r="E194" s="19">
        <f t="shared" si="4"/>
        <v>269.90999999999997</v>
      </c>
      <c r="F194" s="23">
        <v>6</v>
      </c>
      <c r="G194" s="28">
        <f t="shared" si="5"/>
        <v>1619.4599999999998</v>
      </c>
    </row>
    <row r="195" spans="1:7" x14ac:dyDescent="0.3">
      <c r="A195" s="27" t="s">
        <v>221</v>
      </c>
      <c r="B195" s="23" t="s">
        <v>3</v>
      </c>
      <c r="C195" s="23" t="s">
        <v>72</v>
      </c>
      <c r="D195" s="24">
        <v>159.9</v>
      </c>
      <c r="E195" s="19">
        <f t="shared" si="4"/>
        <v>143.91</v>
      </c>
      <c r="F195" s="23">
        <v>10</v>
      </c>
      <c r="G195" s="28">
        <f t="shared" si="5"/>
        <v>1439.1</v>
      </c>
    </row>
    <row r="196" spans="1:7" x14ac:dyDescent="0.3">
      <c r="A196" s="27" t="s">
        <v>221</v>
      </c>
      <c r="B196" s="23" t="s">
        <v>4</v>
      </c>
      <c r="C196" s="23" t="s">
        <v>72</v>
      </c>
      <c r="D196" s="24">
        <v>159.9</v>
      </c>
      <c r="E196" s="19">
        <f t="shared" ref="E196:E259" si="6">D196-(D196*$I$4)</f>
        <v>143.91</v>
      </c>
      <c r="F196" s="23">
        <v>8</v>
      </c>
      <c r="G196" s="28">
        <f t="shared" ref="G196:G259" si="7">E196*F196</f>
        <v>1151.28</v>
      </c>
    </row>
    <row r="197" spans="1:7" x14ac:dyDescent="0.3">
      <c r="A197" s="27" t="s">
        <v>183</v>
      </c>
      <c r="B197" s="23" t="s">
        <v>2</v>
      </c>
      <c r="C197" s="23" t="s">
        <v>72</v>
      </c>
      <c r="D197" s="24">
        <v>109.9</v>
      </c>
      <c r="E197" s="19">
        <f t="shared" si="6"/>
        <v>98.91</v>
      </c>
      <c r="F197" s="23">
        <v>10</v>
      </c>
      <c r="G197" s="28">
        <f t="shared" si="7"/>
        <v>989.09999999999991</v>
      </c>
    </row>
    <row r="198" spans="1:7" x14ac:dyDescent="0.3">
      <c r="A198" s="27" t="s">
        <v>115</v>
      </c>
      <c r="B198" s="23" t="s">
        <v>4</v>
      </c>
      <c r="C198" s="23" t="s">
        <v>72</v>
      </c>
      <c r="D198" s="24">
        <v>139.9</v>
      </c>
      <c r="E198" s="19">
        <f t="shared" si="6"/>
        <v>125.91</v>
      </c>
      <c r="F198" s="23">
        <v>12</v>
      </c>
      <c r="G198" s="28">
        <f t="shared" si="7"/>
        <v>1510.92</v>
      </c>
    </row>
    <row r="199" spans="1:7" x14ac:dyDescent="0.3">
      <c r="A199" s="27" t="s">
        <v>220</v>
      </c>
      <c r="B199" s="23" t="s">
        <v>8</v>
      </c>
      <c r="C199" s="23" t="s">
        <v>13</v>
      </c>
      <c r="D199" s="24">
        <v>89.9</v>
      </c>
      <c r="E199" s="19">
        <f t="shared" si="6"/>
        <v>80.910000000000011</v>
      </c>
      <c r="F199" s="23">
        <v>10</v>
      </c>
      <c r="G199" s="28">
        <f t="shared" si="7"/>
        <v>809.10000000000014</v>
      </c>
    </row>
    <row r="200" spans="1:7" x14ac:dyDescent="0.3">
      <c r="A200" s="27" t="s">
        <v>163</v>
      </c>
      <c r="B200" s="23" t="s">
        <v>8</v>
      </c>
      <c r="C200" s="23" t="s">
        <v>13</v>
      </c>
      <c r="D200" s="24">
        <v>59.9</v>
      </c>
      <c r="E200" s="19">
        <f t="shared" si="6"/>
        <v>53.91</v>
      </c>
      <c r="F200" s="23">
        <v>10</v>
      </c>
      <c r="G200" s="28">
        <f t="shared" si="7"/>
        <v>539.09999999999991</v>
      </c>
    </row>
    <row r="201" spans="1:7" x14ac:dyDescent="0.3">
      <c r="A201" s="27" t="s">
        <v>48</v>
      </c>
      <c r="B201" s="23" t="s">
        <v>3</v>
      </c>
      <c r="C201" s="23" t="s">
        <v>44</v>
      </c>
      <c r="D201" s="24">
        <v>39.9</v>
      </c>
      <c r="E201" s="19">
        <f t="shared" si="6"/>
        <v>35.909999999999997</v>
      </c>
      <c r="F201" s="23">
        <v>25</v>
      </c>
      <c r="G201" s="28">
        <f t="shared" si="7"/>
        <v>897.74999999999989</v>
      </c>
    </row>
    <row r="202" spans="1:7" x14ac:dyDescent="0.3">
      <c r="A202" s="27" t="s">
        <v>48</v>
      </c>
      <c r="B202" s="23" t="s">
        <v>4</v>
      </c>
      <c r="C202" s="23" t="s">
        <v>44</v>
      </c>
      <c r="D202" s="24">
        <v>39.9</v>
      </c>
      <c r="E202" s="19">
        <f t="shared" si="6"/>
        <v>35.909999999999997</v>
      </c>
      <c r="F202" s="23">
        <v>20</v>
      </c>
      <c r="G202" s="28">
        <f t="shared" si="7"/>
        <v>718.19999999999993</v>
      </c>
    </row>
    <row r="203" spans="1:7" x14ac:dyDescent="0.3">
      <c r="A203" s="27" t="s">
        <v>206</v>
      </c>
      <c r="B203" s="23" t="s">
        <v>8</v>
      </c>
      <c r="C203" s="23" t="s">
        <v>13</v>
      </c>
      <c r="D203" s="24">
        <v>150</v>
      </c>
      <c r="E203" s="19">
        <f t="shared" si="6"/>
        <v>135</v>
      </c>
      <c r="F203" s="23">
        <v>5</v>
      </c>
      <c r="G203" s="28">
        <f t="shared" si="7"/>
        <v>675</v>
      </c>
    </row>
    <row r="204" spans="1:7" x14ac:dyDescent="0.3">
      <c r="A204" s="27" t="s">
        <v>116</v>
      </c>
      <c r="B204" s="23" t="s">
        <v>8</v>
      </c>
      <c r="C204" s="23" t="s">
        <v>72</v>
      </c>
      <c r="D204" s="24">
        <v>115</v>
      </c>
      <c r="E204" s="19">
        <f t="shared" si="6"/>
        <v>103.5</v>
      </c>
      <c r="F204" s="23">
        <v>8</v>
      </c>
      <c r="G204" s="28">
        <f t="shared" si="7"/>
        <v>828</v>
      </c>
    </row>
    <row r="205" spans="1:7" x14ac:dyDescent="0.3">
      <c r="A205" s="27" t="s">
        <v>212</v>
      </c>
      <c r="B205" s="23" t="s">
        <v>3</v>
      </c>
      <c r="C205" s="23" t="s">
        <v>62</v>
      </c>
      <c r="D205" s="24">
        <v>145</v>
      </c>
      <c r="E205" s="19">
        <f t="shared" si="6"/>
        <v>130.5</v>
      </c>
      <c r="F205" s="23">
        <v>10</v>
      </c>
      <c r="G205" s="28">
        <f t="shared" si="7"/>
        <v>1305</v>
      </c>
    </row>
    <row r="206" spans="1:7" x14ac:dyDescent="0.3">
      <c r="A206" s="27" t="s">
        <v>151</v>
      </c>
      <c r="B206" s="23">
        <v>36</v>
      </c>
      <c r="C206" s="23" t="s">
        <v>62</v>
      </c>
      <c r="D206" s="24">
        <v>95</v>
      </c>
      <c r="E206" s="19">
        <f t="shared" si="6"/>
        <v>85.5</v>
      </c>
      <c r="F206" s="23">
        <v>12</v>
      </c>
      <c r="G206" s="28">
        <f t="shared" si="7"/>
        <v>1026</v>
      </c>
    </row>
    <row r="207" spans="1:7" x14ac:dyDescent="0.3">
      <c r="A207" s="27" t="s">
        <v>151</v>
      </c>
      <c r="B207" s="23">
        <v>38</v>
      </c>
      <c r="C207" s="23" t="s">
        <v>62</v>
      </c>
      <c r="D207" s="24">
        <v>95</v>
      </c>
      <c r="E207" s="19">
        <f t="shared" si="6"/>
        <v>85.5</v>
      </c>
      <c r="F207" s="23">
        <v>18</v>
      </c>
      <c r="G207" s="28">
        <f t="shared" si="7"/>
        <v>1539</v>
      </c>
    </row>
    <row r="208" spans="1:7" x14ac:dyDescent="0.3">
      <c r="A208" s="27" t="s">
        <v>61</v>
      </c>
      <c r="B208" s="23" t="s">
        <v>2</v>
      </c>
      <c r="C208" s="23" t="s">
        <v>62</v>
      </c>
      <c r="D208" s="24">
        <v>119.9</v>
      </c>
      <c r="E208" s="19">
        <f t="shared" si="6"/>
        <v>107.91</v>
      </c>
      <c r="F208" s="23">
        <v>12</v>
      </c>
      <c r="G208" s="28">
        <f t="shared" si="7"/>
        <v>1294.92</v>
      </c>
    </row>
    <row r="209" spans="1:7" x14ac:dyDescent="0.3">
      <c r="A209" s="27" t="s">
        <v>188</v>
      </c>
      <c r="B209" s="23" t="s">
        <v>3</v>
      </c>
      <c r="C209" s="23" t="s">
        <v>62</v>
      </c>
      <c r="D209" s="24">
        <v>179.9</v>
      </c>
      <c r="E209" s="19">
        <f t="shared" si="6"/>
        <v>161.91</v>
      </c>
      <c r="F209" s="23">
        <v>10</v>
      </c>
      <c r="G209" s="28">
        <f t="shared" si="7"/>
        <v>1619.1</v>
      </c>
    </row>
    <row r="210" spans="1:7" x14ac:dyDescent="0.3">
      <c r="A210" s="27" t="s">
        <v>89</v>
      </c>
      <c r="B210" s="23" t="s">
        <v>3</v>
      </c>
      <c r="C210" s="23" t="s">
        <v>62</v>
      </c>
      <c r="D210" s="24">
        <v>129.9</v>
      </c>
      <c r="E210" s="19">
        <f t="shared" si="6"/>
        <v>116.91</v>
      </c>
      <c r="F210" s="23">
        <v>10</v>
      </c>
      <c r="G210" s="28">
        <f t="shared" si="7"/>
        <v>1169.0999999999999</v>
      </c>
    </row>
    <row r="211" spans="1:7" x14ac:dyDescent="0.3">
      <c r="A211" s="27" t="s">
        <v>63</v>
      </c>
      <c r="B211" s="23" t="s">
        <v>3</v>
      </c>
      <c r="C211" s="23" t="s">
        <v>62</v>
      </c>
      <c r="D211" s="24">
        <v>139.9</v>
      </c>
      <c r="E211" s="19">
        <f t="shared" si="6"/>
        <v>125.91</v>
      </c>
      <c r="F211" s="23">
        <v>10</v>
      </c>
      <c r="G211" s="28">
        <f t="shared" si="7"/>
        <v>1259.0999999999999</v>
      </c>
    </row>
    <row r="212" spans="1:7" x14ac:dyDescent="0.3">
      <c r="A212" s="27" t="s">
        <v>202</v>
      </c>
      <c r="B212" s="23">
        <v>35</v>
      </c>
      <c r="C212" s="23" t="s">
        <v>81</v>
      </c>
      <c r="D212" s="24">
        <v>129.9</v>
      </c>
      <c r="E212" s="19">
        <f t="shared" si="6"/>
        <v>116.91</v>
      </c>
      <c r="F212" s="23">
        <v>10</v>
      </c>
      <c r="G212" s="28">
        <f t="shared" si="7"/>
        <v>1169.0999999999999</v>
      </c>
    </row>
    <row r="213" spans="1:7" x14ac:dyDescent="0.3">
      <c r="A213" s="27" t="s">
        <v>106</v>
      </c>
      <c r="B213" s="23">
        <v>35</v>
      </c>
      <c r="C213" s="23" t="s">
        <v>81</v>
      </c>
      <c r="D213" s="24">
        <v>79.900000000000006</v>
      </c>
      <c r="E213" s="19">
        <f t="shared" si="6"/>
        <v>71.910000000000011</v>
      </c>
      <c r="F213" s="23">
        <v>12</v>
      </c>
      <c r="G213" s="28">
        <f t="shared" si="7"/>
        <v>862.92000000000007</v>
      </c>
    </row>
    <row r="214" spans="1:7" x14ac:dyDescent="0.3">
      <c r="A214" s="27" t="s">
        <v>159</v>
      </c>
      <c r="B214" s="23">
        <v>38</v>
      </c>
      <c r="C214" s="23" t="s">
        <v>81</v>
      </c>
      <c r="D214" s="24">
        <v>169.9</v>
      </c>
      <c r="E214" s="19">
        <f t="shared" si="6"/>
        <v>152.91</v>
      </c>
      <c r="F214" s="23">
        <v>10</v>
      </c>
      <c r="G214" s="28">
        <f t="shared" si="7"/>
        <v>1529.1</v>
      </c>
    </row>
    <row r="215" spans="1:7" x14ac:dyDescent="0.3">
      <c r="A215" s="27" t="s">
        <v>173</v>
      </c>
      <c r="B215" s="23">
        <v>40</v>
      </c>
      <c r="C215" s="23" t="s">
        <v>81</v>
      </c>
      <c r="D215" s="24">
        <v>189.9</v>
      </c>
      <c r="E215" s="19">
        <f t="shared" si="6"/>
        <v>170.91</v>
      </c>
      <c r="F215" s="23">
        <v>10</v>
      </c>
      <c r="G215" s="28">
        <f t="shared" si="7"/>
        <v>1709.1</v>
      </c>
    </row>
    <row r="216" spans="1:7" x14ac:dyDescent="0.3">
      <c r="A216" s="27" t="s">
        <v>173</v>
      </c>
      <c r="B216" s="23">
        <v>41</v>
      </c>
      <c r="C216" s="23" t="s">
        <v>81</v>
      </c>
      <c r="D216" s="24">
        <v>189.9</v>
      </c>
      <c r="E216" s="19">
        <f t="shared" si="6"/>
        <v>170.91</v>
      </c>
      <c r="F216" s="23">
        <v>12</v>
      </c>
      <c r="G216" s="28">
        <f t="shared" si="7"/>
        <v>2050.92</v>
      </c>
    </row>
    <row r="217" spans="1:7" x14ac:dyDescent="0.3">
      <c r="A217" s="27" t="s">
        <v>104</v>
      </c>
      <c r="B217" s="23">
        <v>36</v>
      </c>
      <c r="C217" s="23" t="s">
        <v>81</v>
      </c>
      <c r="D217" s="24">
        <v>89.9</v>
      </c>
      <c r="E217" s="19">
        <f t="shared" si="6"/>
        <v>80.910000000000011</v>
      </c>
      <c r="F217" s="23">
        <v>15</v>
      </c>
      <c r="G217" s="28">
        <f t="shared" si="7"/>
        <v>1213.6500000000001</v>
      </c>
    </row>
    <row r="218" spans="1:7" x14ac:dyDescent="0.3">
      <c r="A218" s="27" t="s">
        <v>200</v>
      </c>
      <c r="B218" s="23">
        <v>38</v>
      </c>
      <c r="C218" s="23" t="s">
        <v>81</v>
      </c>
      <c r="D218" s="24">
        <v>149.9</v>
      </c>
      <c r="E218" s="19">
        <f t="shared" si="6"/>
        <v>134.91</v>
      </c>
      <c r="F218" s="23">
        <v>10</v>
      </c>
      <c r="G218" s="28">
        <f t="shared" si="7"/>
        <v>1349.1</v>
      </c>
    </row>
    <row r="219" spans="1:7" x14ac:dyDescent="0.3">
      <c r="A219" s="27" t="s">
        <v>172</v>
      </c>
      <c r="B219" s="23">
        <v>43</v>
      </c>
      <c r="C219" s="23" t="s">
        <v>81</v>
      </c>
      <c r="D219" s="24">
        <v>299.89999999999998</v>
      </c>
      <c r="E219" s="19">
        <f t="shared" si="6"/>
        <v>269.90999999999997</v>
      </c>
      <c r="F219" s="23">
        <v>8</v>
      </c>
      <c r="G219" s="28">
        <f t="shared" si="7"/>
        <v>2159.2799999999997</v>
      </c>
    </row>
    <row r="220" spans="1:7" x14ac:dyDescent="0.3">
      <c r="A220" s="27" t="s">
        <v>105</v>
      </c>
      <c r="B220" s="23">
        <v>38</v>
      </c>
      <c r="C220" s="23" t="s">
        <v>81</v>
      </c>
      <c r="D220" s="24">
        <v>159.9</v>
      </c>
      <c r="E220" s="19">
        <f t="shared" si="6"/>
        <v>143.91</v>
      </c>
      <c r="F220" s="23">
        <v>10</v>
      </c>
      <c r="G220" s="28">
        <f t="shared" si="7"/>
        <v>1439.1</v>
      </c>
    </row>
    <row r="221" spans="1:7" x14ac:dyDescent="0.3">
      <c r="A221" s="27" t="s">
        <v>187</v>
      </c>
      <c r="B221" s="23" t="s">
        <v>2</v>
      </c>
      <c r="C221" s="23" t="s">
        <v>62</v>
      </c>
      <c r="D221" s="24">
        <v>79.900000000000006</v>
      </c>
      <c r="E221" s="19">
        <f t="shared" si="6"/>
        <v>71.910000000000011</v>
      </c>
      <c r="F221" s="23">
        <v>20</v>
      </c>
      <c r="G221" s="28">
        <f t="shared" si="7"/>
        <v>1438.2000000000003</v>
      </c>
    </row>
    <row r="222" spans="1:7" x14ac:dyDescent="0.3">
      <c r="A222" s="27" t="s">
        <v>187</v>
      </c>
      <c r="B222" s="23" t="s">
        <v>3</v>
      </c>
      <c r="C222" s="23" t="s">
        <v>62</v>
      </c>
      <c r="D222" s="24">
        <v>79.900000000000006</v>
      </c>
      <c r="E222" s="19">
        <f t="shared" si="6"/>
        <v>71.910000000000011</v>
      </c>
      <c r="F222" s="23">
        <v>25</v>
      </c>
      <c r="G222" s="28">
        <f t="shared" si="7"/>
        <v>1797.7500000000002</v>
      </c>
    </row>
    <row r="223" spans="1:7" x14ac:dyDescent="0.3">
      <c r="A223" s="27" t="s">
        <v>152</v>
      </c>
      <c r="B223" s="23" t="s">
        <v>3</v>
      </c>
      <c r="C223" s="23" t="s">
        <v>62</v>
      </c>
      <c r="D223" s="24">
        <v>110</v>
      </c>
      <c r="E223" s="19">
        <f t="shared" si="6"/>
        <v>99</v>
      </c>
      <c r="F223" s="23">
        <v>10</v>
      </c>
      <c r="G223" s="28">
        <f t="shared" si="7"/>
        <v>990</v>
      </c>
    </row>
    <row r="224" spans="1:7" x14ac:dyDescent="0.3">
      <c r="A224" s="27" t="s">
        <v>64</v>
      </c>
      <c r="B224" s="23">
        <v>38</v>
      </c>
      <c r="C224" s="23" t="s">
        <v>62</v>
      </c>
      <c r="D224" s="24">
        <v>99.9</v>
      </c>
      <c r="E224" s="19">
        <f t="shared" si="6"/>
        <v>89.91</v>
      </c>
      <c r="F224" s="23">
        <v>25</v>
      </c>
      <c r="G224" s="28">
        <f t="shared" si="7"/>
        <v>2247.75</v>
      </c>
    </row>
    <row r="225" spans="1:7" x14ac:dyDescent="0.3">
      <c r="A225" s="27" t="s">
        <v>64</v>
      </c>
      <c r="B225" s="23">
        <v>40</v>
      </c>
      <c r="C225" s="23" t="s">
        <v>62</v>
      </c>
      <c r="D225" s="24">
        <v>99.9</v>
      </c>
      <c r="E225" s="19">
        <f t="shared" si="6"/>
        <v>89.91</v>
      </c>
      <c r="F225" s="23">
        <v>30</v>
      </c>
      <c r="G225" s="28">
        <f t="shared" si="7"/>
        <v>2697.2999999999997</v>
      </c>
    </row>
    <row r="226" spans="1:7" x14ac:dyDescent="0.3">
      <c r="A226" s="27" t="s">
        <v>213</v>
      </c>
      <c r="B226" s="23">
        <v>40</v>
      </c>
      <c r="C226" s="23" t="s">
        <v>62</v>
      </c>
      <c r="D226" s="24">
        <v>99.9</v>
      </c>
      <c r="E226" s="19">
        <f t="shared" si="6"/>
        <v>89.91</v>
      </c>
      <c r="F226" s="23">
        <v>12</v>
      </c>
      <c r="G226" s="28">
        <f t="shared" si="7"/>
        <v>1078.92</v>
      </c>
    </row>
    <row r="227" spans="1:7" x14ac:dyDescent="0.3">
      <c r="A227" s="27" t="s">
        <v>119</v>
      </c>
      <c r="B227" s="23" t="s">
        <v>3</v>
      </c>
      <c r="C227" s="23" t="s">
        <v>62</v>
      </c>
      <c r="D227" s="24">
        <v>79.900000000000006</v>
      </c>
      <c r="E227" s="19">
        <f t="shared" si="6"/>
        <v>71.910000000000011</v>
      </c>
      <c r="F227" s="23">
        <v>18</v>
      </c>
      <c r="G227" s="28">
        <f t="shared" si="7"/>
        <v>1294.3800000000001</v>
      </c>
    </row>
    <row r="228" spans="1:7" x14ac:dyDescent="0.3">
      <c r="A228" s="27" t="s">
        <v>87</v>
      </c>
      <c r="B228" s="23" t="s">
        <v>2</v>
      </c>
      <c r="C228" s="23" t="s">
        <v>62</v>
      </c>
      <c r="D228" s="24">
        <v>89.9</v>
      </c>
      <c r="E228" s="19">
        <f t="shared" si="6"/>
        <v>80.910000000000011</v>
      </c>
      <c r="F228" s="23">
        <v>15</v>
      </c>
      <c r="G228" s="28">
        <f t="shared" si="7"/>
        <v>1213.6500000000001</v>
      </c>
    </row>
    <row r="229" spans="1:7" x14ac:dyDescent="0.3">
      <c r="A229" s="27" t="s">
        <v>87</v>
      </c>
      <c r="B229" s="23" t="s">
        <v>3</v>
      </c>
      <c r="C229" s="23" t="s">
        <v>62</v>
      </c>
      <c r="D229" s="24">
        <v>89.9</v>
      </c>
      <c r="E229" s="19">
        <f t="shared" si="6"/>
        <v>80.910000000000011</v>
      </c>
      <c r="F229" s="23">
        <v>20</v>
      </c>
      <c r="G229" s="28">
        <f t="shared" si="7"/>
        <v>1618.2000000000003</v>
      </c>
    </row>
    <row r="230" spans="1:7" x14ac:dyDescent="0.3">
      <c r="A230" s="27" t="s">
        <v>70</v>
      </c>
      <c r="B230" s="23" t="s">
        <v>4</v>
      </c>
      <c r="C230" s="23" t="s">
        <v>67</v>
      </c>
      <c r="D230" s="24">
        <v>350</v>
      </c>
      <c r="E230" s="19">
        <f t="shared" si="6"/>
        <v>315</v>
      </c>
      <c r="F230" s="23">
        <v>5</v>
      </c>
      <c r="G230" s="28">
        <f t="shared" si="7"/>
        <v>1575</v>
      </c>
    </row>
    <row r="231" spans="1:7" x14ac:dyDescent="0.3">
      <c r="A231" s="27" t="s">
        <v>198</v>
      </c>
      <c r="B231" s="23" t="s">
        <v>3</v>
      </c>
      <c r="C231" s="23" t="s">
        <v>67</v>
      </c>
      <c r="D231" s="24">
        <v>320</v>
      </c>
      <c r="E231" s="19">
        <f t="shared" si="6"/>
        <v>288</v>
      </c>
      <c r="F231" s="23">
        <v>5</v>
      </c>
      <c r="G231" s="28">
        <f t="shared" si="7"/>
        <v>1440</v>
      </c>
    </row>
    <row r="232" spans="1:7" x14ac:dyDescent="0.3">
      <c r="A232" s="27" t="s">
        <v>94</v>
      </c>
      <c r="B232" s="23" t="s">
        <v>3</v>
      </c>
      <c r="C232" s="23" t="s">
        <v>54</v>
      </c>
      <c r="D232" s="24">
        <v>189.9</v>
      </c>
      <c r="E232" s="19">
        <f t="shared" si="6"/>
        <v>170.91</v>
      </c>
      <c r="F232" s="23">
        <v>8</v>
      </c>
      <c r="G232" s="28">
        <f t="shared" si="7"/>
        <v>1367.28</v>
      </c>
    </row>
    <row r="233" spans="1:7" x14ac:dyDescent="0.3">
      <c r="A233" s="27" t="s">
        <v>148</v>
      </c>
      <c r="B233" s="23" t="s">
        <v>4</v>
      </c>
      <c r="C233" s="23" t="s">
        <v>54</v>
      </c>
      <c r="D233" s="24">
        <v>139.9</v>
      </c>
      <c r="E233" s="19">
        <f t="shared" si="6"/>
        <v>125.91</v>
      </c>
      <c r="F233" s="23">
        <v>10</v>
      </c>
      <c r="G233" s="28">
        <f t="shared" si="7"/>
        <v>1259.0999999999999</v>
      </c>
    </row>
    <row r="234" spans="1:7" x14ac:dyDescent="0.3">
      <c r="A234" s="27" t="s">
        <v>113</v>
      </c>
      <c r="B234" s="23" t="s">
        <v>8</v>
      </c>
      <c r="C234" s="23" t="s">
        <v>72</v>
      </c>
      <c r="D234" s="24">
        <v>55</v>
      </c>
      <c r="E234" s="19">
        <f t="shared" si="6"/>
        <v>49.5</v>
      </c>
      <c r="F234" s="23">
        <v>15</v>
      </c>
      <c r="G234" s="28">
        <f t="shared" si="7"/>
        <v>742.5</v>
      </c>
    </row>
    <row r="235" spans="1:7" x14ac:dyDescent="0.3">
      <c r="A235" s="27" t="s">
        <v>71</v>
      </c>
      <c r="B235" s="23" t="s">
        <v>3</v>
      </c>
      <c r="C235" s="23" t="s">
        <v>72</v>
      </c>
      <c r="D235" s="24">
        <v>45</v>
      </c>
      <c r="E235" s="19">
        <f t="shared" si="6"/>
        <v>40.5</v>
      </c>
      <c r="F235" s="23">
        <v>40</v>
      </c>
      <c r="G235" s="28">
        <f t="shared" si="7"/>
        <v>1620</v>
      </c>
    </row>
    <row r="236" spans="1:7" x14ac:dyDescent="0.3">
      <c r="A236" s="27" t="s">
        <v>73</v>
      </c>
      <c r="B236" s="23" t="s">
        <v>2</v>
      </c>
      <c r="C236" s="23" t="s">
        <v>72</v>
      </c>
      <c r="D236" s="24">
        <v>65</v>
      </c>
      <c r="E236" s="19">
        <f t="shared" si="6"/>
        <v>58.5</v>
      </c>
      <c r="F236" s="23">
        <v>25</v>
      </c>
      <c r="G236" s="28">
        <f t="shared" si="7"/>
        <v>1462.5</v>
      </c>
    </row>
    <row r="237" spans="1:7" x14ac:dyDescent="0.3">
      <c r="A237" s="27" t="s">
        <v>207</v>
      </c>
      <c r="B237" s="23" t="s">
        <v>3</v>
      </c>
      <c r="C237" s="23" t="s">
        <v>72</v>
      </c>
      <c r="D237" s="24">
        <v>79.900000000000006</v>
      </c>
      <c r="E237" s="19">
        <f t="shared" si="6"/>
        <v>71.910000000000011</v>
      </c>
      <c r="F237" s="23">
        <v>20</v>
      </c>
      <c r="G237" s="28">
        <f t="shared" si="7"/>
        <v>1438.2000000000003</v>
      </c>
    </row>
    <row r="238" spans="1:7" x14ac:dyDescent="0.3">
      <c r="A238" s="27" t="s">
        <v>137</v>
      </c>
      <c r="B238" s="23" t="s">
        <v>4</v>
      </c>
      <c r="C238" s="23" t="s">
        <v>72</v>
      </c>
      <c r="D238" s="24">
        <v>79.900000000000006</v>
      </c>
      <c r="E238" s="19">
        <f t="shared" si="6"/>
        <v>71.910000000000011</v>
      </c>
      <c r="F238" s="23">
        <v>15</v>
      </c>
      <c r="G238" s="28">
        <f t="shared" si="7"/>
        <v>1078.6500000000001</v>
      </c>
    </row>
    <row r="239" spans="1:7" x14ac:dyDescent="0.3">
      <c r="A239" s="27" t="s">
        <v>222</v>
      </c>
      <c r="B239" s="23" t="s">
        <v>2</v>
      </c>
      <c r="C239" s="23" t="s">
        <v>72</v>
      </c>
      <c r="D239" s="24">
        <v>55</v>
      </c>
      <c r="E239" s="19">
        <f t="shared" si="6"/>
        <v>49.5</v>
      </c>
      <c r="F239" s="23">
        <v>20</v>
      </c>
      <c r="G239" s="28">
        <f t="shared" si="7"/>
        <v>990</v>
      </c>
    </row>
    <row r="240" spans="1:7" x14ac:dyDescent="0.3">
      <c r="A240" s="27" t="s">
        <v>182</v>
      </c>
      <c r="B240" s="23" t="s">
        <v>3</v>
      </c>
      <c r="C240" s="23" t="s">
        <v>72</v>
      </c>
      <c r="D240" s="24">
        <v>49.9</v>
      </c>
      <c r="E240" s="19">
        <f t="shared" si="6"/>
        <v>44.91</v>
      </c>
      <c r="F240" s="23">
        <v>25</v>
      </c>
      <c r="G240" s="28">
        <f t="shared" si="7"/>
        <v>1122.75</v>
      </c>
    </row>
    <row r="241" spans="1:7" x14ac:dyDescent="0.3">
      <c r="A241" s="4" t="s">
        <v>36</v>
      </c>
      <c r="B241" s="11">
        <v>36</v>
      </c>
      <c r="C241" s="11" t="s">
        <v>14</v>
      </c>
      <c r="D241" s="14">
        <v>249.9</v>
      </c>
      <c r="E241" s="14">
        <f t="shared" si="6"/>
        <v>224.91</v>
      </c>
      <c r="F241" s="11">
        <v>5</v>
      </c>
      <c r="G241" s="26">
        <f t="shared" si="7"/>
        <v>1124.55</v>
      </c>
    </row>
    <row r="242" spans="1:7" x14ac:dyDescent="0.3">
      <c r="A242" s="4" t="s">
        <v>36</v>
      </c>
      <c r="B242" s="11">
        <v>37</v>
      </c>
      <c r="C242" s="11" t="s">
        <v>14</v>
      </c>
      <c r="D242" s="14">
        <v>255</v>
      </c>
      <c r="E242" s="14">
        <f t="shared" si="6"/>
        <v>229.5</v>
      </c>
      <c r="F242" s="11">
        <v>3</v>
      </c>
      <c r="G242" s="26">
        <f t="shared" si="7"/>
        <v>688.5</v>
      </c>
    </row>
    <row r="243" spans="1:7" x14ac:dyDescent="0.3">
      <c r="A243" s="4" t="s">
        <v>36</v>
      </c>
      <c r="B243" s="11">
        <v>38</v>
      </c>
      <c r="C243" s="11" t="s">
        <v>14</v>
      </c>
      <c r="D243" s="14">
        <v>259.89999999999998</v>
      </c>
      <c r="E243" s="14">
        <f t="shared" si="6"/>
        <v>233.90999999999997</v>
      </c>
      <c r="F243" s="11">
        <v>1</v>
      </c>
      <c r="G243" s="26">
        <f t="shared" si="7"/>
        <v>233.90999999999997</v>
      </c>
    </row>
    <row r="244" spans="1:7" x14ac:dyDescent="0.3">
      <c r="A244" s="27" t="s">
        <v>216</v>
      </c>
      <c r="B244" s="23">
        <v>36</v>
      </c>
      <c r="C244" s="23" t="s">
        <v>81</v>
      </c>
      <c r="D244" s="24">
        <v>149.9</v>
      </c>
      <c r="E244" s="19">
        <f t="shared" si="6"/>
        <v>134.91</v>
      </c>
      <c r="F244" s="23">
        <v>8</v>
      </c>
      <c r="G244" s="28">
        <f t="shared" si="7"/>
        <v>1079.28</v>
      </c>
    </row>
    <row r="245" spans="1:7" x14ac:dyDescent="0.3">
      <c r="A245" s="27" t="s">
        <v>80</v>
      </c>
      <c r="B245" s="23">
        <v>37</v>
      </c>
      <c r="C245" s="23" t="s">
        <v>81</v>
      </c>
      <c r="D245" s="24">
        <v>119.9</v>
      </c>
      <c r="E245" s="19">
        <f t="shared" si="6"/>
        <v>107.91</v>
      </c>
      <c r="F245" s="23">
        <v>15</v>
      </c>
      <c r="G245" s="28">
        <f t="shared" si="7"/>
        <v>1618.6499999999999</v>
      </c>
    </row>
    <row r="246" spans="1:7" x14ac:dyDescent="0.3">
      <c r="A246" s="27" t="s">
        <v>80</v>
      </c>
      <c r="B246" s="23">
        <v>42</v>
      </c>
      <c r="C246" s="23" t="s">
        <v>81</v>
      </c>
      <c r="D246" s="24">
        <v>119.9</v>
      </c>
      <c r="E246" s="19">
        <f t="shared" si="6"/>
        <v>107.91</v>
      </c>
      <c r="F246" s="23">
        <v>10</v>
      </c>
      <c r="G246" s="28">
        <f t="shared" si="7"/>
        <v>1079.0999999999999</v>
      </c>
    </row>
    <row r="247" spans="1:7" x14ac:dyDescent="0.3">
      <c r="A247" s="27" t="s">
        <v>107</v>
      </c>
      <c r="B247" s="23">
        <v>40</v>
      </c>
      <c r="C247" s="23" t="s">
        <v>81</v>
      </c>
      <c r="D247" s="24">
        <v>250</v>
      </c>
      <c r="E247" s="19">
        <f t="shared" si="6"/>
        <v>225</v>
      </c>
      <c r="F247" s="23">
        <v>8</v>
      </c>
      <c r="G247" s="28">
        <f t="shared" si="7"/>
        <v>1800</v>
      </c>
    </row>
    <row r="248" spans="1:7" x14ac:dyDescent="0.3">
      <c r="A248" s="27" t="s">
        <v>171</v>
      </c>
      <c r="B248" s="23">
        <v>41</v>
      </c>
      <c r="C248" s="23" t="s">
        <v>81</v>
      </c>
      <c r="D248" s="24">
        <v>169.9</v>
      </c>
      <c r="E248" s="19">
        <f t="shared" si="6"/>
        <v>152.91</v>
      </c>
      <c r="F248" s="23">
        <v>10</v>
      </c>
      <c r="G248" s="28">
        <f t="shared" si="7"/>
        <v>1529.1</v>
      </c>
    </row>
    <row r="249" spans="1:7" x14ac:dyDescent="0.3">
      <c r="A249" s="27" t="s">
        <v>171</v>
      </c>
      <c r="B249" s="23">
        <v>42</v>
      </c>
      <c r="C249" s="23" t="s">
        <v>81</v>
      </c>
      <c r="D249" s="24">
        <v>169.9</v>
      </c>
      <c r="E249" s="19">
        <f t="shared" si="6"/>
        <v>152.91</v>
      </c>
      <c r="F249" s="23">
        <v>16</v>
      </c>
      <c r="G249" s="28">
        <f t="shared" si="7"/>
        <v>2446.56</v>
      </c>
    </row>
    <row r="250" spans="1:7" x14ac:dyDescent="0.3">
      <c r="A250" s="4" t="s">
        <v>35</v>
      </c>
      <c r="B250" s="11">
        <v>36</v>
      </c>
      <c r="C250" s="11" t="s">
        <v>14</v>
      </c>
      <c r="D250" s="14">
        <v>199.9</v>
      </c>
      <c r="E250" s="14">
        <f t="shared" si="6"/>
        <v>179.91</v>
      </c>
      <c r="F250" s="11">
        <v>0</v>
      </c>
      <c r="G250" s="26">
        <f t="shared" si="7"/>
        <v>0</v>
      </c>
    </row>
    <row r="251" spans="1:7" x14ac:dyDescent="0.3">
      <c r="A251" s="4" t="s">
        <v>35</v>
      </c>
      <c r="B251" s="11">
        <v>37</v>
      </c>
      <c r="C251" s="11" t="s">
        <v>14</v>
      </c>
      <c r="D251" s="14">
        <v>249.9</v>
      </c>
      <c r="E251" s="14">
        <f t="shared" si="6"/>
        <v>224.91</v>
      </c>
      <c r="F251" s="11">
        <v>1</v>
      </c>
      <c r="G251" s="26">
        <f t="shared" si="7"/>
        <v>224.91</v>
      </c>
    </row>
    <row r="252" spans="1:7" x14ac:dyDescent="0.3">
      <c r="A252" s="4" t="s">
        <v>35</v>
      </c>
      <c r="B252" s="11">
        <v>38</v>
      </c>
      <c r="C252" s="11" t="s">
        <v>14</v>
      </c>
      <c r="D252" s="14">
        <v>259.89999999999998</v>
      </c>
      <c r="E252" s="14">
        <f t="shared" si="6"/>
        <v>233.90999999999997</v>
      </c>
      <c r="F252" s="11">
        <v>0</v>
      </c>
      <c r="G252" s="26">
        <f t="shared" si="7"/>
        <v>0</v>
      </c>
    </row>
    <row r="253" spans="1:7" x14ac:dyDescent="0.3">
      <c r="A253" s="27" t="s">
        <v>157</v>
      </c>
      <c r="B253" s="23">
        <v>39</v>
      </c>
      <c r="C253" s="23" t="s">
        <v>81</v>
      </c>
      <c r="D253" s="24">
        <v>109.9</v>
      </c>
      <c r="E253" s="19">
        <f t="shared" si="6"/>
        <v>98.91</v>
      </c>
      <c r="F253" s="23">
        <v>15</v>
      </c>
      <c r="G253" s="28">
        <f t="shared" si="7"/>
        <v>1483.6499999999999</v>
      </c>
    </row>
    <row r="254" spans="1:7" x14ac:dyDescent="0.3">
      <c r="A254" s="27" t="s">
        <v>201</v>
      </c>
      <c r="B254" s="23">
        <v>37</v>
      </c>
      <c r="C254" s="23" t="s">
        <v>81</v>
      </c>
      <c r="D254" s="24">
        <v>179.9</v>
      </c>
      <c r="E254" s="19">
        <f t="shared" si="6"/>
        <v>161.91</v>
      </c>
      <c r="F254" s="23">
        <v>15</v>
      </c>
      <c r="G254" s="28">
        <f t="shared" si="7"/>
        <v>2428.65</v>
      </c>
    </row>
    <row r="255" spans="1:7" x14ac:dyDescent="0.3">
      <c r="A255" s="27" t="s">
        <v>201</v>
      </c>
      <c r="B255" s="23">
        <v>38</v>
      </c>
      <c r="C255" s="23" t="s">
        <v>81</v>
      </c>
      <c r="D255" s="24">
        <v>179.9</v>
      </c>
      <c r="E255" s="19">
        <f t="shared" si="6"/>
        <v>161.91</v>
      </c>
      <c r="F255" s="23">
        <v>12</v>
      </c>
      <c r="G255" s="28">
        <f t="shared" si="7"/>
        <v>1942.92</v>
      </c>
    </row>
    <row r="256" spans="1:7" x14ac:dyDescent="0.3">
      <c r="A256" s="27" t="s">
        <v>111</v>
      </c>
      <c r="B256" s="23" t="s">
        <v>8</v>
      </c>
      <c r="C256" s="23" t="s">
        <v>13</v>
      </c>
      <c r="D256" s="24">
        <v>45</v>
      </c>
      <c r="E256" s="19">
        <f t="shared" si="6"/>
        <v>40.5</v>
      </c>
      <c r="F256" s="23">
        <v>25</v>
      </c>
      <c r="G256" s="28">
        <f t="shared" si="7"/>
        <v>1012.5</v>
      </c>
    </row>
    <row r="257" spans="1:7" x14ac:dyDescent="0.3">
      <c r="A257" s="27" t="s">
        <v>122</v>
      </c>
      <c r="B257" s="23" t="s">
        <v>2</v>
      </c>
      <c r="C257" s="23" t="s">
        <v>44</v>
      </c>
      <c r="D257" s="24">
        <v>59.9</v>
      </c>
      <c r="E257" s="19">
        <f t="shared" si="6"/>
        <v>53.91</v>
      </c>
      <c r="F257" s="23">
        <v>20</v>
      </c>
      <c r="G257" s="28">
        <f t="shared" si="7"/>
        <v>1078.1999999999998</v>
      </c>
    </row>
    <row r="258" spans="1:7" x14ac:dyDescent="0.3">
      <c r="A258" s="27" t="s">
        <v>122</v>
      </c>
      <c r="B258" s="23" t="s">
        <v>3</v>
      </c>
      <c r="C258" s="23" t="s">
        <v>44</v>
      </c>
      <c r="D258" s="24">
        <v>59.9</v>
      </c>
      <c r="E258" s="19">
        <f t="shared" si="6"/>
        <v>53.91</v>
      </c>
      <c r="F258" s="23">
        <v>30</v>
      </c>
      <c r="G258" s="28">
        <f t="shared" si="7"/>
        <v>1617.3</v>
      </c>
    </row>
    <row r="259" spans="1:7" x14ac:dyDescent="0.3">
      <c r="A259" s="27" t="s">
        <v>142</v>
      </c>
      <c r="B259" s="23" t="s">
        <v>2</v>
      </c>
      <c r="C259" s="23" t="s">
        <v>44</v>
      </c>
      <c r="D259" s="24">
        <v>49.9</v>
      </c>
      <c r="E259" s="19">
        <f t="shared" si="6"/>
        <v>44.91</v>
      </c>
      <c r="F259" s="23">
        <v>40</v>
      </c>
      <c r="G259" s="28">
        <f t="shared" si="7"/>
        <v>1796.3999999999999</v>
      </c>
    </row>
    <row r="260" spans="1:7" x14ac:dyDescent="0.3">
      <c r="A260" s="27" t="s">
        <v>142</v>
      </c>
      <c r="B260" s="23" t="s">
        <v>3</v>
      </c>
      <c r="C260" s="23" t="s">
        <v>44</v>
      </c>
      <c r="D260" s="24">
        <v>49.9</v>
      </c>
      <c r="E260" s="19">
        <f t="shared" ref="E260:E323" si="8">D260-(D260*$I$4)</f>
        <v>44.91</v>
      </c>
      <c r="F260" s="23">
        <v>60</v>
      </c>
      <c r="G260" s="28">
        <f t="shared" ref="G260:G323" si="9">E260*F260</f>
        <v>2694.6</v>
      </c>
    </row>
    <row r="261" spans="1:7" x14ac:dyDescent="0.3">
      <c r="A261" s="27" t="s">
        <v>142</v>
      </c>
      <c r="B261" s="23" t="s">
        <v>4</v>
      </c>
      <c r="C261" s="23" t="s">
        <v>44</v>
      </c>
      <c r="D261" s="24">
        <v>49.9</v>
      </c>
      <c r="E261" s="19">
        <f t="shared" si="8"/>
        <v>44.91</v>
      </c>
      <c r="F261" s="23">
        <v>50</v>
      </c>
      <c r="G261" s="28">
        <f t="shared" si="9"/>
        <v>2245.5</v>
      </c>
    </row>
    <row r="262" spans="1:7" x14ac:dyDescent="0.3">
      <c r="A262" s="27" t="s">
        <v>181</v>
      </c>
      <c r="B262" s="23" t="s">
        <v>3</v>
      </c>
      <c r="C262" s="23" t="s">
        <v>44</v>
      </c>
      <c r="D262" s="24">
        <v>59.9</v>
      </c>
      <c r="E262" s="19">
        <f t="shared" si="8"/>
        <v>53.91</v>
      </c>
      <c r="F262" s="23">
        <v>20</v>
      </c>
      <c r="G262" s="28">
        <f t="shared" si="9"/>
        <v>1078.1999999999998</v>
      </c>
    </row>
    <row r="263" spans="1:7" x14ac:dyDescent="0.3">
      <c r="A263" s="27" t="s">
        <v>181</v>
      </c>
      <c r="B263" s="23" t="s">
        <v>4</v>
      </c>
      <c r="C263" s="23" t="s">
        <v>44</v>
      </c>
      <c r="D263" s="24">
        <v>59.9</v>
      </c>
      <c r="E263" s="19">
        <f t="shared" si="8"/>
        <v>53.91</v>
      </c>
      <c r="F263" s="23">
        <v>20</v>
      </c>
      <c r="G263" s="28">
        <f t="shared" si="9"/>
        <v>1078.1999999999998</v>
      </c>
    </row>
    <row r="264" spans="1:7" x14ac:dyDescent="0.3">
      <c r="A264" s="27" t="s">
        <v>195</v>
      </c>
      <c r="B264" s="23" t="s">
        <v>2</v>
      </c>
      <c r="C264" s="23" t="s">
        <v>58</v>
      </c>
      <c r="D264" s="24">
        <v>89.9</v>
      </c>
      <c r="E264" s="19">
        <f t="shared" si="8"/>
        <v>80.910000000000011</v>
      </c>
      <c r="F264" s="23">
        <v>15</v>
      </c>
      <c r="G264" s="28">
        <f t="shared" si="9"/>
        <v>1213.6500000000001</v>
      </c>
    </row>
    <row r="265" spans="1:7" x14ac:dyDescent="0.3">
      <c r="A265" s="27" t="s">
        <v>195</v>
      </c>
      <c r="B265" s="23" t="s">
        <v>3</v>
      </c>
      <c r="C265" s="23" t="s">
        <v>58</v>
      </c>
      <c r="D265" s="24">
        <v>89.9</v>
      </c>
      <c r="E265" s="19">
        <f t="shared" si="8"/>
        <v>80.910000000000011</v>
      </c>
      <c r="F265" s="23">
        <v>20</v>
      </c>
      <c r="G265" s="28">
        <f t="shared" si="9"/>
        <v>1618.2000000000003</v>
      </c>
    </row>
    <row r="266" spans="1:7" x14ac:dyDescent="0.3">
      <c r="A266" s="27" t="s">
        <v>97</v>
      </c>
      <c r="B266" s="23" t="s">
        <v>4</v>
      </c>
      <c r="C266" s="23" t="s">
        <v>58</v>
      </c>
      <c r="D266" s="24">
        <v>179.9</v>
      </c>
      <c r="E266" s="19">
        <f t="shared" si="8"/>
        <v>161.91</v>
      </c>
      <c r="F266" s="23">
        <v>7</v>
      </c>
      <c r="G266" s="28">
        <f t="shared" si="9"/>
        <v>1133.3699999999999</v>
      </c>
    </row>
    <row r="267" spans="1:7" x14ac:dyDescent="0.3">
      <c r="A267" s="4" t="s">
        <v>27</v>
      </c>
      <c r="B267" s="11" t="s">
        <v>2</v>
      </c>
      <c r="C267" s="11" t="s">
        <v>12</v>
      </c>
      <c r="D267" s="14">
        <v>89.9</v>
      </c>
      <c r="E267" s="14">
        <f t="shared" si="8"/>
        <v>80.910000000000011</v>
      </c>
      <c r="F267" s="11">
        <v>3</v>
      </c>
      <c r="G267" s="26">
        <f t="shared" si="9"/>
        <v>242.73000000000002</v>
      </c>
    </row>
    <row r="268" spans="1:7" x14ac:dyDescent="0.3">
      <c r="A268" s="4" t="s">
        <v>27</v>
      </c>
      <c r="B268" s="11" t="s">
        <v>3</v>
      </c>
      <c r="C268" s="11" t="s">
        <v>12</v>
      </c>
      <c r="D268" s="14">
        <v>91.4</v>
      </c>
      <c r="E268" s="14">
        <f t="shared" si="8"/>
        <v>82.26</v>
      </c>
      <c r="F268" s="11">
        <v>0</v>
      </c>
      <c r="G268" s="26">
        <f t="shared" si="9"/>
        <v>0</v>
      </c>
    </row>
    <row r="269" spans="1:7" x14ac:dyDescent="0.3">
      <c r="A269" s="4" t="s">
        <v>27</v>
      </c>
      <c r="B269" s="11" t="s">
        <v>4</v>
      </c>
      <c r="C269" s="11" t="s">
        <v>12</v>
      </c>
      <c r="D269" s="14">
        <v>93.5</v>
      </c>
      <c r="E269" s="14">
        <f t="shared" si="8"/>
        <v>84.15</v>
      </c>
      <c r="F269" s="11">
        <v>2</v>
      </c>
      <c r="G269" s="26">
        <f t="shared" si="9"/>
        <v>168.3</v>
      </c>
    </row>
    <row r="270" spans="1:7" x14ac:dyDescent="0.3">
      <c r="A270" s="27" t="s">
        <v>96</v>
      </c>
      <c r="B270" s="23" t="s">
        <v>3</v>
      </c>
      <c r="C270" s="23" t="s">
        <v>58</v>
      </c>
      <c r="D270" s="24">
        <v>155</v>
      </c>
      <c r="E270" s="19">
        <f t="shared" si="8"/>
        <v>139.5</v>
      </c>
      <c r="F270" s="23">
        <v>10</v>
      </c>
      <c r="G270" s="28">
        <f t="shared" si="9"/>
        <v>1395</v>
      </c>
    </row>
    <row r="271" spans="1:7" x14ac:dyDescent="0.3">
      <c r="A271" s="27" t="s">
        <v>149</v>
      </c>
      <c r="B271" s="23" t="s">
        <v>3</v>
      </c>
      <c r="C271" s="23" t="s">
        <v>58</v>
      </c>
      <c r="D271" s="24">
        <v>149.9</v>
      </c>
      <c r="E271" s="19">
        <f t="shared" si="8"/>
        <v>134.91</v>
      </c>
      <c r="F271" s="23">
        <v>15</v>
      </c>
      <c r="G271" s="28">
        <f t="shared" si="9"/>
        <v>2023.6499999999999</v>
      </c>
    </row>
    <row r="272" spans="1:7" x14ac:dyDescent="0.3">
      <c r="A272" s="27" t="s">
        <v>124</v>
      </c>
      <c r="B272" s="23" t="s">
        <v>2</v>
      </c>
      <c r="C272" s="23" t="s">
        <v>58</v>
      </c>
      <c r="D272" s="24">
        <v>199.9</v>
      </c>
      <c r="E272" s="19">
        <f t="shared" si="8"/>
        <v>179.91</v>
      </c>
      <c r="F272" s="23">
        <v>6</v>
      </c>
      <c r="G272" s="28">
        <f t="shared" si="9"/>
        <v>1079.46</v>
      </c>
    </row>
    <row r="273" spans="1:7" x14ac:dyDescent="0.3">
      <c r="A273" s="4" t="s">
        <v>26</v>
      </c>
      <c r="B273" s="11" t="s">
        <v>2</v>
      </c>
      <c r="C273" s="11" t="s">
        <v>12</v>
      </c>
      <c r="D273" s="14">
        <v>140</v>
      </c>
      <c r="E273" s="14">
        <f t="shared" si="8"/>
        <v>126</v>
      </c>
      <c r="F273" s="11">
        <v>2</v>
      </c>
      <c r="G273" s="26">
        <f t="shared" si="9"/>
        <v>252</v>
      </c>
    </row>
    <row r="274" spans="1:7" x14ac:dyDescent="0.3">
      <c r="A274" s="4" t="s">
        <v>26</v>
      </c>
      <c r="B274" s="11" t="s">
        <v>3</v>
      </c>
      <c r="C274" s="11" t="s">
        <v>12</v>
      </c>
      <c r="D274" s="14">
        <v>142.9</v>
      </c>
      <c r="E274" s="14">
        <f t="shared" si="8"/>
        <v>128.61000000000001</v>
      </c>
      <c r="F274" s="11">
        <v>2</v>
      </c>
      <c r="G274" s="26">
        <f t="shared" si="9"/>
        <v>257.22000000000003</v>
      </c>
    </row>
    <row r="275" spans="1:7" x14ac:dyDescent="0.3">
      <c r="A275" s="4" t="s">
        <v>26</v>
      </c>
      <c r="B275" s="11" t="s">
        <v>4</v>
      </c>
      <c r="C275" s="11" t="s">
        <v>12</v>
      </c>
      <c r="D275" s="14">
        <v>146</v>
      </c>
      <c r="E275" s="14">
        <f t="shared" si="8"/>
        <v>131.4</v>
      </c>
      <c r="F275" s="11">
        <v>2</v>
      </c>
      <c r="G275" s="26">
        <f t="shared" si="9"/>
        <v>262.8</v>
      </c>
    </row>
    <row r="276" spans="1:7" x14ac:dyDescent="0.3">
      <c r="A276" s="27" t="s">
        <v>227</v>
      </c>
      <c r="B276" s="23" t="s">
        <v>3</v>
      </c>
      <c r="C276" s="23" t="s">
        <v>58</v>
      </c>
      <c r="D276" s="24">
        <v>159.9</v>
      </c>
      <c r="E276" s="19">
        <f t="shared" si="8"/>
        <v>143.91</v>
      </c>
      <c r="F276" s="23">
        <v>10</v>
      </c>
      <c r="G276" s="28">
        <f t="shared" si="9"/>
        <v>1439.1</v>
      </c>
    </row>
    <row r="277" spans="1:7" x14ac:dyDescent="0.3">
      <c r="A277" s="27" t="s">
        <v>196</v>
      </c>
      <c r="B277" s="23" t="s">
        <v>3</v>
      </c>
      <c r="C277" s="23" t="s">
        <v>58</v>
      </c>
      <c r="D277" s="24">
        <v>399.9</v>
      </c>
      <c r="E277" s="19">
        <f t="shared" si="8"/>
        <v>359.90999999999997</v>
      </c>
      <c r="F277" s="23">
        <v>3</v>
      </c>
      <c r="G277" s="28">
        <f t="shared" si="9"/>
        <v>1079.73</v>
      </c>
    </row>
    <row r="278" spans="1:7" x14ac:dyDescent="0.3">
      <c r="A278" s="27" t="s">
        <v>60</v>
      </c>
      <c r="B278" s="23" t="s">
        <v>4</v>
      </c>
      <c r="C278" s="23" t="s">
        <v>58</v>
      </c>
      <c r="D278" s="24">
        <v>189.9</v>
      </c>
      <c r="E278" s="19">
        <f t="shared" si="8"/>
        <v>170.91</v>
      </c>
      <c r="F278" s="23">
        <v>8</v>
      </c>
      <c r="G278" s="28">
        <f t="shared" si="9"/>
        <v>1367.28</v>
      </c>
    </row>
    <row r="279" spans="1:7" x14ac:dyDescent="0.3">
      <c r="A279" s="27" t="s">
        <v>57</v>
      </c>
      <c r="B279" s="23" t="s">
        <v>2</v>
      </c>
      <c r="C279" s="23" t="s">
        <v>58</v>
      </c>
      <c r="D279" s="24">
        <v>169.9</v>
      </c>
      <c r="E279" s="19">
        <f t="shared" si="8"/>
        <v>152.91</v>
      </c>
      <c r="F279" s="23">
        <v>10</v>
      </c>
      <c r="G279" s="28">
        <f t="shared" si="9"/>
        <v>1529.1</v>
      </c>
    </row>
    <row r="280" spans="1:7" x14ac:dyDescent="0.3">
      <c r="A280" s="27" t="s">
        <v>57</v>
      </c>
      <c r="B280" s="23" t="s">
        <v>3</v>
      </c>
      <c r="C280" s="23" t="s">
        <v>58</v>
      </c>
      <c r="D280" s="24">
        <v>169.9</v>
      </c>
      <c r="E280" s="19">
        <f t="shared" si="8"/>
        <v>152.91</v>
      </c>
      <c r="F280" s="23">
        <v>18</v>
      </c>
      <c r="G280" s="28">
        <f t="shared" si="9"/>
        <v>2752.38</v>
      </c>
    </row>
    <row r="281" spans="1:7" x14ac:dyDescent="0.3">
      <c r="A281" s="27" t="s">
        <v>125</v>
      </c>
      <c r="B281" s="23" t="s">
        <v>3</v>
      </c>
      <c r="C281" s="23" t="s">
        <v>58</v>
      </c>
      <c r="D281" s="24">
        <v>185</v>
      </c>
      <c r="E281" s="19">
        <f t="shared" si="8"/>
        <v>166.5</v>
      </c>
      <c r="F281" s="23">
        <v>9</v>
      </c>
      <c r="G281" s="28">
        <f t="shared" si="9"/>
        <v>1498.5</v>
      </c>
    </row>
    <row r="282" spans="1:7" x14ac:dyDescent="0.3">
      <c r="A282" s="27" t="s">
        <v>150</v>
      </c>
      <c r="B282" s="23" t="s">
        <v>2</v>
      </c>
      <c r="C282" s="23" t="s">
        <v>58</v>
      </c>
      <c r="D282" s="24">
        <v>119.9</v>
      </c>
      <c r="E282" s="19">
        <f t="shared" si="8"/>
        <v>107.91</v>
      </c>
      <c r="F282" s="23">
        <v>10</v>
      </c>
      <c r="G282" s="28">
        <f t="shared" si="9"/>
        <v>1079.0999999999999</v>
      </c>
    </row>
    <row r="283" spans="1:7" x14ac:dyDescent="0.3">
      <c r="A283" s="27" t="s">
        <v>211</v>
      </c>
      <c r="B283" s="23" t="s">
        <v>2</v>
      </c>
      <c r="C283" s="23" t="s">
        <v>58</v>
      </c>
      <c r="D283" s="24">
        <v>165</v>
      </c>
      <c r="E283" s="19">
        <f t="shared" si="8"/>
        <v>148.5</v>
      </c>
      <c r="F283" s="23">
        <v>10</v>
      </c>
      <c r="G283" s="28">
        <f t="shared" si="9"/>
        <v>1485</v>
      </c>
    </row>
    <row r="284" spans="1:7" x14ac:dyDescent="0.3">
      <c r="A284" s="27" t="s">
        <v>211</v>
      </c>
      <c r="B284" s="23" t="s">
        <v>3</v>
      </c>
      <c r="C284" s="23" t="s">
        <v>58</v>
      </c>
      <c r="D284" s="24">
        <v>165</v>
      </c>
      <c r="E284" s="19">
        <f t="shared" si="8"/>
        <v>148.5</v>
      </c>
      <c r="F284" s="23">
        <v>15</v>
      </c>
      <c r="G284" s="28">
        <f t="shared" si="9"/>
        <v>2227.5</v>
      </c>
    </row>
    <row r="285" spans="1:7" ht="15" thickBot="1" x14ac:dyDescent="0.35">
      <c r="A285" s="61" t="s">
        <v>59</v>
      </c>
      <c r="B285" s="62" t="s">
        <v>3</v>
      </c>
      <c r="C285" s="62" t="s">
        <v>58</v>
      </c>
      <c r="D285" s="63">
        <v>149.9</v>
      </c>
      <c r="E285" s="64">
        <f t="shared" si="8"/>
        <v>134.91</v>
      </c>
      <c r="F285" s="62">
        <v>15</v>
      </c>
      <c r="G285" s="65">
        <f t="shared" si="9"/>
        <v>2023.6499999999999</v>
      </c>
    </row>
    <row r="286" spans="1:7" s="66" customFormat="1" ht="21" x14ac:dyDescent="0.4">
      <c r="A286" s="66" t="s">
        <v>16</v>
      </c>
      <c r="B286" s="67"/>
      <c r="D286" s="68">
        <f>SUBTOTAL(109,Tb_Produtos_Lj_01[Preço Unitário])</f>
        <v>35700.700000000114</v>
      </c>
      <c r="E286" s="68">
        <f>SUBTOTAL(109,Tb_Produtos_Lj_01[Preço C/ Desconto])</f>
        <v>32130.629999999976</v>
      </c>
      <c r="F286" s="67">
        <f>SUBTOTAL(109,Tb_Produtos_Lj_01[Qtd])</f>
        <v>4383</v>
      </c>
      <c r="G286" s="68">
        <f>SUBTOTAL(109,Tb_Produtos_Lj_01[Valor Total])</f>
        <v>382566.41999999993</v>
      </c>
    </row>
  </sheetData>
  <mergeCells count="1">
    <mergeCell ref="A1:G1"/>
  </mergeCells>
  <phoneticPr fontId="6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0D72F-1360-4A98-B0C9-D2CC727C4AE9}">
  <sheetPr>
    <tabColor theme="5" tint="-0.249977111117893"/>
  </sheetPr>
  <dimension ref="A1:H6"/>
  <sheetViews>
    <sheetView workbookViewId="0">
      <selection activeCell="G11" sqref="G11"/>
    </sheetView>
  </sheetViews>
  <sheetFormatPr defaultRowHeight="14.4" x14ac:dyDescent="0.3"/>
  <cols>
    <col min="1" max="1" width="8.88671875" style="32"/>
    <col min="2" max="2" width="19.5546875" style="32" bestFit="1" customWidth="1"/>
    <col min="3" max="4" width="22.21875" style="32" customWidth="1"/>
    <col min="5" max="5" width="8.21875" style="32" customWidth="1"/>
    <col min="6" max="6" width="19.5546875" style="32" bestFit="1" customWidth="1"/>
    <col min="7" max="8" width="22.21875" style="32" customWidth="1"/>
    <col min="9" max="16384" width="8.88671875" style="32"/>
  </cols>
  <sheetData>
    <row r="1" spans="1:8" ht="42" customHeight="1" x14ac:dyDescent="0.3">
      <c r="B1" s="75" t="s">
        <v>237</v>
      </c>
      <c r="C1" s="76"/>
      <c r="D1" s="76"/>
      <c r="E1" s="76"/>
      <c r="F1" s="76"/>
      <c r="G1" s="76"/>
      <c r="H1" s="77"/>
    </row>
    <row r="2" spans="1:8" s="53" customFormat="1" ht="10.199999999999999" customHeight="1" x14ac:dyDescent="0.3">
      <c r="A2" s="34"/>
      <c r="B2" s="72"/>
      <c r="C2" s="69"/>
      <c r="D2" s="69"/>
      <c r="E2" s="70"/>
      <c r="F2" s="69"/>
      <c r="G2" s="69"/>
      <c r="H2" s="73"/>
    </row>
    <row r="3" spans="1:8" ht="34.799999999999997" customHeight="1" thickBot="1" x14ac:dyDescent="0.35">
      <c r="A3" s="54"/>
      <c r="B3" s="78" t="s">
        <v>231</v>
      </c>
      <c r="C3" s="78"/>
      <c r="D3" s="78"/>
      <c r="E3" s="71"/>
      <c r="F3" s="79" t="s">
        <v>5</v>
      </c>
      <c r="G3" s="79"/>
      <c r="H3" s="79"/>
    </row>
    <row r="4" spans="1:8" ht="57" customHeight="1" thickBot="1" x14ac:dyDescent="0.35">
      <c r="A4" s="53"/>
      <c r="B4" s="56" t="s">
        <v>229</v>
      </c>
      <c r="C4" s="56" t="s">
        <v>230</v>
      </c>
      <c r="D4" s="56" t="s">
        <v>232</v>
      </c>
      <c r="E4" s="33"/>
      <c r="F4" s="56" t="s">
        <v>229</v>
      </c>
      <c r="G4" s="56" t="s">
        <v>230</v>
      </c>
      <c r="H4" s="56" t="s">
        <v>233</v>
      </c>
    </row>
    <row r="5" spans="1:8" ht="69.599999999999994" customHeight="1" thickBot="1" x14ac:dyDescent="0.35">
      <c r="A5" s="53"/>
      <c r="B5" s="57"/>
      <c r="C5" s="57"/>
      <c r="D5" s="58"/>
      <c r="E5" s="55"/>
      <c r="F5" s="57"/>
      <c r="G5" s="57"/>
      <c r="H5" s="59"/>
    </row>
    <row r="6" spans="1:8" x14ac:dyDescent="0.3">
      <c r="A6" s="53"/>
      <c r="B6" s="53"/>
      <c r="C6" s="53"/>
      <c r="D6" s="53"/>
      <c r="E6" s="53"/>
      <c r="F6" s="53"/>
      <c r="G6" s="53"/>
      <c r="H6" s="53"/>
    </row>
  </sheetData>
  <mergeCells count="3">
    <mergeCell ref="B1:H1"/>
    <mergeCell ref="B3:D3"/>
    <mergeCell ref="F3:H3"/>
  </mergeCells>
  <dataValidations count="1">
    <dataValidation type="list" showInputMessage="1" showErrorMessage="1" sqref="F3" xr:uid="{A8A4A8D7-324B-4F0C-9946-3F2337BA5050}">
      <formula1>int_Nome_Produto</formula1>
    </dataValidation>
  </dataValidation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F1148-BB7E-428E-B182-13DBF6969AC0}">
  <dimension ref="B1:H30"/>
  <sheetViews>
    <sheetView workbookViewId="0">
      <selection activeCell="E3" sqref="E3"/>
    </sheetView>
  </sheetViews>
  <sheetFormatPr defaultRowHeight="14.4" x14ac:dyDescent="0.3"/>
  <cols>
    <col min="2" max="2" width="32.6640625" bestFit="1" customWidth="1"/>
    <col min="3" max="3" width="11.21875" bestFit="1" customWidth="1"/>
    <col min="4" max="5" width="17.33203125" bestFit="1" customWidth="1"/>
    <col min="6" max="6" width="21.6640625" bestFit="1" customWidth="1"/>
    <col min="8" max="8" width="13.33203125" bestFit="1" customWidth="1"/>
  </cols>
  <sheetData>
    <row r="1" spans="2:8" ht="15" thickBot="1" x14ac:dyDescent="0.35"/>
    <row r="2" spans="2:8" ht="18.600000000000001" thickBot="1" x14ac:dyDescent="0.35">
      <c r="B2" s="21" t="s">
        <v>1</v>
      </c>
      <c r="C2" s="22" t="s">
        <v>15</v>
      </c>
    </row>
    <row r="3" spans="2:8" x14ac:dyDescent="0.3">
      <c r="B3" s="30" t="s">
        <v>4</v>
      </c>
      <c r="C3" s="30" t="s">
        <v>228</v>
      </c>
    </row>
    <row r="5" spans="2:8" ht="15" thickBot="1" x14ac:dyDescent="0.35"/>
    <row r="6" spans="2:8" ht="18" x14ac:dyDescent="0.35">
      <c r="B6" s="20" t="s">
        <v>0</v>
      </c>
      <c r="C6" s="21" t="s">
        <v>1</v>
      </c>
      <c r="D6" s="21" t="s">
        <v>10</v>
      </c>
      <c r="E6" s="21" t="s">
        <v>11</v>
      </c>
      <c r="F6" s="21" t="s">
        <v>21</v>
      </c>
      <c r="G6" s="22" t="s">
        <v>15</v>
      </c>
      <c r="H6" s="21" t="s">
        <v>17</v>
      </c>
    </row>
    <row r="7" spans="2:8" x14ac:dyDescent="0.3">
      <c r="B7" s="27" t="s">
        <v>205</v>
      </c>
      <c r="C7" s="23" t="s">
        <v>4</v>
      </c>
      <c r="D7" s="23" t="s">
        <v>13</v>
      </c>
      <c r="E7" s="24">
        <v>85</v>
      </c>
      <c r="F7" s="19">
        <v>76.5</v>
      </c>
      <c r="G7" s="23">
        <v>10</v>
      </c>
      <c r="H7" s="28">
        <v>765</v>
      </c>
    </row>
    <row r="8" spans="2:8" x14ac:dyDescent="0.3">
      <c r="B8" s="27" t="s">
        <v>53</v>
      </c>
      <c r="C8" s="23" t="s">
        <v>4</v>
      </c>
      <c r="D8" s="23" t="s">
        <v>54</v>
      </c>
      <c r="E8" s="24">
        <v>149.9</v>
      </c>
      <c r="F8" s="19">
        <v>134.91</v>
      </c>
      <c r="G8" s="23">
        <v>10</v>
      </c>
      <c r="H8" s="28">
        <v>1349.1</v>
      </c>
    </row>
    <row r="9" spans="2:8" x14ac:dyDescent="0.3">
      <c r="B9" s="27" t="s">
        <v>148</v>
      </c>
      <c r="C9" s="23" t="s">
        <v>4</v>
      </c>
      <c r="D9" s="23" t="s">
        <v>54</v>
      </c>
      <c r="E9" s="24">
        <v>139.9</v>
      </c>
      <c r="F9" s="19">
        <v>125.91</v>
      </c>
      <c r="G9" s="23">
        <v>10</v>
      </c>
      <c r="H9" s="28">
        <v>1259.0999999999999</v>
      </c>
    </row>
    <row r="10" spans="2:8" x14ac:dyDescent="0.3">
      <c r="B10" s="27" t="s">
        <v>128</v>
      </c>
      <c r="C10" s="23" t="s">
        <v>4</v>
      </c>
      <c r="D10" s="23" t="s">
        <v>38</v>
      </c>
      <c r="E10" s="24">
        <v>119.9</v>
      </c>
      <c r="F10" s="19">
        <v>107.91</v>
      </c>
      <c r="G10" s="23">
        <v>8</v>
      </c>
      <c r="H10" s="28">
        <v>863.28</v>
      </c>
    </row>
    <row r="11" spans="2:8" x14ac:dyDescent="0.3">
      <c r="B11" s="27" t="s">
        <v>102</v>
      </c>
      <c r="C11" s="23" t="s">
        <v>4</v>
      </c>
      <c r="D11" s="23" t="s">
        <v>50</v>
      </c>
      <c r="E11" s="24">
        <v>129.9</v>
      </c>
      <c r="F11" s="19">
        <v>116.91</v>
      </c>
      <c r="G11" s="23">
        <v>8</v>
      </c>
      <c r="H11" s="28">
        <v>935.28</v>
      </c>
    </row>
    <row r="12" spans="2:8" x14ac:dyDescent="0.3">
      <c r="B12" s="27" t="s">
        <v>210</v>
      </c>
      <c r="C12" s="23" t="s">
        <v>4</v>
      </c>
      <c r="D12" s="23" t="s">
        <v>50</v>
      </c>
      <c r="E12" s="24">
        <v>139.9</v>
      </c>
      <c r="F12" s="19">
        <v>125.91</v>
      </c>
      <c r="G12" s="23">
        <v>8</v>
      </c>
      <c r="H12" s="28">
        <v>1007.28</v>
      </c>
    </row>
    <row r="13" spans="2:8" x14ac:dyDescent="0.3">
      <c r="B13" s="27" t="s">
        <v>146</v>
      </c>
      <c r="C13" s="23" t="s">
        <v>4</v>
      </c>
      <c r="D13" s="23" t="s">
        <v>50</v>
      </c>
      <c r="E13" s="24">
        <v>119.9</v>
      </c>
      <c r="F13" s="19">
        <v>107.91</v>
      </c>
      <c r="G13" s="23">
        <v>8</v>
      </c>
      <c r="H13" s="28">
        <v>863.28</v>
      </c>
    </row>
    <row r="14" spans="2:8" x14ac:dyDescent="0.3">
      <c r="B14" s="27" t="s">
        <v>92</v>
      </c>
      <c r="C14" s="23" t="s">
        <v>4</v>
      </c>
      <c r="D14" s="23" t="s">
        <v>44</v>
      </c>
      <c r="E14" s="24">
        <v>79.900000000000006</v>
      </c>
      <c r="F14" s="19">
        <v>71.910000000000011</v>
      </c>
      <c r="G14" s="23">
        <v>10</v>
      </c>
      <c r="H14" s="28">
        <v>719.10000000000014</v>
      </c>
    </row>
    <row r="15" spans="2:8" x14ac:dyDescent="0.3">
      <c r="B15" s="27" t="s">
        <v>214</v>
      </c>
      <c r="C15" s="23" t="s">
        <v>4</v>
      </c>
      <c r="D15" s="23" t="s">
        <v>67</v>
      </c>
      <c r="E15" s="24">
        <v>219.9</v>
      </c>
      <c r="F15" s="19">
        <v>197.91</v>
      </c>
      <c r="G15" s="23">
        <v>5</v>
      </c>
      <c r="H15" s="28">
        <v>989.55</v>
      </c>
    </row>
    <row r="16" spans="2:8" x14ac:dyDescent="0.3">
      <c r="B16" s="27" t="s">
        <v>180</v>
      </c>
      <c r="C16" s="23" t="s">
        <v>4</v>
      </c>
      <c r="D16" s="23" t="s">
        <v>67</v>
      </c>
      <c r="E16" s="24">
        <v>199.9</v>
      </c>
      <c r="F16" s="19">
        <v>179.91</v>
      </c>
      <c r="G16" s="23">
        <v>8</v>
      </c>
      <c r="H16" s="28">
        <v>1439.28</v>
      </c>
    </row>
    <row r="17" spans="2:8" x14ac:dyDescent="0.3">
      <c r="B17" s="27" t="s">
        <v>215</v>
      </c>
      <c r="C17" s="23" t="s">
        <v>4</v>
      </c>
      <c r="D17" s="23" t="s">
        <v>67</v>
      </c>
      <c r="E17" s="24">
        <v>199.9</v>
      </c>
      <c r="F17" s="19">
        <v>179.91</v>
      </c>
      <c r="G17" s="23">
        <v>8</v>
      </c>
      <c r="H17" s="28">
        <v>1439.28</v>
      </c>
    </row>
    <row r="18" spans="2:8" x14ac:dyDescent="0.3">
      <c r="B18" s="27" t="s">
        <v>70</v>
      </c>
      <c r="C18" s="23" t="s">
        <v>4</v>
      </c>
      <c r="D18" s="23" t="s">
        <v>67</v>
      </c>
      <c r="E18" s="24">
        <v>350</v>
      </c>
      <c r="F18" s="19">
        <v>315</v>
      </c>
      <c r="G18" s="23">
        <v>5</v>
      </c>
      <c r="H18" s="28">
        <v>1575</v>
      </c>
    </row>
    <row r="19" spans="2:8" x14ac:dyDescent="0.3">
      <c r="B19" s="27" t="s">
        <v>221</v>
      </c>
      <c r="C19" s="23" t="s">
        <v>4</v>
      </c>
      <c r="D19" s="23" t="s">
        <v>72</v>
      </c>
      <c r="E19" s="24">
        <v>159.9</v>
      </c>
      <c r="F19" s="19">
        <v>143.91</v>
      </c>
      <c r="G19" s="23">
        <v>8</v>
      </c>
      <c r="H19" s="28">
        <v>1151.28</v>
      </c>
    </row>
    <row r="20" spans="2:8" x14ac:dyDescent="0.3">
      <c r="B20" s="27" t="s">
        <v>169</v>
      </c>
      <c r="C20" s="23" t="s">
        <v>4</v>
      </c>
      <c r="D20" s="23" t="s">
        <v>58</v>
      </c>
      <c r="E20" s="24">
        <v>139.9</v>
      </c>
      <c r="F20" s="19">
        <v>125.91</v>
      </c>
      <c r="G20" s="23">
        <v>10</v>
      </c>
      <c r="H20" s="28">
        <v>1259.0999999999999</v>
      </c>
    </row>
    <row r="21" spans="2:8" x14ac:dyDescent="0.3">
      <c r="B21" s="27" t="s">
        <v>97</v>
      </c>
      <c r="C21" s="23" t="s">
        <v>4</v>
      </c>
      <c r="D21" s="23" t="s">
        <v>58</v>
      </c>
      <c r="E21" s="24">
        <v>179.9</v>
      </c>
      <c r="F21" s="19">
        <v>161.91</v>
      </c>
      <c r="G21" s="23">
        <v>7</v>
      </c>
      <c r="H21" s="28">
        <v>1133.3699999999999</v>
      </c>
    </row>
    <row r="22" spans="2:8" x14ac:dyDescent="0.3">
      <c r="B22" s="27" t="s">
        <v>60</v>
      </c>
      <c r="C22" s="23" t="s">
        <v>4</v>
      </c>
      <c r="D22" s="23" t="s">
        <v>58</v>
      </c>
      <c r="E22" s="24">
        <v>189.9</v>
      </c>
      <c r="F22" s="19">
        <v>170.91</v>
      </c>
      <c r="G22" s="23">
        <v>8</v>
      </c>
      <c r="H22" s="28">
        <v>1367.28</v>
      </c>
    </row>
    <row r="23" spans="2:8" x14ac:dyDescent="0.3">
      <c r="B23" s="4" t="s">
        <v>24</v>
      </c>
      <c r="C23" s="11" t="s">
        <v>4</v>
      </c>
      <c r="D23" s="11" t="s">
        <v>12</v>
      </c>
      <c r="E23" s="14">
        <v>92.9</v>
      </c>
      <c r="F23" s="14">
        <v>83.61</v>
      </c>
      <c r="G23" s="11">
        <v>6</v>
      </c>
      <c r="H23" s="26">
        <v>501.65999999999997</v>
      </c>
    </row>
    <row r="24" spans="2:8" x14ac:dyDescent="0.3">
      <c r="B24" s="4" t="s">
        <v>25</v>
      </c>
      <c r="C24" s="11" t="s">
        <v>4</v>
      </c>
      <c r="D24" s="11" t="s">
        <v>12</v>
      </c>
      <c r="E24" s="14">
        <v>48.9</v>
      </c>
      <c r="F24" s="14">
        <v>44.01</v>
      </c>
      <c r="G24" s="11">
        <v>2</v>
      </c>
      <c r="H24" s="26">
        <v>88.02</v>
      </c>
    </row>
    <row r="25" spans="2:8" x14ac:dyDescent="0.3">
      <c r="B25" s="4" t="s">
        <v>34</v>
      </c>
      <c r="C25" s="11" t="s">
        <v>4</v>
      </c>
      <c r="D25" s="11" t="s">
        <v>12</v>
      </c>
      <c r="E25" s="14">
        <v>42.5</v>
      </c>
      <c r="F25" s="14">
        <v>38.25</v>
      </c>
      <c r="G25" s="11">
        <v>6</v>
      </c>
      <c r="H25" s="26">
        <v>229.5</v>
      </c>
    </row>
    <row r="26" spans="2:8" x14ac:dyDescent="0.3">
      <c r="B26" s="4" t="s">
        <v>9</v>
      </c>
      <c r="C26" s="11" t="s">
        <v>4</v>
      </c>
      <c r="D26" s="11" t="s">
        <v>12</v>
      </c>
      <c r="E26" s="14">
        <v>32.9</v>
      </c>
      <c r="F26" s="14">
        <v>29.61</v>
      </c>
      <c r="G26" s="11">
        <v>6</v>
      </c>
      <c r="H26" s="26">
        <v>177.66</v>
      </c>
    </row>
    <row r="27" spans="2:8" x14ac:dyDescent="0.3">
      <c r="B27" s="4" t="s">
        <v>29</v>
      </c>
      <c r="C27" s="11" t="s">
        <v>4</v>
      </c>
      <c r="D27" s="11" t="s">
        <v>12</v>
      </c>
      <c r="E27" s="14">
        <v>299.89999999999998</v>
      </c>
      <c r="F27" s="14">
        <v>269.90999999999997</v>
      </c>
      <c r="G27" s="11">
        <v>1</v>
      </c>
      <c r="H27" s="26">
        <v>269.90999999999997</v>
      </c>
    </row>
    <row r="28" spans="2:8" x14ac:dyDescent="0.3">
      <c r="B28" s="4" t="s">
        <v>28</v>
      </c>
      <c r="C28" s="11" t="s">
        <v>4</v>
      </c>
      <c r="D28" s="11" t="s">
        <v>12</v>
      </c>
      <c r="E28" s="14">
        <v>299.89999999999998</v>
      </c>
      <c r="F28" s="14">
        <v>269.90999999999997</v>
      </c>
      <c r="G28" s="11">
        <v>1</v>
      </c>
      <c r="H28" s="26">
        <v>269.90999999999997</v>
      </c>
    </row>
    <row r="29" spans="2:8" x14ac:dyDescent="0.3">
      <c r="B29" s="4" t="s">
        <v>27</v>
      </c>
      <c r="C29" s="11" t="s">
        <v>4</v>
      </c>
      <c r="D29" s="11" t="s">
        <v>12</v>
      </c>
      <c r="E29" s="14">
        <v>93.5</v>
      </c>
      <c r="F29" s="14">
        <v>84.15</v>
      </c>
      <c r="G29" s="11">
        <v>2</v>
      </c>
      <c r="H29" s="26">
        <v>168.3</v>
      </c>
    </row>
    <row r="30" spans="2:8" ht="15" thickBot="1" x14ac:dyDescent="0.35">
      <c r="B30" s="5" t="s">
        <v>26</v>
      </c>
      <c r="C30" s="12" t="s">
        <v>4</v>
      </c>
      <c r="D30" s="12" t="s">
        <v>12</v>
      </c>
      <c r="E30" s="15">
        <v>146</v>
      </c>
      <c r="F30" s="15">
        <v>131.4</v>
      </c>
      <c r="G30" s="12">
        <v>2</v>
      </c>
      <c r="H30" s="29">
        <v>262.8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2DC3F-8DD7-4F1A-A109-A490D58F15DD}">
  <sheetPr>
    <tabColor theme="8" tint="-0.499984740745262"/>
  </sheetPr>
  <dimension ref="A1:I287"/>
  <sheetViews>
    <sheetView zoomScale="120" zoomScaleNormal="120" zoomScaleSheetLayoutView="91" workbookViewId="0">
      <pane ySplit="3" topLeftCell="A4" activePane="bottomLeft" state="frozen"/>
      <selection pane="bottomLeft" activeCell="A2" sqref="A2"/>
    </sheetView>
  </sheetViews>
  <sheetFormatPr defaultRowHeight="14.4" x14ac:dyDescent="0.3"/>
  <cols>
    <col min="1" max="1" width="37" bestFit="1" customWidth="1"/>
    <col min="2" max="2" width="11.5546875" style="13" bestFit="1" customWidth="1"/>
    <col min="3" max="3" width="16.77734375" style="13" bestFit="1" customWidth="1"/>
    <col min="4" max="4" width="22.109375" style="13" bestFit="1" customWidth="1"/>
    <col min="5" max="5" width="21.88671875" style="13" bestFit="1" customWidth="1"/>
    <col min="6" max="6" width="8.33203125" style="13" bestFit="1" customWidth="1"/>
    <col min="7" max="7" width="24.33203125" style="13" bestFit="1" customWidth="1"/>
    <col min="8" max="8" width="5" customWidth="1"/>
    <col min="9" max="9" width="12.44140625" customWidth="1"/>
  </cols>
  <sheetData>
    <row r="1" spans="1:9" ht="42" customHeight="1" x14ac:dyDescent="0.3">
      <c r="A1" s="81" t="s">
        <v>234</v>
      </c>
      <c r="B1" s="81"/>
      <c r="C1" s="81"/>
      <c r="D1" s="81"/>
      <c r="E1" s="81"/>
      <c r="F1" s="81"/>
      <c r="G1" s="81"/>
    </row>
    <row r="2" spans="1:9" ht="4.5" customHeight="1" thickBot="1" x14ac:dyDescent="0.45">
      <c r="A2" s="3"/>
      <c r="B2" s="10"/>
      <c r="C2" s="10"/>
      <c r="D2" s="10"/>
      <c r="E2" s="10"/>
      <c r="F2" s="10"/>
      <c r="G2" s="10"/>
    </row>
    <row r="3" spans="1:9" s="2" customFormat="1" ht="18.600000000000001" thickBot="1" x14ac:dyDescent="0.4">
      <c r="A3" s="35" t="s">
        <v>0</v>
      </c>
      <c r="B3" s="36" t="s">
        <v>1</v>
      </c>
      <c r="C3" s="36" t="s">
        <v>10</v>
      </c>
      <c r="D3" s="36" t="s">
        <v>11</v>
      </c>
      <c r="E3" s="36" t="s">
        <v>21</v>
      </c>
      <c r="F3" s="36" t="s">
        <v>15</v>
      </c>
      <c r="G3" s="36" t="s">
        <v>17</v>
      </c>
      <c r="I3" s="35" t="s">
        <v>19</v>
      </c>
    </row>
    <row r="4" spans="1:9" ht="15" customHeight="1" thickBot="1" x14ac:dyDescent="0.35">
      <c r="A4" s="37" t="s">
        <v>5</v>
      </c>
      <c r="B4" s="38" t="s">
        <v>2</v>
      </c>
      <c r="C4" s="38" t="s">
        <v>12</v>
      </c>
      <c r="D4" s="39">
        <v>65.900000000000006</v>
      </c>
      <c r="E4" s="39">
        <f t="shared" ref="E4:E67" si="0">D4-(D4*$I$4)</f>
        <v>59.31</v>
      </c>
      <c r="F4" s="38">
        <v>12</v>
      </c>
      <c r="G4" s="40">
        <f t="shared" ref="G4:G67" si="1">E4*F4</f>
        <v>711.72</v>
      </c>
      <c r="H4" s="31"/>
      <c r="I4" s="41">
        <v>0.1</v>
      </c>
    </row>
    <row r="5" spans="1:9" ht="15" customHeight="1" x14ac:dyDescent="0.3">
      <c r="A5" s="42" t="s">
        <v>5</v>
      </c>
      <c r="B5" s="43" t="s">
        <v>3</v>
      </c>
      <c r="C5" s="43" t="s">
        <v>12</v>
      </c>
      <c r="D5" s="44">
        <v>69.900000000000006</v>
      </c>
      <c r="E5" s="44">
        <f t="shared" si="0"/>
        <v>62.910000000000004</v>
      </c>
      <c r="F5" s="43">
        <v>15</v>
      </c>
      <c r="G5" s="45">
        <f t="shared" si="1"/>
        <v>943.65000000000009</v>
      </c>
      <c r="H5" s="31"/>
      <c r="I5" s="31"/>
    </row>
    <row r="6" spans="1:9" ht="15" customHeight="1" x14ac:dyDescent="0.3">
      <c r="A6" s="42" t="s">
        <v>5</v>
      </c>
      <c r="B6" s="43" t="s">
        <v>4</v>
      </c>
      <c r="C6" s="43" t="s">
        <v>12</v>
      </c>
      <c r="D6" s="44">
        <v>70.900000000000006</v>
      </c>
      <c r="E6" s="44">
        <f t="shared" si="0"/>
        <v>63.81</v>
      </c>
      <c r="F6" s="43">
        <v>13</v>
      </c>
      <c r="G6" s="45">
        <f t="shared" si="1"/>
        <v>829.53</v>
      </c>
      <c r="H6" s="31"/>
      <c r="I6" s="31"/>
    </row>
    <row r="7" spans="1:9" ht="15" customHeight="1" x14ac:dyDescent="0.3">
      <c r="A7" s="42" t="s">
        <v>65</v>
      </c>
      <c r="B7" s="43">
        <v>42</v>
      </c>
      <c r="C7" s="43" t="s">
        <v>62</v>
      </c>
      <c r="D7" s="46">
        <v>89.9</v>
      </c>
      <c r="E7" s="44">
        <f t="shared" si="0"/>
        <v>80.910000000000011</v>
      </c>
      <c r="F7" s="43">
        <v>15</v>
      </c>
      <c r="G7" s="45">
        <f t="shared" si="1"/>
        <v>1213.6500000000001</v>
      </c>
      <c r="H7" s="31"/>
      <c r="I7" s="31"/>
    </row>
    <row r="8" spans="1:9" ht="15" customHeight="1" x14ac:dyDescent="0.3">
      <c r="A8" s="42" t="s">
        <v>88</v>
      </c>
      <c r="B8" s="43" t="s">
        <v>4</v>
      </c>
      <c r="C8" s="43" t="s">
        <v>62</v>
      </c>
      <c r="D8" s="46">
        <v>75</v>
      </c>
      <c r="E8" s="44">
        <f t="shared" si="0"/>
        <v>67.5</v>
      </c>
      <c r="F8" s="43">
        <v>18</v>
      </c>
      <c r="G8" s="45">
        <f t="shared" si="1"/>
        <v>1215</v>
      </c>
      <c r="H8" s="31"/>
      <c r="I8" s="31"/>
    </row>
    <row r="9" spans="1:9" ht="15" customHeight="1" x14ac:dyDescent="0.3">
      <c r="A9" s="42" t="s">
        <v>118</v>
      </c>
      <c r="B9" s="43">
        <v>40</v>
      </c>
      <c r="C9" s="43" t="s">
        <v>62</v>
      </c>
      <c r="D9" s="46">
        <v>109.9</v>
      </c>
      <c r="E9" s="44">
        <f t="shared" si="0"/>
        <v>98.91</v>
      </c>
      <c r="F9" s="43">
        <v>15</v>
      </c>
      <c r="G9" s="45">
        <f t="shared" si="1"/>
        <v>1483.6499999999999</v>
      </c>
      <c r="H9" s="31"/>
      <c r="I9" s="31"/>
    </row>
    <row r="10" spans="1:9" ht="15" customHeight="1" x14ac:dyDescent="0.3">
      <c r="A10" s="42" t="s">
        <v>178</v>
      </c>
      <c r="B10" s="43">
        <v>40</v>
      </c>
      <c r="C10" s="43" t="s">
        <v>62</v>
      </c>
      <c r="D10" s="46">
        <v>109.9</v>
      </c>
      <c r="E10" s="44">
        <f t="shared" si="0"/>
        <v>98.91</v>
      </c>
      <c r="F10" s="43">
        <v>15</v>
      </c>
      <c r="G10" s="45">
        <f t="shared" si="1"/>
        <v>1483.6499999999999</v>
      </c>
      <c r="H10" s="31"/>
      <c r="I10" s="31"/>
    </row>
    <row r="11" spans="1:9" ht="15" customHeight="1" x14ac:dyDescent="0.3">
      <c r="A11" s="42" t="s">
        <v>178</v>
      </c>
      <c r="B11" s="43">
        <v>42</v>
      </c>
      <c r="C11" s="43" t="s">
        <v>62</v>
      </c>
      <c r="D11" s="46">
        <v>109.9</v>
      </c>
      <c r="E11" s="44">
        <f t="shared" si="0"/>
        <v>98.91</v>
      </c>
      <c r="F11" s="43">
        <v>20</v>
      </c>
      <c r="G11" s="45">
        <f t="shared" si="1"/>
        <v>1978.1999999999998</v>
      </c>
      <c r="H11" s="31"/>
      <c r="I11" s="31"/>
    </row>
    <row r="12" spans="1:9" ht="15" customHeight="1" x14ac:dyDescent="0.3">
      <c r="A12" s="42" t="s">
        <v>214</v>
      </c>
      <c r="B12" s="43" t="s">
        <v>3</v>
      </c>
      <c r="C12" s="43" t="s">
        <v>67</v>
      </c>
      <c r="D12" s="46">
        <v>219.9</v>
      </c>
      <c r="E12" s="44">
        <f t="shared" si="0"/>
        <v>197.91</v>
      </c>
      <c r="F12" s="43">
        <v>8</v>
      </c>
      <c r="G12" s="45">
        <f t="shared" si="1"/>
        <v>1583.28</v>
      </c>
      <c r="H12" s="31"/>
      <c r="I12" s="31"/>
    </row>
    <row r="13" spans="1:9" ht="15" customHeight="1" x14ac:dyDescent="0.3">
      <c r="A13" s="42" t="s">
        <v>214</v>
      </c>
      <c r="B13" s="43" t="s">
        <v>4</v>
      </c>
      <c r="C13" s="43" t="s">
        <v>67</v>
      </c>
      <c r="D13" s="46">
        <v>219.9</v>
      </c>
      <c r="E13" s="44">
        <f t="shared" si="0"/>
        <v>197.91</v>
      </c>
      <c r="F13" s="43">
        <v>5</v>
      </c>
      <c r="G13" s="45">
        <f t="shared" si="1"/>
        <v>989.55</v>
      </c>
      <c r="H13" s="31"/>
      <c r="I13" s="31"/>
    </row>
    <row r="14" spans="1:9" ht="15" customHeight="1" x14ac:dyDescent="0.3">
      <c r="A14" s="42" t="s">
        <v>69</v>
      </c>
      <c r="B14" s="43" t="s">
        <v>2</v>
      </c>
      <c r="C14" s="43" t="s">
        <v>67</v>
      </c>
      <c r="D14" s="46">
        <v>219.9</v>
      </c>
      <c r="E14" s="44">
        <f t="shared" si="0"/>
        <v>197.91</v>
      </c>
      <c r="F14" s="43">
        <v>7</v>
      </c>
      <c r="G14" s="45">
        <f t="shared" si="1"/>
        <v>1385.37</v>
      </c>
      <c r="H14" s="31"/>
      <c r="I14" s="31"/>
    </row>
    <row r="15" spans="1:9" ht="15" customHeight="1" x14ac:dyDescent="0.3">
      <c r="A15" s="42" t="s">
        <v>154</v>
      </c>
      <c r="B15" s="43" t="s">
        <v>2</v>
      </c>
      <c r="C15" s="43" t="s">
        <v>67</v>
      </c>
      <c r="D15" s="46">
        <v>249.9</v>
      </c>
      <c r="E15" s="44">
        <f t="shared" si="0"/>
        <v>224.91</v>
      </c>
      <c r="F15" s="43">
        <v>5</v>
      </c>
      <c r="G15" s="45">
        <f t="shared" si="1"/>
        <v>1124.55</v>
      </c>
      <c r="H15" s="31"/>
      <c r="I15" s="31"/>
    </row>
    <row r="16" spans="1:9" ht="15" customHeight="1" x14ac:dyDescent="0.3">
      <c r="A16" s="42" t="s">
        <v>130</v>
      </c>
      <c r="B16" s="43" t="s">
        <v>3</v>
      </c>
      <c r="C16" s="43" t="s">
        <v>67</v>
      </c>
      <c r="D16" s="46">
        <v>230</v>
      </c>
      <c r="E16" s="44">
        <f t="shared" si="0"/>
        <v>207</v>
      </c>
      <c r="F16" s="43">
        <v>5</v>
      </c>
      <c r="G16" s="45">
        <f t="shared" si="1"/>
        <v>1035</v>
      </c>
      <c r="H16" s="31"/>
      <c r="I16" s="31"/>
    </row>
    <row r="17" spans="1:9" ht="15" customHeight="1" x14ac:dyDescent="0.3">
      <c r="A17" s="42" t="s">
        <v>226</v>
      </c>
      <c r="B17" s="43" t="s">
        <v>2</v>
      </c>
      <c r="C17" s="43" t="s">
        <v>54</v>
      </c>
      <c r="D17" s="46">
        <v>99.9</v>
      </c>
      <c r="E17" s="44">
        <f t="shared" si="0"/>
        <v>89.91</v>
      </c>
      <c r="F17" s="43">
        <v>15</v>
      </c>
      <c r="G17" s="45">
        <f t="shared" si="1"/>
        <v>1348.6499999999999</v>
      </c>
      <c r="H17" s="31"/>
      <c r="I17" s="31"/>
    </row>
    <row r="18" spans="1:9" ht="15" customHeight="1" x14ac:dyDescent="0.3">
      <c r="A18" s="42" t="s">
        <v>226</v>
      </c>
      <c r="B18" s="43" t="s">
        <v>3</v>
      </c>
      <c r="C18" s="43" t="s">
        <v>54</v>
      </c>
      <c r="D18" s="46">
        <v>99.9</v>
      </c>
      <c r="E18" s="44">
        <f t="shared" si="0"/>
        <v>89.91</v>
      </c>
      <c r="F18" s="43">
        <v>20</v>
      </c>
      <c r="G18" s="45">
        <f t="shared" si="1"/>
        <v>1798.1999999999998</v>
      </c>
      <c r="H18" s="31"/>
      <c r="I18" s="31"/>
    </row>
    <row r="19" spans="1:9" ht="15" customHeight="1" x14ac:dyDescent="0.3">
      <c r="A19" s="42" t="s">
        <v>93</v>
      </c>
      <c r="B19" s="43" t="s">
        <v>2</v>
      </c>
      <c r="C19" s="43" t="s">
        <v>54</v>
      </c>
      <c r="D19" s="46">
        <v>85</v>
      </c>
      <c r="E19" s="44">
        <f t="shared" si="0"/>
        <v>76.5</v>
      </c>
      <c r="F19" s="43">
        <v>12</v>
      </c>
      <c r="G19" s="45">
        <f t="shared" si="1"/>
        <v>918</v>
      </c>
      <c r="H19" s="31"/>
      <c r="I19" s="31"/>
    </row>
    <row r="20" spans="1:9" ht="15" customHeight="1" x14ac:dyDescent="0.3">
      <c r="A20" s="42" t="s">
        <v>120</v>
      </c>
      <c r="B20" s="43" t="s">
        <v>2</v>
      </c>
      <c r="C20" s="43" t="s">
        <v>54</v>
      </c>
      <c r="D20" s="46">
        <v>95</v>
      </c>
      <c r="E20" s="44">
        <f t="shared" si="0"/>
        <v>85.5</v>
      </c>
      <c r="F20" s="43">
        <v>10</v>
      </c>
      <c r="G20" s="45">
        <f t="shared" si="1"/>
        <v>855</v>
      </c>
      <c r="H20" s="31"/>
      <c r="I20" s="31"/>
    </row>
    <row r="21" spans="1:9" ht="15" customHeight="1" x14ac:dyDescent="0.3">
      <c r="A21" s="42" t="s">
        <v>78</v>
      </c>
      <c r="B21" s="43" t="s">
        <v>2</v>
      </c>
      <c r="C21" s="43" t="s">
        <v>54</v>
      </c>
      <c r="D21" s="46">
        <v>69.900000000000006</v>
      </c>
      <c r="E21" s="44">
        <f t="shared" si="0"/>
        <v>62.910000000000004</v>
      </c>
      <c r="F21" s="43">
        <v>25</v>
      </c>
      <c r="G21" s="45">
        <f t="shared" si="1"/>
        <v>1572.75</v>
      </c>
      <c r="H21" s="31"/>
      <c r="I21" s="31"/>
    </row>
    <row r="22" spans="1:9" ht="15" customHeight="1" x14ac:dyDescent="0.3">
      <c r="A22" s="42" t="s">
        <v>78</v>
      </c>
      <c r="B22" s="43" t="s">
        <v>3</v>
      </c>
      <c r="C22" s="43" t="s">
        <v>54</v>
      </c>
      <c r="D22" s="46">
        <v>69.900000000000006</v>
      </c>
      <c r="E22" s="44">
        <f t="shared" si="0"/>
        <v>62.910000000000004</v>
      </c>
      <c r="F22" s="43">
        <v>35</v>
      </c>
      <c r="G22" s="45">
        <f t="shared" si="1"/>
        <v>2201.85</v>
      </c>
      <c r="H22" s="31"/>
      <c r="I22" s="31"/>
    </row>
    <row r="23" spans="1:9" ht="15" customHeight="1" x14ac:dyDescent="0.3">
      <c r="A23" s="42" t="s">
        <v>147</v>
      </c>
      <c r="B23" s="43" t="s">
        <v>2</v>
      </c>
      <c r="C23" s="43" t="s">
        <v>54</v>
      </c>
      <c r="D23" s="46">
        <v>129.9</v>
      </c>
      <c r="E23" s="44">
        <f t="shared" si="0"/>
        <v>116.91</v>
      </c>
      <c r="F23" s="43">
        <v>10</v>
      </c>
      <c r="G23" s="45">
        <f t="shared" si="1"/>
        <v>1169.0999999999999</v>
      </c>
      <c r="H23" s="31"/>
      <c r="I23" s="31"/>
    </row>
    <row r="24" spans="1:9" ht="15" customHeight="1" x14ac:dyDescent="0.3">
      <c r="A24" s="42" t="s">
        <v>147</v>
      </c>
      <c r="B24" s="43" t="s">
        <v>3</v>
      </c>
      <c r="C24" s="43" t="s">
        <v>54</v>
      </c>
      <c r="D24" s="46">
        <v>129.9</v>
      </c>
      <c r="E24" s="44">
        <f t="shared" si="0"/>
        <v>116.91</v>
      </c>
      <c r="F24" s="43">
        <v>15</v>
      </c>
      <c r="G24" s="45">
        <f t="shared" si="1"/>
        <v>1753.6499999999999</v>
      </c>
      <c r="H24" s="31"/>
      <c r="I24" s="31"/>
    </row>
    <row r="25" spans="1:9" ht="15" customHeight="1" x14ac:dyDescent="0.3">
      <c r="A25" s="42" t="s">
        <v>53</v>
      </c>
      <c r="B25" s="43" t="s">
        <v>2</v>
      </c>
      <c r="C25" s="43" t="s">
        <v>54</v>
      </c>
      <c r="D25" s="46">
        <v>149.9</v>
      </c>
      <c r="E25" s="44">
        <f t="shared" si="0"/>
        <v>134.91</v>
      </c>
      <c r="F25" s="43">
        <v>8</v>
      </c>
      <c r="G25" s="45">
        <f t="shared" si="1"/>
        <v>1079.28</v>
      </c>
      <c r="H25" s="31"/>
      <c r="I25" s="31"/>
    </row>
    <row r="26" spans="1:9" ht="15" customHeight="1" x14ac:dyDescent="0.3">
      <c r="A26" s="42" t="s">
        <v>53</v>
      </c>
      <c r="B26" s="43" t="s">
        <v>3</v>
      </c>
      <c r="C26" s="43" t="s">
        <v>54</v>
      </c>
      <c r="D26" s="46">
        <v>149.9</v>
      </c>
      <c r="E26" s="44">
        <f t="shared" si="0"/>
        <v>134.91</v>
      </c>
      <c r="F26" s="43">
        <v>15</v>
      </c>
      <c r="G26" s="45">
        <f t="shared" si="1"/>
        <v>2023.6499999999999</v>
      </c>
      <c r="H26" s="31"/>
      <c r="I26" s="31"/>
    </row>
    <row r="27" spans="1:9" ht="15" customHeight="1" x14ac:dyDescent="0.3">
      <c r="A27" s="42" t="s">
        <v>53</v>
      </c>
      <c r="B27" s="43" t="s">
        <v>4</v>
      </c>
      <c r="C27" s="43" t="s">
        <v>54</v>
      </c>
      <c r="D27" s="46">
        <v>149.9</v>
      </c>
      <c r="E27" s="44">
        <f t="shared" si="0"/>
        <v>134.91</v>
      </c>
      <c r="F27" s="43">
        <v>10</v>
      </c>
      <c r="G27" s="45">
        <f t="shared" si="1"/>
        <v>1349.1</v>
      </c>
      <c r="H27" s="31"/>
      <c r="I27" s="31"/>
    </row>
    <row r="28" spans="1:9" ht="15" customHeight="1" x14ac:dyDescent="0.3">
      <c r="A28" s="42" t="s">
        <v>192</v>
      </c>
      <c r="B28" s="43" t="s">
        <v>3</v>
      </c>
      <c r="C28" s="43" t="s">
        <v>54</v>
      </c>
      <c r="D28" s="46">
        <v>79.900000000000006</v>
      </c>
      <c r="E28" s="44">
        <f t="shared" si="0"/>
        <v>71.910000000000011</v>
      </c>
      <c r="F28" s="43">
        <v>10</v>
      </c>
      <c r="G28" s="45">
        <f t="shared" si="1"/>
        <v>719.10000000000014</v>
      </c>
      <c r="H28" s="31"/>
      <c r="I28" s="31"/>
    </row>
    <row r="29" spans="1:9" ht="15" customHeight="1" x14ac:dyDescent="0.3">
      <c r="A29" s="42" t="s">
        <v>170</v>
      </c>
      <c r="B29" s="43" t="s">
        <v>3</v>
      </c>
      <c r="C29" s="43" t="s">
        <v>54</v>
      </c>
      <c r="D29" s="46">
        <v>89.9</v>
      </c>
      <c r="E29" s="44">
        <f t="shared" si="0"/>
        <v>80.910000000000011</v>
      </c>
      <c r="F29" s="43">
        <v>15</v>
      </c>
      <c r="G29" s="45">
        <f t="shared" si="1"/>
        <v>1213.6500000000001</v>
      </c>
      <c r="H29" s="31"/>
      <c r="I29" s="31"/>
    </row>
    <row r="30" spans="1:9" ht="15" customHeight="1" x14ac:dyDescent="0.3">
      <c r="A30" s="42" t="s">
        <v>170</v>
      </c>
      <c r="B30" s="43" t="s">
        <v>4</v>
      </c>
      <c r="C30" s="43" t="s">
        <v>54</v>
      </c>
      <c r="D30" s="46">
        <v>89.9</v>
      </c>
      <c r="E30" s="44">
        <f t="shared" si="0"/>
        <v>80.910000000000011</v>
      </c>
      <c r="F30" s="43">
        <v>12</v>
      </c>
      <c r="G30" s="45">
        <f t="shared" si="1"/>
        <v>970.92000000000007</v>
      </c>
      <c r="H30" s="31"/>
      <c r="I30" s="31"/>
    </row>
    <row r="31" spans="1:9" ht="15" customHeight="1" x14ac:dyDescent="0.3">
      <c r="A31" s="42" t="s">
        <v>91</v>
      </c>
      <c r="B31" s="43" t="s">
        <v>3</v>
      </c>
      <c r="C31" s="43" t="s">
        <v>44</v>
      </c>
      <c r="D31" s="46">
        <v>59.9</v>
      </c>
      <c r="E31" s="44">
        <f t="shared" si="0"/>
        <v>53.91</v>
      </c>
      <c r="F31" s="43">
        <v>15</v>
      </c>
      <c r="G31" s="45">
        <f t="shared" si="1"/>
        <v>808.65</v>
      </c>
      <c r="H31" s="31"/>
      <c r="I31" s="31"/>
    </row>
    <row r="32" spans="1:9" ht="15" customHeight="1" x14ac:dyDescent="0.3">
      <c r="A32" s="42" t="s">
        <v>191</v>
      </c>
      <c r="B32" s="43" t="s">
        <v>2</v>
      </c>
      <c r="C32" s="43" t="s">
        <v>44</v>
      </c>
      <c r="D32" s="46">
        <v>69.900000000000006</v>
      </c>
      <c r="E32" s="44">
        <f t="shared" si="0"/>
        <v>62.910000000000004</v>
      </c>
      <c r="F32" s="43">
        <v>12</v>
      </c>
      <c r="G32" s="45">
        <f t="shared" si="1"/>
        <v>754.92000000000007</v>
      </c>
      <c r="H32" s="31"/>
      <c r="I32" s="31"/>
    </row>
    <row r="33" spans="1:9" ht="15" customHeight="1" x14ac:dyDescent="0.3">
      <c r="A33" s="42" t="s">
        <v>144</v>
      </c>
      <c r="B33" s="43" t="s">
        <v>3</v>
      </c>
      <c r="C33" s="43" t="s">
        <v>44</v>
      </c>
      <c r="D33" s="46">
        <v>69.900000000000006</v>
      </c>
      <c r="E33" s="44">
        <f t="shared" si="0"/>
        <v>62.910000000000004</v>
      </c>
      <c r="F33" s="43">
        <v>15</v>
      </c>
      <c r="G33" s="45">
        <f t="shared" si="1"/>
        <v>943.65000000000009</v>
      </c>
      <c r="H33" s="31"/>
      <c r="I33" s="31"/>
    </row>
    <row r="34" spans="1:9" ht="15" customHeight="1" x14ac:dyDescent="0.3">
      <c r="A34" s="42" t="s">
        <v>121</v>
      </c>
      <c r="B34" s="43" t="s">
        <v>3</v>
      </c>
      <c r="C34" s="43" t="s">
        <v>54</v>
      </c>
      <c r="D34" s="46">
        <v>79.900000000000006</v>
      </c>
      <c r="E34" s="44">
        <f t="shared" si="0"/>
        <v>71.910000000000011</v>
      </c>
      <c r="F34" s="43">
        <v>15</v>
      </c>
      <c r="G34" s="45">
        <f t="shared" si="1"/>
        <v>1078.6500000000001</v>
      </c>
      <c r="H34" s="31"/>
      <c r="I34" s="31"/>
    </row>
    <row r="35" spans="1:9" ht="15" customHeight="1" x14ac:dyDescent="0.3">
      <c r="A35" s="42" t="s">
        <v>132</v>
      </c>
      <c r="B35" s="43" t="s">
        <v>8</v>
      </c>
      <c r="C35" s="43" t="s">
        <v>13</v>
      </c>
      <c r="D35" s="46">
        <v>149.9</v>
      </c>
      <c r="E35" s="44">
        <f t="shared" si="0"/>
        <v>134.91</v>
      </c>
      <c r="F35" s="43">
        <v>10</v>
      </c>
      <c r="G35" s="45">
        <f t="shared" si="1"/>
        <v>1349.1</v>
      </c>
      <c r="H35" s="31"/>
      <c r="I35" s="31"/>
    </row>
    <row r="36" spans="1:9" ht="15" customHeight="1" x14ac:dyDescent="0.3">
      <c r="A36" s="42" t="s">
        <v>31</v>
      </c>
      <c r="B36" s="43" t="s">
        <v>8</v>
      </c>
      <c r="C36" s="43" t="s">
        <v>13</v>
      </c>
      <c r="D36" s="44">
        <v>145</v>
      </c>
      <c r="E36" s="44">
        <f t="shared" si="0"/>
        <v>130.5</v>
      </c>
      <c r="F36" s="43">
        <v>2</v>
      </c>
      <c r="G36" s="45">
        <f t="shared" si="1"/>
        <v>261</v>
      </c>
      <c r="H36" s="31"/>
      <c r="I36" s="31"/>
    </row>
    <row r="37" spans="1:9" ht="15" customHeight="1" x14ac:dyDescent="0.3">
      <c r="A37" s="42" t="s">
        <v>30</v>
      </c>
      <c r="B37" s="43" t="s">
        <v>8</v>
      </c>
      <c r="C37" s="43" t="s">
        <v>13</v>
      </c>
      <c r="D37" s="44">
        <v>259.89999999999998</v>
      </c>
      <c r="E37" s="44">
        <f t="shared" si="0"/>
        <v>233.90999999999997</v>
      </c>
      <c r="F37" s="43">
        <v>1</v>
      </c>
      <c r="G37" s="45">
        <f t="shared" si="1"/>
        <v>233.90999999999997</v>
      </c>
      <c r="H37" s="31"/>
      <c r="I37" s="31"/>
    </row>
    <row r="38" spans="1:9" ht="15" customHeight="1" x14ac:dyDescent="0.3">
      <c r="A38" s="42" t="s">
        <v>82</v>
      </c>
      <c r="B38" s="43" t="s">
        <v>8</v>
      </c>
      <c r="C38" s="43" t="s">
        <v>13</v>
      </c>
      <c r="D38" s="46">
        <v>99.9</v>
      </c>
      <c r="E38" s="44">
        <f t="shared" si="0"/>
        <v>89.91</v>
      </c>
      <c r="F38" s="43">
        <v>20</v>
      </c>
      <c r="G38" s="45">
        <f t="shared" si="1"/>
        <v>1798.1999999999998</v>
      </c>
      <c r="H38" s="31"/>
      <c r="I38" s="31"/>
    </row>
    <row r="39" spans="1:9" ht="15" customHeight="1" x14ac:dyDescent="0.3">
      <c r="A39" s="42" t="s">
        <v>6</v>
      </c>
      <c r="B39" s="43" t="s">
        <v>8</v>
      </c>
      <c r="C39" s="43" t="s">
        <v>13</v>
      </c>
      <c r="D39" s="44">
        <v>39.9</v>
      </c>
      <c r="E39" s="44">
        <f t="shared" si="0"/>
        <v>35.909999999999997</v>
      </c>
      <c r="F39" s="43">
        <v>11</v>
      </c>
      <c r="G39" s="45">
        <f t="shared" si="1"/>
        <v>395.01</v>
      </c>
      <c r="H39" s="31"/>
      <c r="I39" s="31"/>
    </row>
    <row r="40" spans="1:9" ht="15" customHeight="1" x14ac:dyDescent="0.3">
      <c r="A40" s="42" t="s">
        <v>204</v>
      </c>
      <c r="B40" s="43" t="s">
        <v>8</v>
      </c>
      <c r="C40" s="43" t="s">
        <v>13</v>
      </c>
      <c r="D40" s="46">
        <v>49.9</v>
      </c>
      <c r="E40" s="44">
        <f t="shared" si="0"/>
        <v>44.91</v>
      </c>
      <c r="F40" s="43">
        <v>30</v>
      </c>
      <c r="G40" s="45">
        <f t="shared" si="1"/>
        <v>1347.3</v>
      </c>
      <c r="H40" s="31"/>
      <c r="I40" s="31"/>
    </row>
    <row r="41" spans="1:9" ht="15" customHeight="1" x14ac:dyDescent="0.3">
      <c r="A41" s="42" t="s">
        <v>156</v>
      </c>
      <c r="B41" s="43">
        <v>37</v>
      </c>
      <c r="C41" s="43" t="s">
        <v>81</v>
      </c>
      <c r="D41" s="46">
        <v>199.9</v>
      </c>
      <c r="E41" s="44">
        <f t="shared" si="0"/>
        <v>179.91</v>
      </c>
      <c r="F41" s="43">
        <v>12</v>
      </c>
      <c r="G41" s="45">
        <f t="shared" si="1"/>
        <v>2158.92</v>
      </c>
      <c r="H41" s="31"/>
      <c r="I41" s="31"/>
    </row>
    <row r="42" spans="1:9" ht="15" customHeight="1" x14ac:dyDescent="0.3">
      <c r="A42" s="42" t="s">
        <v>217</v>
      </c>
      <c r="B42" s="43">
        <v>42</v>
      </c>
      <c r="C42" s="43" t="s">
        <v>81</v>
      </c>
      <c r="D42" s="46">
        <v>270</v>
      </c>
      <c r="E42" s="44">
        <f t="shared" si="0"/>
        <v>243</v>
      </c>
      <c r="F42" s="43">
        <v>10</v>
      </c>
      <c r="G42" s="45">
        <f t="shared" si="1"/>
        <v>2430</v>
      </c>
      <c r="H42" s="31"/>
      <c r="I42" s="31"/>
    </row>
    <row r="43" spans="1:9" ht="15" customHeight="1" x14ac:dyDescent="0.3">
      <c r="A43" s="42" t="s">
        <v>131</v>
      </c>
      <c r="B43" s="43">
        <v>39</v>
      </c>
      <c r="C43" s="43" t="s">
        <v>81</v>
      </c>
      <c r="D43" s="46">
        <v>280</v>
      </c>
      <c r="E43" s="44">
        <f t="shared" si="0"/>
        <v>252</v>
      </c>
      <c r="F43" s="43">
        <v>10</v>
      </c>
      <c r="G43" s="45">
        <f t="shared" si="1"/>
        <v>2520</v>
      </c>
      <c r="H43" s="31"/>
      <c r="I43" s="31"/>
    </row>
    <row r="44" spans="1:9" ht="15" customHeight="1" x14ac:dyDescent="0.3">
      <c r="A44" s="42" t="s">
        <v>199</v>
      </c>
      <c r="B44" s="43">
        <v>36</v>
      </c>
      <c r="C44" s="43" t="s">
        <v>81</v>
      </c>
      <c r="D44" s="46">
        <v>299.89999999999998</v>
      </c>
      <c r="E44" s="44">
        <f t="shared" si="0"/>
        <v>269.90999999999997</v>
      </c>
      <c r="F44" s="43">
        <v>8</v>
      </c>
      <c r="G44" s="45">
        <f t="shared" si="1"/>
        <v>2159.2799999999997</v>
      </c>
      <c r="H44" s="31"/>
      <c r="I44" s="31"/>
    </row>
    <row r="45" spans="1:9" ht="15" customHeight="1" x14ac:dyDescent="0.3">
      <c r="A45" s="42" t="s">
        <v>162</v>
      </c>
      <c r="B45" s="43" t="s">
        <v>8</v>
      </c>
      <c r="C45" s="43" t="s">
        <v>13</v>
      </c>
      <c r="D45" s="46">
        <v>35</v>
      </c>
      <c r="E45" s="44">
        <f t="shared" si="0"/>
        <v>31.5</v>
      </c>
      <c r="F45" s="43">
        <v>25</v>
      </c>
      <c r="G45" s="45">
        <f t="shared" si="1"/>
        <v>787.5</v>
      </c>
      <c r="H45" s="31"/>
      <c r="I45" s="31"/>
    </row>
    <row r="46" spans="1:9" ht="15" customHeight="1" x14ac:dyDescent="0.3">
      <c r="A46" s="42" t="s">
        <v>175</v>
      </c>
      <c r="B46" s="43" t="s">
        <v>8</v>
      </c>
      <c r="C46" s="43" t="s">
        <v>13</v>
      </c>
      <c r="D46" s="46">
        <v>79.900000000000006</v>
      </c>
      <c r="E46" s="44">
        <f t="shared" si="0"/>
        <v>71.910000000000011</v>
      </c>
      <c r="F46" s="43">
        <v>15</v>
      </c>
      <c r="G46" s="45">
        <f t="shared" si="1"/>
        <v>1078.6500000000001</v>
      </c>
      <c r="H46" s="31"/>
      <c r="I46" s="31"/>
    </row>
    <row r="47" spans="1:9" ht="15" customHeight="1" x14ac:dyDescent="0.3">
      <c r="A47" s="42" t="s">
        <v>86</v>
      </c>
      <c r="B47" s="43" t="s">
        <v>3</v>
      </c>
      <c r="C47" s="43" t="s">
        <v>38</v>
      </c>
      <c r="D47" s="46">
        <v>169.9</v>
      </c>
      <c r="E47" s="44">
        <f t="shared" si="0"/>
        <v>152.91</v>
      </c>
      <c r="F47" s="43">
        <v>5</v>
      </c>
      <c r="G47" s="45">
        <f t="shared" si="1"/>
        <v>764.55</v>
      </c>
      <c r="H47" s="31"/>
      <c r="I47" s="31"/>
    </row>
    <row r="48" spans="1:9" ht="15" customHeight="1" x14ac:dyDescent="0.3">
      <c r="A48" s="42" t="s">
        <v>185</v>
      </c>
      <c r="B48" s="43">
        <v>38</v>
      </c>
      <c r="C48" s="43" t="s">
        <v>38</v>
      </c>
      <c r="D48" s="46">
        <v>155</v>
      </c>
      <c r="E48" s="44">
        <f t="shared" si="0"/>
        <v>139.5</v>
      </c>
      <c r="F48" s="43">
        <v>10</v>
      </c>
      <c r="G48" s="45">
        <f t="shared" si="1"/>
        <v>1395</v>
      </c>
      <c r="H48" s="31"/>
      <c r="I48" s="31"/>
    </row>
    <row r="49" spans="1:9" ht="15" customHeight="1" x14ac:dyDescent="0.3">
      <c r="A49" s="42" t="s">
        <v>127</v>
      </c>
      <c r="B49" s="43" t="s">
        <v>3</v>
      </c>
      <c r="C49" s="43" t="s">
        <v>38</v>
      </c>
      <c r="D49" s="46">
        <v>135</v>
      </c>
      <c r="E49" s="44">
        <f t="shared" si="0"/>
        <v>121.5</v>
      </c>
      <c r="F49" s="43">
        <v>12</v>
      </c>
      <c r="G49" s="45">
        <f t="shared" si="1"/>
        <v>1458</v>
      </c>
      <c r="H49" s="31"/>
      <c r="I49" s="31"/>
    </row>
    <row r="50" spans="1:9" ht="15" customHeight="1" x14ac:dyDescent="0.3">
      <c r="A50" s="42" t="s">
        <v>186</v>
      </c>
      <c r="B50" s="43" t="s">
        <v>3</v>
      </c>
      <c r="C50" s="43" t="s">
        <v>38</v>
      </c>
      <c r="D50" s="46">
        <v>149.9</v>
      </c>
      <c r="E50" s="44">
        <f t="shared" si="0"/>
        <v>134.91</v>
      </c>
      <c r="F50" s="43">
        <v>15</v>
      </c>
      <c r="G50" s="45">
        <f t="shared" si="1"/>
        <v>2023.6499999999999</v>
      </c>
      <c r="H50" s="31"/>
      <c r="I50" s="31"/>
    </row>
    <row r="51" spans="1:9" ht="15" customHeight="1" x14ac:dyDescent="0.3">
      <c r="A51" s="42" t="s">
        <v>85</v>
      </c>
      <c r="B51" s="43">
        <v>36</v>
      </c>
      <c r="C51" s="43" t="s">
        <v>38</v>
      </c>
      <c r="D51" s="46">
        <v>139.9</v>
      </c>
      <c r="E51" s="44">
        <f t="shared" si="0"/>
        <v>125.91</v>
      </c>
      <c r="F51" s="43">
        <v>8</v>
      </c>
      <c r="G51" s="45">
        <f t="shared" si="1"/>
        <v>1007.28</v>
      </c>
      <c r="H51" s="31"/>
      <c r="I51" s="31"/>
    </row>
    <row r="52" spans="1:9" ht="15" customHeight="1" x14ac:dyDescent="0.3">
      <c r="A52" s="42" t="s">
        <v>24</v>
      </c>
      <c r="B52" s="43" t="s">
        <v>2</v>
      </c>
      <c r="C52" s="43" t="s">
        <v>12</v>
      </c>
      <c r="D52" s="44">
        <v>85.9</v>
      </c>
      <c r="E52" s="44">
        <f t="shared" si="0"/>
        <v>77.31</v>
      </c>
      <c r="F52" s="43">
        <v>8</v>
      </c>
      <c r="G52" s="45">
        <f t="shared" si="1"/>
        <v>618.48</v>
      </c>
      <c r="H52" s="31"/>
      <c r="I52" s="31"/>
    </row>
    <row r="53" spans="1:9" ht="15" customHeight="1" x14ac:dyDescent="0.3">
      <c r="A53" s="42" t="s">
        <v>24</v>
      </c>
      <c r="B53" s="43" t="s">
        <v>3</v>
      </c>
      <c r="C53" s="43" t="s">
        <v>12</v>
      </c>
      <c r="D53" s="44">
        <v>89.9</v>
      </c>
      <c r="E53" s="44">
        <f t="shared" si="0"/>
        <v>80.910000000000011</v>
      </c>
      <c r="F53" s="43">
        <v>5</v>
      </c>
      <c r="G53" s="45">
        <f t="shared" si="1"/>
        <v>404.55000000000007</v>
      </c>
      <c r="H53" s="31"/>
      <c r="I53" s="31"/>
    </row>
    <row r="54" spans="1:9" ht="15" customHeight="1" x14ac:dyDescent="0.3">
      <c r="A54" s="42" t="s">
        <v>24</v>
      </c>
      <c r="B54" s="43" t="s">
        <v>4</v>
      </c>
      <c r="C54" s="43" t="s">
        <v>12</v>
      </c>
      <c r="D54" s="44">
        <v>92.9</v>
      </c>
      <c r="E54" s="44">
        <f t="shared" si="0"/>
        <v>83.61</v>
      </c>
      <c r="F54" s="43">
        <v>6</v>
      </c>
      <c r="G54" s="45">
        <f t="shared" si="1"/>
        <v>501.65999999999997</v>
      </c>
      <c r="H54" s="31"/>
      <c r="I54" s="31"/>
    </row>
    <row r="55" spans="1:9" ht="15" customHeight="1" x14ac:dyDescent="0.3">
      <c r="A55" s="42" t="s">
        <v>223</v>
      </c>
      <c r="B55" s="43">
        <v>44</v>
      </c>
      <c r="C55" s="43" t="s">
        <v>38</v>
      </c>
      <c r="D55" s="46">
        <v>139.9</v>
      </c>
      <c r="E55" s="44">
        <f t="shared" si="0"/>
        <v>125.91</v>
      </c>
      <c r="F55" s="43">
        <v>10</v>
      </c>
      <c r="G55" s="45">
        <f t="shared" si="1"/>
        <v>1259.0999999999999</v>
      </c>
      <c r="H55" s="31"/>
      <c r="I55" s="31"/>
    </row>
    <row r="56" spans="1:9" ht="15" customHeight="1" x14ac:dyDescent="0.3">
      <c r="A56" s="42" t="s">
        <v>139</v>
      </c>
      <c r="B56" s="43">
        <v>40</v>
      </c>
      <c r="C56" s="43" t="s">
        <v>38</v>
      </c>
      <c r="D56" s="46">
        <v>129.9</v>
      </c>
      <c r="E56" s="44">
        <f t="shared" si="0"/>
        <v>116.91</v>
      </c>
      <c r="F56" s="43">
        <v>15</v>
      </c>
      <c r="G56" s="45">
        <f t="shared" si="1"/>
        <v>1753.6499999999999</v>
      </c>
      <c r="H56" s="31"/>
      <c r="I56" s="31"/>
    </row>
    <row r="57" spans="1:9" ht="15" customHeight="1" x14ac:dyDescent="0.3">
      <c r="A57" s="42" t="s">
        <v>138</v>
      </c>
      <c r="B57" s="43">
        <v>36</v>
      </c>
      <c r="C57" s="43" t="s">
        <v>38</v>
      </c>
      <c r="D57" s="46">
        <v>139.9</v>
      </c>
      <c r="E57" s="44">
        <f t="shared" si="0"/>
        <v>125.91</v>
      </c>
      <c r="F57" s="43">
        <v>10</v>
      </c>
      <c r="G57" s="45">
        <f t="shared" si="1"/>
        <v>1259.0999999999999</v>
      </c>
      <c r="H57" s="31"/>
      <c r="I57" s="31"/>
    </row>
    <row r="58" spans="1:9" ht="15" customHeight="1" x14ac:dyDescent="0.3">
      <c r="A58" s="42" t="s">
        <v>138</v>
      </c>
      <c r="B58" s="43">
        <v>38</v>
      </c>
      <c r="C58" s="43" t="s">
        <v>38</v>
      </c>
      <c r="D58" s="46">
        <v>139.9</v>
      </c>
      <c r="E58" s="44">
        <f t="shared" si="0"/>
        <v>125.91</v>
      </c>
      <c r="F58" s="43">
        <v>18</v>
      </c>
      <c r="G58" s="45">
        <f t="shared" si="1"/>
        <v>2266.38</v>
      </c>
      <c r="H58" s="31"/>
      <c r="I58" s="31"/>
    </row>
    <row r="59" spans="1:9" ht="15" customHeight="1" x14ac:dyDescent="0.3">
      <c r="A59" s="42" t="s">
        <v>39</v>
      </c>
      <c r="B59" s="43">
        <v>38</v>
      </c>
      <c r="C59" s="43" t="s">
        <v>38</v>
      </c>
      <c r="D59" s="46">
        <v>139.9</v>
      </c>
      <c r="E59" s="44">
        <f t="shared" si="0"/>
        <v>125.91</v>
      </c>
      <c r="F59" s="43">
        <v>15</v>
      </c>
      <c r="G59" s="45">
        <f t="shared" si="1"/>
        <v>1888.6499999999999</v>
      </c>
      <c r="H59" s="31"/>
      <c r="I59" s="31"/>
    </row>
    <row r="60" spans="1:9" ht="15" customHeight="1" x14ac:dyDescent="0.3">
      <c r="A60" s="42" t="s">
        <v>39</v>
      </c>
      <c r="B60" s="43">
        <v>40</v>
      </c>
      <c r="C60" s="43" t="s">
        <v>38</v>
      </c>
      <c r="D60" s="46">
        <v>139.9</v>
      </c>
      <c r="E60" s="44">
        <f t="shared" si="0"/>
        <v>125.91</v>
      </c>
      <c r="F60" s="43">
        <v>25</v>
      </c>
      <c r="G60" s="45">
        <f t="shared" si="1"/>
        <v>3147.75</v>
      </c>
      <c r="H60" s="31"/>
      <c r="I60" s="31"/>
    </row>
    <row r="61" spans="1:9" ht="15" customHeight="1" x14ac:dyDescent="0.3">
      <c r="A61" s="42" t="s">
        <v>39</v>
      </c>
      <c r="B61" s="43">
        <v>42</v>
      </c>
      <c r="C61" s="43" t="s">
        <v>38</v>
      </c>
      <c r="D61" s="46">
        <v>139.9</v>
      </c>
      <c r="E61" s="44">
        <f t="shared" si="0"/>
        <v>125.91</v>
      </c>
      <c r="F61" s="43">
        <v>20</v>
      </c>
      <c r="G61" s="45">
        <f t="shared" si="1"/>
        <v>2518.1999999999998</v>
      </c>
      <c r="H61" s="31"/>
      <c r="I61" s="31"/>
    </row>
    <row r="62" spans="1:9" ht="15" customHeight="1" x14ac:dyDescent="0.3">
      <c r="A62" s="42" t="s">
        <v>37</v>
      </c>
      <c r="B62" s="43">
        <v>36</v>
      </c>
      <c r="C62" s="43" t="s">
        <v>38</v>
      </c>
      <c r="D62" s="46">
        <v>129.9</v>
      </c>
      <c r="E62" s="44">
        <f t="shared" si="0"/>
        <v>116.91</v>
      </c>
      <c r="F62" s="43">
        <v>25</v>
      </c>
      <c r="G62" s="45">
        <f t="shared" si="1"/>
        <v>2922.75</v>
      </c>
      <c r="H62" s="31"/>
      <c r="I62" s="31"/>
    </row>
    <row r="63" spans="1:9" ht="15" customHeight="1" x14ac:dyDescent="0.3">
      <c r="A63" s="42" t="s">
        <v>37</v>
      </c>
      <c r="B63" s="43">
        <v>38</v>
      </c>
      <c r="C63" s="43" t="s">
        <v>38</v>
      </c>
      <c r="D63" s="46">
        <v>129.9</v>
      </c>
      <c r="E63" s="44">
        <f t="shared" si="0"/>
        <v>116.91</v>
      </c>
      <c r="F63" s="43">
        <v>30</v>
      </c>
      <c r="G63" s="45">
        <f t="shared" si="1"/>
        <v>3507.2999999999997</v>
      </c>
      <c r="H63" s="31"/>
      <c r="I63" s="31"/>
    </row>
    <row r="64" spans="1:9" ht="15" customHeight="1" x14ac:dyDescent="0.3">
      <c r="A64" s="42" t="s">
        <v>37</v>
      </c>
      <c r="B64" s="43">
        <v>40</v>
      </c>
      <c r="C64" s="43" t="s">
        <v>38</v>
      </c>
      <c r="D64" s="46">
        <v>129.9</v>
      </c>
      <c r="E64" s="44">
        <f t="shared" si="0"/>
        <v>116.91</v>
      </c>
      <c r="F64" s="43">
        <v>45</v>
      </c>
      <c r="G64" s="45">
        <f t="shared" si="1"/>
        <v>5260.95</v>
      </c>
      <c r="H64" s="31"/>
      <c r="I64" s="31"/>
    </row>
    <row r="65" spans="1:9" ht="15" customHeight="1" x14ac:dyDescent="0.3">
      <c r="A65" s="42" t="s">
        <v>37</v>
      </c>
      <c r="B65" s="43">
        <v>42</v>
      </c>
      <c r="C65" s="43" t="s">
        <v>38</v>
      </c>
      <c r="D65" s="46">
        <v>129.9</v>
      </c>
      <c r="E65" s="44">
        <f t="shared" si="0"/>
        <v>116.91</v>
      </c>
      <c r="F65" s="43">
        <v>40</v>
      </c>
      <c r="G65" s="45">
        <f t="shared" si="1"/>
        <v>4676.3999999999996</v>
      </c>
      <c r="H65" s="31"/>
      <c r="I65" s="31"/>
    </row>
    <row r="66" spans="1:9" ht="15" customHeight="1" x14ac:dyDescent="0.3">
      <c r="A66" s="42" t="s">
        <v>37</v>
      </c>
      <c r="B66" s="43">
        <v>44</v>
      </c>
      <c r="C66" s="43" t="s">
        <v>38</v>
      </c>
      <c r="D66" s="46">
        <v>129.9</v>
      </c>
      <c r="E66" s="44">
        <f t="shared" si="0"/>
        <v>116.91</v>
      </c>
      <c r="F66" s="43">
        <v>20</v>
      </c>
      <c r="G66" s="45">
        <f t="shared" si="1"/>
        <v>2338.1999999999998</v>
      </c>
      <c r="H66" s="31"/>
      <c r="I66" s="31"/>
    </row>
    <row r="67" spans="1:9" ht="15" customHeight="1" x14ac:dyDescent="0.3">
      <c r="A67" s="42" t="s">
        <v>184</v>
      </c>
      <c r="B67" s="43">
        <v>40</v>
      </c>
      <c r="C67" s="43" t="s">
        <v>38</v>
      </c>
      <c r="D67" s="46">
        <v>129.9</v>
      </c>
      <c r="E67" s="44">
        <f t="shared" si="0"/>
        <v>116.91</v>
      </c>
      <c r="F67" s="43">
        <v>15</v>
      </c>
      <c r="G67" s="45">
        <f t="shared" si="1"/>
        <v>1753.6499999999999</v>
      </c>
      <c r="H67" s="31"/>
      <c r="I67" s="31"/>
    </row>
    <row r="68" spans="1:9" ht="15" customHeight="1" x14ac:dyDescent="0.3">
      <c r="A68" s="42" t="s">
        <v>184</v>
      </c>
      <c r="B68" s="43">
        <v>42</v>
      </c>
      <c r="C68" s="43" t="s">
        <v>38</v>
      </c>
      <c r="D68" s="46">
        <v>129.9</v>
      </c>
      <c r="E68" s="44">
        <f t="shared" ref="E68:E131" si="2">D68-(D68*$I$4)</f>
        <v>116.91</v>
      </c>
      <c r="F68" s="43">
        <v>20</v>
      </c>
      <c r="G68" s="45">
        <f t="shared" ref="G68:G131" si="3">E68*F68</f>
        <v>2338.1999999999998</v>
      </c>
      <c r="H68" s="31"/>
      <c r="I68" s="31"/>
    </row>
    <row r="69" spans="1:9" ht="15" customHeight="1" x14ac:dyDescent="0.3">
      <c r="A69" s="42" t="s">
        <v>84</v>
      </c>
      <c r="B69" s="43">
        <v>38</v>
      </c>
      <c r="C69" s="43" t="s">
        <v>38</v>
      </c>
      <c r="D69" s="46">
        <v>149.9</v>
      </c>
      <c r="E69" s="44">
        <f t="shared" si="2"/>
        <v>134.91</v>
      </c>
      <c r="F69" s="43">
        <v>12</v>
      </c>
      <c r="G69" s="45">
        <f t="shared" si="3"/>
        <v>1618.92</v>
      </c>
      <c r="H69" s="31"/>
      <c r="I69" s="31"/>
    </row>
    <row r="70" spans="1:9" ht="15" customHeight="1" x14ac:dyDescent="0.3">
      <c r="A70" s="42" t="s">
        <v>84</v>
      </c>
      <c r="B70" s="43">
        <v>40</v>
      </c>
      <c r="C70" s="43" t="s">
        <v>38</v>
      </c>
      <c r="D70" s="46">
        <v>149.9</v>
      </c>
      <c r="E70" s="44">
        <f t="shared" si="2"/>
        <v>134.91</v>
      </c>
      <c r="F70" s="43">
        <v>20</v>
      </c>
      <c r="G70" s="45">
        <f t="shared" si="3"/>
        <v>2698.2</v>
      </c>
      <c r="H70" s="31"/>
      <c r="I70" s="31"/>
    </row>
    <row r="71" spans="1:9" ht="15" customHeight="1" x14ac:dyDescent="0.3">
      <c r="A71" s="42" t="s">
        <v>84</v>
      </c>
      <c r="B71" s="43">
        <v>42</v>
      </c>
      <c r="C71" s="43" t="s">
        <v>38</v>
      </c>
      <c r="D71" s="46">
        <v>149.9</v>
      </c>
      <c r="E71" s="44">
        <f t="shared" si="2"/>
        <v>134.91</v>
      </c>
      <c r="F71" s="43">
        <v>15</v>
      </c>
      <c r="G71" s="45">
        <f t="shared" si="3"/>
        <v>2023.6499999999999</v>
      </c>
      <c r="H71" s="31"/>
      <c r="I71" s="31"/>
    </row>
    <row r="72" spans="1:9" ht="15" customHeight="1" x14ac:dyDescent="0.3">
      <c r="A72" s="42" t="s">
        <v>41</v>
      </c>
      <c r="B72" s="43" t="s">
        <v>2</v>
      </c>
      <c r="C72" s="43" t="s">
        <v>38</v>
      </c>
      <c r="D72" s="46">
        <v>99.9</v>
      </c>
      <c r="E72" s="44">
        <f t="shared" si="2"/>
        <v>89.91</v>
      </c>
      <c r="F72" s="43">
        <v>18</v>
      </c>
      <c r="G72" s="45">
        <f t="shared" si="3"/>
        <v>1618.3799999999999</v>
      </c>
      <c r="H72" s="31"/>
      <c r="I72" s="31"/>
    </row>
    <row r="73" spans="1:9" ht="15" customHeight="1" x14ac:dyDescent="0.3">
      <c r="A73" s="42" t="s">
        <v>41</v>
      </c>
      <c r="B73" s="43" t="s">
        <v>3</v>
      </c>
      <c r="C73" s="43" t="s">
        <v>38</v>
      </c>
      <c r="D73" s="46">
        <v>99.9</v>
      </c>
      <c r="E73" s="44">
        <f t="shared" si="2"/>
        <v>89.91</v>
      </c>
      <c r="F73" s="43">
        <v>25</v>
      </c>
      <c r="G73" s="45">
        <f t="shared" si="3"/>
        <v>2247.75</v>
      </c>
      <c r="H73" s="31"/>
      <c r="I73" s="31"/>
    </row>
    <row r="74" spans="1:9" ht="15" customHeight="1" x14ac:dyDescent="0.3">
      <c r="A74" s="42" t="s">
        <v>41</v>
      </c>
      <c r="B74" s="43" t="s">
        <v>4</v>
      </c>
      <c r="C74" s="43" t="s">
        <v>38</v>
      </c>
      <c r="D74" s="46">
        <v>99.9</v>
      </c>
      <c r="E74" s="44">
        <f t="shared" si="2"/>
        <v>89.91</v>
      </c>
      <c r="F74" s="43">
        <v>22</v>
      </c>
      <c r="G74" s="45">
        <f t="shared" si="3"/>
        <v>1978.02</v>
      </c>
      <c r="H74" s="31"/>
      <c r="I74" s="31"/>
    </row>
    <row r="75" spans="1:9" ht="15" customHeight="1" x14ac:dyDescent="0.3">
      <c r="A75" s="42" t="s">
        <v>25</v>
      </c>
      <c r="B75" s="43" t="s">
        <v>2</v>
      </c>
      <c r="C75" s="43" t="s">
        <v>12</v>
      </c>
      <c r="D75" s="44">
        <v>44.9</v>
      </c>
      <c r="E75" s="44">
        <f t="shared" si="2"/>
        <v>40.409999999999997</v>
      </c>
      <c r="F75" s="43">
        <v>5</v>
      </c>
      <c r="G75" s="45">
        <f t="shared" si="3"/>
        <v>202.04999999999998</v>
      </c>
      <c r="H75" s="31"/>
      <c r="I75" s="31"/>
    </row>
    <row r="76" spans="1:9" ht="15" customHeight="1" x14ac:dyDescent="0.3">
      <c r="A76" s="42" t="s">
        <v>25</v>
      </c>
      <c r="B76" s="43" t="s">
        <v>3</v>
      </c>
      <c r="C76" s="43" t="s">
        <v>12</v>
      </c>
      <c r="D76" s="44">
        <v>46.9</v>
      </c>
      <c r="E76" s="44">
        <f t="shared" si="2"/>
        <v>42.21</v>
      </c>
      <c r="F76" s="43">
        <v>3</v>
      </c>
      <c r="G76" s="45">
        <f t="shared" si="3"/>
        <v>126.63</v>
      </c>
      <c r="H76" s="31"/>
      <c r="I76" s="31"/>
    </row>
    <row r="77" spans="1:9" ht="15" customHeight="1" x14ac:dyDescent="0.3">
      <c r="A77" s="42" t="s">
        <v>25</v>
      </c>
      <c r="B77" s="43" t="s">
        <v>4</v>
      </c>
      <c r="C77" s="43" t="s">
        <v>12</v>
      </c>
      <c r="D77" s="44">
        <v>48.9</v>
      </c>
      <c r="E77" s="44">
        <f t="shared" si="2"/>
        <v>44.01</v>
      </c>
      <c r="F77" s="43">
        <v>2</v>
      </c>
      <c r="G77" s="45">
        <f t="shared" si="3"/>
        <v>88.02</v>
      </c>
      <c r="H77" s="31"/>
      <c r="I77" s="31"/>
    </row>
    <row r="78" spans="1:9" ht="15" customHeight="1" x14ac:dyDescent="0.3">
      <c r="A78" s="42" t="s">
        <v>140</v>
      </c>
      <c r="B78" s="43" t="s">
        <v>3</v>
      </c>
      <c r="C78" s="43" t="s">
        <v>38</v>
      </c>
      <c r="D78" s="46">
        <v>85</v>
      </c>
      <c r="E78" s="44">
        <f t="shared" si="2"/>
        <v>76.5</v>
      </c>
      <c r="F78" s="43">
        <v>20</v>
      </c>
      <c r="G78" s="45">
        <f t="shared" si="3"/>
        <v>1530</v>
      </c>
      <c r="H78" s="31"/>
      <c r="I78" s="31"/>
    </row>
    <row r="79" spans="1:9" ht="15" customHeight="1" x14ac:dyDescent="0.3">
      <c r="A79" s="42" t="s">
        <v>128</v>
      </c>
      <c r="B79" s="43" t="s">
        <v>4</v>
      </c>
      <c r="C79" s="43" t="s">
        <v>38</v>
      </c>
      <c r="D79" s="46">
        <v>119.9</v>
      </c>
      <c r="E79" s="44">
        <f t="shared" si="2"/>
        <v>107.91</v>
      </c>
      <c r="F79" s="43">
        <v>8</v>
      </c>
      <c r="G79" s="45">
        <f t="shared" si="3"/>
        <v>863.28</v>
      </c>
      <c r="H79" s="31"/>
      <c r="I79" s="31"/>
    </row>
    <row r="80" spans="1:9" ht="15" customHeight="1" x14ac:dyDescent="0.3">
      <c r="A80" s="42" t="s">
        <v>79</v>
      </c>
      <c r="B80" s="43" t="s">
        <v>3</v>
      </c>
      <c r="C80" s="43" t="s">
        <v>38</v>
      </c>
      <c r="D80" s="46">
        <v>159.9</v>
      </c>
      <c r="E80" s="44">
        <f t="shared" si="2"/>
        <v>143.91</v>
      </c>
      <c r="F80" s="43">
        <v>10</v>
      </c>
      <c r="G80" s="45">
        <f t="shared" si="3"/>
        <v>1439.1</v>
      </c>
      <c r="H80" s="31"/>
      <c r="I80" s="31"/>
    </row>
    <row r="81" spans="1:9" ht="15" customHeight="1" x14ac:dyDescent="0.3">
      <c r="A81" s="42" t="s">
        <v>224</v>
      </c>
      <c r="B81" s="43" t="s">
        <v>3</v>
      </c>
      <c r="C81" s="43" t="s">
        <v>38</v>
      </c>
      <c r="D81" s="46">
        <v>169.9</v>
      </c>
      <c r="E81" s="44">
        <f t="shared" si="2"/>
        <v>152.91</v>
      </c>
      <c r="F81" s="43">
        <v>8</v>
      </c>
      <c r="G81" s="45">
        <f t="shared" si="3"/>
        <v>1223.28</v>
      </c>
      <c r="H81" s="31"/>
      <c r="I81" s="31"/>
    </row>
    <row r="82" spans="1:9" ht="15" customHeight="1" x14ac:dyDescent="0.3">
      <c r="A82" s="42" t="s">
        <v>179</v>
      </c>
      <c r="B82" s="43">
        <v>42</v>
      </c>
      <c r="C82" s="43" t="s">
        <v>38</v>
      </c>
      <c r="D82" s="46">
        <v>149.9</v>
      </c>
      <c r="E82" s="44">
        <f t="shared" si="2"/>
        <v>134.91</v>
      </c>
      <c r="F82" s="43">
        <v>10</v>
      </c>
      <c r="G82" s="45">
        <f t="shared" si="3"/>
        <v>1349.1</v>
      </c>
      <c r="H82" s="31"/>
      <c r="I82" s="31"/>
    </row>
    <row r="83" spans="1:9" ht="15" customHeight="1" x14ac:dyDescent="0.3">
      <c r="A83" s="42" t="s">
        <v>179</v>
      </c>
      <c r="B83" s="43">
        <v>44</v>
      </c>
      <c r="C83" s="43" t="s">
        <v>38</v>
      </c>
      <c r="D83" s="46">
        <v>149.9</v>
      </c>
      <c r="E83" s="44">
        <f t="shared" si="2"/>
        <v>134.91</v>
      </c>
      <c r="F83" s="43">
        <v>8</v>
      </c>
      <c r="G83" s="45">
        <f t="shared" si="3"/>
        <v>1079.28</v>
      </c>
      <c r="H83" s="31"/>
      <c r="I83" s="31"/>
    </row>
    <row r="84" spans="1:9" ht="15" customHeight="1" x14ac:dyDescent="0.3">
      <c r="A84" s="42" t="s">
        <v>126</v>
      </c>
      <c r="B84" s="43">
        <v>44</v>
      </c>
      <c r="C84" s="43" t="s">
        <v>38</v>
      </c>
      <c r="D84" s="46">
        <v>179.9</v>
      </c>
      <c r="E84" s="44">
        <f t="shared" si="2"/>
        <v>161.91</v>
      </c>
      <c r="F84" s="43">
        <v>10</v>
      </c>
      <c r="G84" s="45">
        <f t="shared" si="3"/>
        <v>1619.1</v>
      </c>
      <c r="H84" s="31"/>
      <c r="I84" s="31"/>
    </row>
    <row r="85" spans="1:9" ht="15" customHeight="1" x14ac:dyDescent="0.3">
      <c r="A85" s="42" t="s">
        <v>40</v>
      </c>
      <c r="B85" s="43">
        <v>40</v>
      </c>
      <c r="C85" s="43" t="s">
        <v>38</v>
      </c>
      <c r="D85" s="46">
        <v>159.9</v>
      </c>
      <c r="E85" s="44">
        <f t="shared" si="2"/>
        <v>143.91</v>
      </c>
      <c r="F85" s="43">
        <v>10</v>
      </c>
      <c r="G85" s="45">
        <f t="shared" si="3"/>
        <v>1439.1</v>
      </c>
      <c r="H85" s="31"/>
      <c r="I85" s="31"/>
    </row>
    <row r="86" spans="1:9" ht="15" customHeight="1" x14ac:dyDescent="0.3">
      <c r="A86" s="42" t="s">
        <v>141</v>
      </c>
      <c r="B86" s="43" t="s">
        <v>2</v>
      </c>
      <c r="C86" s="43" t="s">
        <v>38</v>
      </c>
      <c r="D86" s="46">
        <v>179.9</v>
      </c>
      <c r="E86" s="44">
        <f t="shared" si="2"/>
        <v>161.91</v>
      </c>
      <c r="F86" s="43">
        <v>10</v>
      </c>
      <c r="G86" s="45">
        <f t="shared" si="3"/>
        <v>1619.1</v>
      </c>
      <c r="H86" s="31"/>
      <c r="I86" s="31"/>
    </row>
    <row r="87" spans="1:9" ht="15" customHeight="1" x14ac:dyDescent="0.3">
      <c r="A87" s="42" t="s">
        <v>136</v>
      </c>
      <c r="B87" s="43" t="s">
        <v>2</v>
      </c>
      <c r="C87" s="43" t="s">
        <v>72</v>
      </c>
      <c r="D87" s="46">
        <v>39.9</v>
      </c>
      <c r="E87" s="44">
        <f t="shared" si="2"/>
        <v>35.909999999999997</v>
      </c>
      <c r="F87" s="43">
        <v>20</v>
      </c>
      <c r="G87" s="45">
        <f t="shared" si="3"/>
        <v>718.19999999999993</v>
      </c>
      <c r="H87" s="31"/>
      <c r="I87" s="31"/>
    </row>
    <row r="88" spans="1:9" ht="15" customHeight="1" x14ac:dyDescent="0.3">
      <c r="A88" s="42" t="s">
        <v>208</v>
      </c>
      <c r="B88" s="43" t="s">
        <v>3</v>
      </c>
      <c r="C88" s="43" t="s">
        <v>72</v>
      </c>
      <c r="D88" s="46">
        <v>45</v>
      </c>
      <c r="E88" s="44">
        <f t="shared" si="2"/>
        <v>40.5</v>
      </c>
      <c r="F88" s="43">
        <v>15</v>
      </c>
      <c r="G88" s="45">
        <f t="shared" si="3"/>
        <v>607.5</v>
      </c>
      <c r="H88" s="31"/>
      <c r="I88" s="31"/>
    </row>
    <row r="89" spans="1:9" ht="15" customHeight="1" x14ac:dyDescent="0.3">
      <c r="A89" s="42" t="s">
        <v>165</v>
      </c>
      <c r="B89" s="43" t="s">
        <v>3</v>
      </c>
      <c r="C89" s="43" t="s">
        <v>72</v>
      </c>
      <c r="D89" s="46">
        <v>59.9</v>
      </c>
      <c r="E89" s="44">
        <f t="shared" si="2"/>
        <v>53.91</v>
      </c>
      <c r="F89" s="43">
        <v>35</v>
      </c>
      <c r="G89" s="45">
        <f t="shared" si="3"/>
        <v>1886.85</v>
      </c>
      <c r="H89" s="31"/>
      <c r="I89" s="31"/>
    </row>
    <row r="90" spans="1:9" ht="15" customHeight="1" x14ac:dyDescent="0.3">
      <c r="A90" s="42" t="s">
        <v>114</v>
      </c>
      <c r="B90" s="43" t="s">
        <v>3</v>
      </c>
      <c r="C90" s="43" t="s">
        <v>72</v>
      </c>
      <c r="D90" s="46">
        <v>69.900000000000006</v>
      </c>
      <c r="E90" s="44">
        <f t="shared" si="2"/>
        <v>62.910000000000004</v>
      </c>
      <c r="F90" s="43">
        <v>30</v>
      </c>
      <c r="G90" s="45">
        <f t="shared" si="3"/>
        <v>1887.3000000000002</v>
      </c>
      <c r="H90" s="31"/>
      <c r="I90" s="31"/>
    </row>
    <row r="91" spans="1:9" ht="15" customHeight="1" x14ac:dyDescent="0.3">
      <c r="A91" s="42" t="s">
        <v>102</v>
      </c>
      <c r="B91" s="43" t="s">
        <v>4</v>
      </c>
      <c r="C91" s="43" t="s">
        <v>50</v>
      </c>
      <c r="D91" s="46">
        <v>129.9</v>
      </c>
      <c r="E91" s="44">
        <f t="shared" si="2"/>
        <v>116.91</v>
      </c>
      <c r="F91" s="43">
        <v>8</v>
      </c>
      <c r="G91" s="45">
        <f t="shared" si="3"/>
        <v>935.28</v>
      </c>
      <c r="H91" s="31"/>
      <c r="I91" s="31"/>
    </row>
    <row r="92" spans="1:9" ht="15" customHeight="1" x14ac:dyDescent="0.3">
      <c r="A92" s="42" t="s">
        <v>210</v>
      </c>
      <c r="B92" s="43" t="s">
        <v>3</v>
      </c>
      <c r="C92" s="43" t="s">
        <v>50</v>
      </c>
      <c r="D92" s="46">
        <v>139.9</v>
      </c>
      <c r="E92" s="44">
        <f t="shared" si="2"/>
        <v>125.91</v>
      </c>
      <c r="F92" s="43">
        <v>10</v>
      </c>
      <c r="G92" s="45">
        <f t="shared" si="3"/>
        <v>1259.0999999999999</v>
      </c>
      <c r="H92" s="31"/>
      <c r="I92" s="31"/>
    </row>
    <row r="93" spans="1:9" ht="15" customHeight="1" x14ac:dyDescent="0.3">
      <c r="A93" s="42" t="s">
        <v>210</v>
      </c>
      <c r="B93" s="43" t="s">
        <v>4</v>
      </c>
      <c r="C93" s="43" t="s">
        <v>50</v>
      </c>
      <c r="D93" s="46">
        <v>139.9</v>
      </c>
      <c r="E93" s="44">
        <f t="shared" si="2"/>
        <v>125.91</v>
      </c>
      <c r="F93" s="43">
        <v>8</v>
      </c>
      <c r="G93" s="45">
        <f t="shared" si="3"/>
        <v>1007.28</v>
      </c>
      <c r="H93" s="31"/>
      <c r="I93" s="31"/>
    </row>
    <row r="94" spans="1:9" ht="15" customHeight="1" x14ac:dyDescent="0.3">
      <c r="A94" s="42" t="s">
        <v>145</v>
      </c>
      <c r="B94" s="43" t="s">
        <v>3</v>
      </c>
      <c r="C94" s="43" t="s">
        <v>50</v>
      </c>
      <c r="D94" s="46">
        <v>99.9</v>
      </c>
      <c r="E94" s="44">
        <f t="shared" si="2"/>
        <v>89.91</v>
      </c>
      <c r="F94" s="43">
        <v>10</v>
      </c>
      <c r="G94" s="45">
        <f t="shared" si="3"/>
        <v>899.09999999999991</v>
      </c>
      <c r="H94" s="31"/>
      <c r="I94" s="31"/>
    </row>
    <row r="95" spans="1:9" ht="15" customHeight="1" x14ac:dyDescent="0.3">
      <c r="A95" s="42" t="s">
        <v>177</v>
      </c>
      <c r="B95" s="43" t="s">
        <v>2</v>
      </c>
      <c r="C95" s="43" t="s">
        <v>50</v>
      </c>
      <c r="D95" s="46">
        <v>95</v>
      </c>
      <c r="E95" s="44">
        <f t="shared" si="2"/>
        <v>85.5</v>
      </c>
      <c r="F95" s="43">
        <v>15</v>
      </c>
      <c r="G95" s="45">
        <f t="shared" si="3"/>
        <v>1282.5</v>
      </c>
      <c r="H95" s="31"/>
      <c r="I95" s="31"/>
    </row>
    <row r="96" spans="1:9" ht="15" customHeight="1" x14ac:dyDescent="0.3">
      <c r="A96" s="42" t="s">
        <v>177</v>
      </c>
      <c r="B96" s="43" t="s">
        <v>3</v>
      </c>
      <c r="C96" s="43" t="s">
        <v>50</v>
      </c>
      <c r="D96" s="46">
        <v>95</v>
      </c>
      <c r="E96" s="44">
        <f t="shared" si="2"/>
        <v>85.5</v>
      </c>
      <c r="F96" s="43">
        <v>20</v>
      </c>
      <c r="G96" s="45">
        <f t="shared" si="3"/>
        <v>1710</v>
      </c>
      <c r="H96" s="31"/>
      <c r="I96" s="31"/>
    </row>
    <row r="97" spans="1:9" ht="15" customHeight="1" x14ac:dyDescent="0.3">
      <c r="A97" s="42" t="s">
        <v>177</v>
      </c>
      <c r="B97" s="43" t="s">
        <v>4</v>
      </c>
      <c r="C97" s="43" t="s">
        <v>50</v>
      </c>
      <c r="D97" s="46">
        <v>95</v>
      </c>
      <c r="E97" s="44">
        <f t="shared" si="2"/>
        <v>85.5</v>
      </c>
      <c r="F97" s="43">
        <v>18</v>
      </c>
      <c r="G97" s="45">
        <f t="shared" si="3"/>
        <v>1539</v>
      </c>
      <c r="H97" s="31"/>
      <c r="I97" s="31"/>
    </row>
    <row r="98" spans="1:9" ht="15" customHeight="1" x14ac:dyDescent="0.3">
      <c r="A98" s="42" t="s">
        <v>49</v>
      </c>
      <c r="B98" s="43" t="s">
        <v>2</v>
      </c>
      <c r="C98" s="43" t="s">
        <v>50</v>
      </c>
      <c r="D98" s="46">
        <v>89.9</v>
      </c>
      <c r="E98" s="44">
        <f t="shared" si="2"/>
        <v>80.910000000000011</v>
      </c>
      <c r="F98" s="43">
        <v>15</v>
      </c>
      <c r="G98" s="45">
        <f t="shared" si="3"/>
        <v>1213.6500000000001</v>
      </c>
      <c r="H98" s="31"/>
      <c r="I98" s="31"/>
    </row>
    <row r="99" spans="1:9" ht="15" customHeight="1" x14ac:dyDescent="0.3">
      <c r="A99" s="42" t="s">
        <v>49</v>
      </c>
      <c r="B99" s="43" t="s">
        <v>3</v>
      </c>
      <c r="C99" s="43" t="s">
        <v>50</v>
      </c>
      <c r="D99" s="46">
        <v>89.9</v>
      </c>
      <c r="E99" s="44">
        <f t="shared" si="2"/>
        <v>80.910000000000011</v>
      </c>
      <c r="F99" s="43">
        <v>25</v>
      </c>
      <c r="G99" s="45">
        <f t="shared" si="3"/>
        <v>2022.7500000000002</v>
      </c>
      <c r="H99" s="31"/>
      <c r="I99" s="31"/>
    </row>
    <row r="100" spans="1:9" ht="15" customHeight="1" x14ac:dyDescent="0.3">
      <c r="A100" s="42" t="s">
        <v>49</v>
      </c>
      <c r="B100" s="43" t="s">
        <v>4</v>
      </c>
      <c r="C100" s="43" t="s">
        <v>50</v>
      </c>
      <c r="D100" s="46">
        <v>89.9</v>
      </c>
      <c r="E100" s="44">
        <f t="shared" si="2"/>
        <v>80.910000000000011</v>
      </c>
      <c r="F100" s="43">
        <v>20</v>
      </c>
      <c r="G100" s="45">
        <f t="shared" si="3"/>
        <v>1618.2000000000003</v>
      </c>
      <c r="H100" s="31"/>
      <c r="I100" s="31"/>
    </row>
    <row r="101" spans="1:9" ht="15" customHeight="1" x14ac:dyDescent="0.3">
      <c r="A101" s="42" t="s">
        <v>146</v>
      </c>
      <c r="B101" s="43" t="s">
        <v>4</v>
      </c>
      <c r="C101" s="43" t="s">
        <v>50</v>
      </c>
      <c r="D101" s="46">
        <v>119.9</v>
      </c>
      <c r="E101" s="44">
        <f t="shared" si="2"/>
        <v>107.91</v>
      </c>
      <c r="F101" s="43">
        <v>8</v>
      </c>
      <c r="G101" s="45">
        <f t="shared" si="3"/>
        <v>863.28</v>
      </c>
      <c r="H101" s="31"/>
      <c r="I101" s="31"/>
    </row>
    <row r="102" spans="1:9" ht="15" customHeight="1" x14ac:dyDescent="0.3">
      <c r="A102" s="42" t="s">
        <v>103</v>
      </c>
      <c r="B102" s="43" t="s">
        <v>2</v>
      </c>
      <c r="C102" s="43" t="s">
        <v>50</v>
      </c>
      <c r="D102" s="46">
        <v>119.9</v>
      </c>
      <c r="E102" s="44">
        <f t="shared" si="2"/>
        <v>107.91</v>
      </c>
      <c r="F102" s="43">
        <v>10</v>
      </c>
      <c r="G102" s="45">
        <f t="shared" si="3"/>
        <v>1079.0999999999999</v>
      </c>
      <c r="H102" s="31"/>
      <c r="I102" s="31"/>
    </row>
    <row r="103" spans="1:9" ht="15" customHeight="1" x14ac:dyDescent="0.3">
      <c r="A103" s="42" t="s">
        <v>51</v>
      </c>
      <c r="B103" s="43" t="s">
        <v>3</v>
      </c>
      <c r="C103" s="43" t="s">
        <v>50</v>
      </c>
      <c r="D103" s="46">
        <v>119.9</v>
      </c>
      <c r="E103" s="44">
        <f t="shared" si="2"/>
        <v>107.91</v>
      </c>
      <c r="F103" s="43">
        <v>10</v>
      </c>
      <c r="G103" s="45">
        <f t="shared" si="3"/>
        <v>1079.0999999999999</v>
      </c>
      <c r="H103" s="31"/>
      <c r="I103" s="31"/>
    </row>
    <row r="104" spans="1:9" ht="15" customHeight="1" x14ac:dyDescent="0.3">
      <c r="A104" s="42" t="s">
        <v>52</v>
      </c>
      <c r="B104" s="43" t="s">
        <v>4</v>
      </c>
      <c r="C104" s="43" t="s">
        <v>50</v>
      </c>
      <c r="D104" s="46">
        <v>109.9</v>
      </c>
      <c r="E104" s="44">
        <f t="shared" si="2"/>
        <v>98.91</v>
      </c>
      <c r="F104" s="43">
        <v>12</v>
      </c>
      <c r="G104" s="45">
        <f t="shared" si="3"/>
        <v>1186.92</v>
      </c>
      <c r="H104" s="31"/>
      <c r="I104" s="31"/>
    </row>
    <row r="105" spans="1:9" ht="15" customHeight="1" x14ac:dyDescent="0.3">
      <c r="A105" s="42" t="s">
        <v>189</v>
      </c>
      <c r="B105" s="43" t="s">
        <v>2</v>
      </c>
      <c r="C105" s="43" t="s">
        <v>44</v>
      </c>
      <c r="D105" s="46">
        <v>49.9</v>
      </c>
      <c r="E105" s="44">
        <f t="shared" si="2"/>
        <v>44.91</v>
      </c>
      <c r="F105" s="43">
        <v>25</v>
      </c>
      <c r="G105" s="45">
        <f t="shared" si="3"/>
        <v>1122.75</v>
      </c>
      <c r="H105" s="31"/>
      <c r="I105" s="31"/>
    </row>
    <row r="106" spans="1:9" ht="15" customHeight="1" x14ac:dyDescent="0.3">
      <c r="A106" s="42" t="s">
        <v>189</v>
      </c>
      <c r="B106" s="43" t="s">
        <v>3</v>
      </c>
      <c r="C106" s="43" t="s">
        <v>44</v>
      </c>
      <c r="D106" s="46">
        <v>49.9</v>
      </c>
      <c r="E106" s="44">
        <f t="shared" si="2"/>
        <v>44.91</v>
      </c>
      <c r="F106" s="43">
        <v>35</v>
      </c>
      <c r="G106" s="45">
        <f t="shared" si="3"/>
        <v>1571.85</v>
      </c>
      <c r="H106" s="31"/>
      <c r="I106" s="31"/>
    </row>
    <row r="107" spans="1:9" ht="15" customHeight="1" x14ac:dyDescent="0.3">
      <c r="A107" s="42" t="s">
        <v>43</v>
      </c>
      <c r="B107" s="43" t="s">
        <v>2</v>
      </c>
      <c r="C107" s="43" t="s">
        <v>44</v>
      </c>
      <c r="D107" s="46">
        <v>49.9</v>
      </c>
      <c r="E107" s="44">
        <f t="shared" si="2"/>
        <v>44.91</v>
      </c>
      <c r="F107" s="43">
        <v>50</v>
      </c>
      <c r="G107" s="45">
        <f t="shared" si="3"/>
        <v>2245.5</v>
      </c>
      <c r="H107" s="31"/>
      <c r="I107" s="31"/>
    </row>
    <row r="108" spans="1:9" ht="15" customHeight="1" x14ac:dyDescent="0.3">
      <c r="A108" s="42" t="s">
        <v>43</v>
      </c>
      <c r="B108" s="43" t="s">
        <v>3</v>
      </c>
      <c r="C108" s="43" t="s">
        <v>44</v>
      </c>
      <c r="D108" s="46">
        <v>49.9</v>
      </c>
      <c r="E108" s="44">
        <f t="shared" si="2"/>
        <v>44.91</v>
      </c>
      <c r="F108" s="43">
        <v>70</v>
      </c>
      <c r="G108" s="45">
        <f t="shared" si="3"/>
        <v>3143.7</v>
      </c>
      <c r="H108" s="31"/>
      <c r="I108" s="31"/>
    </row>
    <row r="109" spans="1:9" ht="15" customHeight="1" x14ac:dyDescent="0.3">
      <c r="A109" s="42" t="s">
        <v>43</v>
      </c>
      <c r="B109" s="43" t="s">
        <v>4</v>
      </c>
      <c r="C109" s="43" t="s">
        <v>44</v>
      </c>
      <c r="D109" s="46">
        <v>49.9</v>
      </c>
      <c r="E109" s="44">
        <f t="shared" si="2"/>
        <v>44.91</v>
      </c>
      <c r="F109" s="43">
        <v>65</v>
      </c>
      <c r="G109" s="45">
        <f t="shared" si="3"/>
        <v>2919.1499999999996</v>
      </c>
      <c r="H109" s="31"/>
      <c r="I109" s="31"/>
    </row>
    <row r="110" spans="1:9" ht="15" customHeight="1" x14ac:dyDescent="0.3">
      <c r="A110" s="42" t="s">
        <v>45</v>
      </c>
      <c r="B110" s="43" t="s">
        <v>2</v>
      </c>
      <c r="C110" s="43" t="s">
        <v>44</v>
      </c>
      <c r="D110" s="46">
        <v>49.9</v>
      </c>
      <c r="E110" s="44">
        <f t="shared" si="2"/>
        <v>44.91</v>
      </c>
      <c r="F110" s="43">
        <v>50</v>
      </c>
      <c r="G110" s="45">
        <f t="shared" si="3"/>
        <v>2245.5</v>
      </c>
      <c r="H110" s="31"/>
      <c r="I110" s="31"/>
    </row>
    <row r="111" spans="1:9" ht="15" customHeight="1" x14ac:dyDescent="0.3">
      <c r="A111" s="42" t="s">
        <v>45</v>
      </c>
      <c r="B111" s="43" t="s">
        <v>3</v>
      </c>
      <c r="C111" s="43" t="s">
        <v>44</v>
      </c>
      <c r="D111" s="46">
        <v>49.9</v>
      </c>
      <c r="E111" s="44">
        <f t="shared" si="2"/>
        <v>44.91</v>
      </c>
      <c r="F111" s="43">
        <v>70</v>
      </c>
      <c r="G111" s="45">
        <f t="shared" si="3"/>
        <v>3143.7</v>
      </c>
      <c r="H111" s="31"/>
      <c r="I111" s="31"/>
    </row>
    <row r="112" spans="1:9" ht="15" customHeight="1" x14ac:dyDescent="0.3">
      <c r="A112" s="42" t="s">
        <v>45</v>
      </c>
      <c r="B112" s="43" t="s">
        <v>4</v>
      </c>
      <c r="C112" s="43" t="s">
        <v>44</v>
      </c>
      <c r="D112" s="46">
        <v>49.9</v>
      </c>
      <c r="E112" s="44">
        <f t="shared" si="2"/>
        <v>44.91</v>
      </c>
      <c r="F112" s="43">
        <v>65</v>
      </c>
      <c r="G112" s="45">
        <f t="shared" si="3"/>
        <v>2919.1499999999996</v>
      </c>
      <c r="H112" s="31"/>
      <c r="I112" s="31"/>
    </row>
    <row r="113" spans="1:9" ht="15" customHeight="1" x14ac:dyDescent="0.3">
      <c r="A113" s="42" t="s">
        <v>225</v>
      </c>
      <c r="B113" s="43" t="s">
        <v>3</v>
      </c>
      <c r="C113" s="43" t="s">
        <v>44</v>
      </c>
      <c r="D113" s="46">
        <v>49.9</v>
      </c>
      <c r="E113" s="44">
        <f t="shared" si="2"/>
        <v>44.91</v>
      </c>
      <c r="F113" s="43">
        <v>30</v>
      </c>
      <c r="G113" s="45">
        <f t="shared" si="3"/>
        <v>1347.3</v>
      </c>
      <c r="H113" s="31"/>
      <c r="I113" s="31"/>
    </row>
    <row r="114" spans="1:9" ht="15" customHeight="1" x14ac:dyDescent="0.3">
      <c r="A114" s="42" t="s">
        <v>225</v>
      </c>
      <c r="B114" s="43" t="s">
        <v>4</v>
      </c>
      <c r="C114" s="43" t="s">
        <v>44</v>
      </c>
      <c r="D114" s="46">
        <v>49.9</v>
      </c>
      <c r="E114" s="44">
        <f t="shared" si="2"/>
        <v>44.91</v>
      </c>
      <c r="F114" s="43">
        <v>25</v>
      </c>
      <c r="G114" s="45">
        <f t="shared" si="3"/>
        <v>1122.75</v>
      </c>
      <c r="H114" s="31"/>
      <c r="I114" s="31"/>
    </row>
    <row r="115" spans="1:9" ht="15" customHeight="1" x14ac:dyDescent="0.3">
      <c r="A115" s="42" t="s">
        <v>123</v>
      </c>
      <c r="B115" s="43" t="s">
        <v>4</v>
      </c>
      <c r="C115" s="43" t="s">
        <v>44</v>
      </c>
      <c r="D115" s="46">
        <v>65</v>
      </c>
      <c r="E115" s="44">
        <f t="shared" si="2"/>
        <v>58.5</v>
      </c>
      <c r="F115" s="43">
        <v>25</v>
      </c>
      <c r="G115" s="45">
        <f t="shared" si="3"/>
        <v>1462.5</v>
      </c>
      <c r="H115" s="31"/>
      <c r="I115" s="31"/>
    </row>
    <row r="116" spans="1:9" ht="15" customHeight="1" x14ac:dyDescent="0.3">
      <c r="A116" s="42" t="s">
        <v>34</v>
      </c>
      <c r="B116" s="43" t="s">
        <v>2</v>
      </c>
      <c r="C116" s="43" t="s">
        <v>12</v>
      </c>
      <c r="D116" s="44">
        <v>39.9</v>
      </c>
      <c r="E116" s="44">
        <f t="shared" si="2"/>
        <v>35.909999999999997</v>
      </c>
      <c r="F116" s="43">
        <v>12</v>
      </c>
      <c r="G116" s="45">
        <f t="shared" si="3"/>
        <v>430.91999999999996</v>
      </c>
      <c r="H116" s="31"/>
      <c r="I116" s="31"/>
    </row>
    <row r="117" spans="1:9" ht="15" customHeight="1" x14ac:dyDescent="0.3">
      <c r="A117" s="42" t="s">
        <v>34</v>
      </c>
      <c r="B117" s="43" t="s">
        <v>3</v>
      </c>
      <c r="C117" s="43" t="s">
        <v>12</v>
      </c>
      <c r="D117" s="44">
        <v>39.9</v>
      </c>
      <c r="E117" s="44">
        <f t="shared" si="2"/>
        <v>35.909999999999997</v>
      </c>
      <c r="F117" s="43">
        <v>10</v>
      </c>
      <c r="G117" s="45">
        <f t="shared" si="3"/>
        <v>359.09999999999997</v>
      </c>
      <c r="H117" s="31"/>
      <c r="I117" s="31"/>
    </row>
    <row r="118" spans="1:9" ht="15" customHeight="1" x14ac:dyDescent="0.3">
      <c r="A118" s="42" t="s">
        <v>34</v>
      </c>
      <c r="B118" s="43" t="s">
        <v>4</v>
      </c>
      <c r="C118" s="43" t="s">
        <v>12</v>
      </c>
      <c r="D118" s="44">
        <v>42.5</v>
      </c>
      <c r="E118" s="44">
        <f t="shared" si="2"/>
        <v>38.25</v>
      </c>
      <c r="F118" s="43">
        <v>6</v>
      </c>
      <c r="G118" s="45">
        <f t="shared" si="3"/>
        <v>229.5</v>
      </c>
      <c r="H118" s="31"/>
      <c r="I118" s="31"/>
    </row>
    <row r="119" spans="1:9" ht="15" customHeight="1" x14ac:dyDescent="0.3">
      <c r="A119" s="42" t="s">
        <v>47</v>
      </c>
      <c r="B119" s="43" t="s">
        <v>4</v>
      </c>
      <c r="C119" s="43" t="s">
        <v>44</v>
      </c>
      <c r="D119" s="46">
        <v>69.900000000000006</v>
      </c>
      <c r="E119" s="44">
        <f t="shared" si="2"/>
        <v>62.910000000000004</v>
      </c>
      <c r="F119" s="43">
        <v>15</v>
      </c>
      <c r="G119" s="45">
        <f t="shared" si="3"/>
        <v>943.65000000000009</v>
      </c>
      <c r="H119" s="31"/>
      <c r="I119" s="31"/>
    </row>
    <row r="120" spans="1:9" ht="15" customHeight="1" x14ac:dyDescent="0.3">
      <c r="A120" s="42" t="s">
        <v>46</v>
      </c>
      <c r="B120" s="43" t="s">
        <v>3</v>
      </c>
      <c r="C120" s="43" t="s">
        <v>44</v>
      </c>
      <c r="D120" s="46">
        <v>69.900000000000006</v>
      </c>
      <c r="E120" s="44">
        <f t="shared" si="2"/>
        <v>62.910000000000004</v>
      </c>
      <c r="F120" s="43">
        <v>20</v>
      </c>
      <c r="G120" s="45">
        <f t="shared" si="3"/>
        <v>1258.2</v>
      </c>
      <c r="H120" s="31"/>
      <c r="I120" s="31"/>
    </row>
    <row r="121" spans="1:9" ht="15" customHeight="1" x14ac:dyDescent="0.3">
      <c r="A121" s="42" t="s">
        <v>90</v>
      </c>
      <c r="B121" s="43" t="s">
        <v>2</v>
      </c>
      <c r="C121" s="43" t="s">
        <v>44</v>
      </c>
      <c r="D121" s="46">
        <v>55</v>
      </c>
      <c r="E121" s="44">
        <f t="shared" si="2"/>
        <v>49.5</v>
      </c>
      <c r="F121" s="43">
        <v>25</v>
      </c>
      <c r="G121" s="45">
        <f t="shared" si="3"/>
        <v>1237.5</v>
      </c>
      <c r="H121" s="31"/>
      <c r="I121" s="31"/>
    </row>
    <row r="122" spans="1:9" ht="15" customHeight="1" x14ac:dyDescent="0.3">
      <c r="A122" s="42" t="s">
        <v>90</v>
      </c>
      <c r="B122" s="43" t="s">
        <v>3</v>
      </c>
      <c r="C122" s="43" t="s">
        <v>44</v>
      </c>
      <c r="D122" s="46">
        <v>55</v>
      </c>
      <c r="E122" s="44">
        <f t="shared" si="2"/>
        <v>49.5</v>
      </c>
      <c r="F122" s="43">
        <v>35</v>
      </c>
      <c r="G122" s="45">
        <f t="shared" si="3"/>
        <v>1732.5</v>
      </c>
      <c r="H122" s="31"/>
      <c r="I122" s="31"/>
    </row>
    <row r="123" spans="1:9" ht="15" customHeight="1" x14ac:dyDescent="0.3">
      <c r="A123" s="42" t="s">
        <v>90</v>
      </c>
      <c r="B123" s="43" t="s">
        <v>4</v>
      </c>
      <c r="C123" s="43" t="s">
        <v>44</v>
      </c>
      <c r="D123" s="46">
        <v>55</v>
      </c>
      <c r="E123" s="44">
        <f t="shared" si="2"/>
        <v>49.5</v>
      </c>
      <c r="F123" s="43">
        <v>30</v>
      </c>
      <c r="G123" s="45">
        <f t="shared" si="3"/>
        <v>1485</v>
      </c>
      <c r="H123" s="31"/>
      <c r="I123" s="31"/>
    </row>
    <row r="124" spans="1:9" ht="15" customHeight="1" x14ac:dyDescent="0.3">
      <c r="A124" s="42" t="s">
        <v>9</v>
      </c>
      <c r="B124" s="43" t="s">
        <v>4</v>
      </c>
      <c r="C124" s="43" t="s">
        <v>12</v>
      </c>
      <c r="D124" s="44">
        <v>32.9</v>
      </c>
      <c r="E124" s="44">
        <f t="shared" si="2"/>
        <v>29.61</v>
      </c>
      <c r="F124" s="43">
        <v>6</v>
      </c>
      <c r="G124" s="45">
        <f t="shared" si="3"/>
        <v>177.66</v>
      </c>
      <c r="H124" s="31"/>
      <c r="I124" s="31"/>
    </row>
    <row r="125" spans="1:9" ht="15" customHeight="1" x14ac:dyDescent="0.3">
      <c r="A125" s="42" t="s">
        <v>23</v>
      </c>
      <c r="B125" s="43" t="s">
        <v>2</v>
      </c>
      <c r="C125" s="43" t="s">
        <v>12</v>
      </c>
      <c r="D125" s="44">
        <v>25.9</v>
      </c>
      <c r="E125" s="44">
        <f t="shared" si="2"/>
        <v>23.31</v>
      </c>
      <c r="F125" s="43">
        <v>12</v>
      </c>
      <c r="G125" s="45">
        <f t="shared" si="3"/>
        <v>279.71999999999997</v>
      </c>
      <c r="H125" s="31"/>
      <c r="I125" s="31"/>
    </row>
    <row r="126" spans="1:9" ht="15" customHeight="1" x14ac:dyDescent="0.3">
      <c r="A126" s="42" t="s">
        <v>23</v>
      </c>
      <c r="B126" s="43" t="s">
        <v>3</v>
      </c>
      <c r="C126" s="43" t="s">
        <v>12</v>
      </c>
      <c r="D126" s="44">
        <v>29.9</v>
      </c>
      <c r="E126" s="44">
        <f t="shared" si="2"/>
        <v>26.909999999999997</v>
      </c>
      <c r="F126" s="43">
        <v>10</v>
      </c>
      <c r="G126" s="45">
        <f t="shared" si="3"/>
        <v>269.09999999999997</v>
      </c>
      <c r="H126" s="31"/>
      <c r="I126" s="31"/>
    </row>
    <row r="127" spans="1:9" ht="15" customHeight="1" x14ac:dyDescent="0.3">
      <c r="A127" s="42" t="s">
        <v>190</v>
      </c>
      <c r="B127" s="43" t="s">
        <v>4</v>
      </c>
      <c r="C127" s="43" t="s">
        <v>44</v>
      </c>
      <c r="D127" s="46">
        <v>65</v>
      </c>
      <c r="E127" s="44">
        <f t="shared" si="2"/>
        <v>58.5</v>
      </c>
      <c r="F127" s="43">
        <v>15</v>
      </c>
      <c r="G127" s="45">
        <f t="shared" si="3"/>
        <v>877.5</v>
      </c>
      <c r="H127" s="31"/>
      <c r="I127" s="31"/>
    </row>
    <row r="128" spans="1:9" ht="15" customHeight="1" x14ac:dyDescent="0.3">
      <c r="A128" s="42" t="s">
        <v>92</v>
      </c>
      <c r="B128" s="43" t="s">
        <v>4</v>
      </c>
      <c r="C128" s="43" t="s">
        <v>44</v>
      </c>
      <c r="D128" s="46">
        <v>79.900000000000006</v>
      </c>
      <c r="E128" s="44">
        <f t="shared" si="2"/>
        <v>71.910000000000011</v>
      </c>
      <c r="F128" s="43">
        <v>10</v>
      </c>
      <c r="G128" s="45">
        <f t="shared" si="3"/>
        <v>719.10000000000014</v>
      </c>
      <c r="H128" s="31"/>
      <c r="I128" s="31"/>
    </row>
    <row r="129" spans="1:9" ht="15" customHeight="1" x14ac:dyDescent="0.3">
      <c r="A129" s="42" t="s">
        <v>143</v>
      </c>
      <c r="B129" s="43" t="s">
        <v>4</v>
      </c>
      <c r="C129" s="43" t="s">
        <v>44</v>
      </c>
      <c r="D129" s="46">
        <v>55</v>
      </c>
      <c r="E129" s="44">
        <f t="shared" si="2"/>
        <v>49.5</v>
      </c>
      <c r="F129" s="43">
        <v>20</v>
      </c>
      <c r="G129" s="45">
        <f t="shared" si="3"/>
        <v>990</v>
      </c>
      <c r="H129" s="31"/>
      <c r="I129" s="31"/>
    </row>
    <row r="130" spans="1:9" ht="15" customHeight="1" x14ac:dyDescent="0.3">
      <c r="A130" s="42" t="s">
        <v>166</v>
      </c>
      <c r="B130" s="43" t="s">
        <v>2</v>
      </c>
      <c r="C130" s="43" t="s">
        <v>72</v>
      </c>
      <c r="D130" s="46">
        <v>99.9</v>
      </c>
      <c r="E130" s="44">
        <f t="shared" si="2"/>
        <v>89.91</v>
      </c>
      <c r="F130" s="43">
        <v>10</v>
      </c>
      <c r="G130" s="45">
        <f t="shared" si="3"/>
        <v>899.09999999999991</v>
      </c>
      <c r="H130" s="31"/>
      <c r="I130" s="31"/>
    </row>
    <row r="131" spans="1:9" ht="15" customHeight="1" x14ac:dyDescent="0.3">
      <c r="A131" s="42" t="s">
        <v>56</v>
      </c>
      <c r="B131" s="43" t="s">
        <v>3</v>
      </c>
      <c r="C131" s="43" t="s">
        <v>54</v>
      </c>
      <c r="D131" s="46">
        <v>99.9</v>
      </c>
      <c r="E131" s="44">
        <f t="shared" si="2"/>
        <v>89.91</v>
      </c>
      <c r="F131" s="43">
        <v>15</v>
      </c>
      <c r="G131" s="45">
        <f t="shared" si="3"/>
        <v>1348.6499999999999</v>
      </c>
      <c r="H131" s="31"/>
      <c r="I131" s="31"/>
    </row>
    <row r="132" spans="1:9" ht="15" customHeight="1" x14ac:dyDescent="0.3">
      <c r="A132" s="42" t="s">
        <v>194</v>
      </c>
      <c r="B132" s="43" t="s">
        <v>3</v>
      </c>
      <c r="C132" s="43" t="s">
        <v>54</v>
      </c>
      <c r="D132" s="46">
        <v>159.9</v>
      </c>
      <c r="E132" s="44">
        <f t="shared" ref="E132:E195" si="4">D132-(D132*$I$4)</f>
        <v>143.91</v>
      </c>
      <c r="F132" s="43">
        <v>8</v>
      </c>
      <c r="G132" s="45">
        <f t="shared" ref="G132:G195" si="5">E132*F132</f>
        <v>1151.28</v>
      </c>
      <c r="H132" s="31"/>
      <c r="I132" s="31"/>
    </row>
    <row r="133" spans="1:9" ht="15" customHeight="1" x14ac:dyDescent="0.3">
      <c r="A133" s="42" t="s">
        <v>133</v>
      </c>
      <c r="B133" s="43" t="s">
        <v>8</v>
      </c>
      <c r="C133" s="43" t="s">
        <v>13</v>
      </c>
      <c r="D133" s="46">
        <v>89.9</v>
      </c>
      <c r="E133" s="44">
        <f t="shared" si="4"/>
        <v>80.910000000000011</v>
      </c>
      <c r="F133" s="43">
        <v>25</v>
      </c>
      <c r="G133" s="45">
        <f t="shared" si="5"/>
        <v>2022.7500000000002</v>
      </c>
      <c r="H133" s="31"/>
      <c r="I133" s="31"/>
    </row>
    <row r="134" spans="1:9" ht="15" customHeight="1" x14ac:dyDescent="0.3">
      <c r="A134" s="42" t="s">
        <v>155</v>
      </c>
      <c r="B134" s="43" t="s">
        <v>8</v>
      </c>
      <c r="C134" s="43" t="s">
        <v>67</v>
      </c>
      <c r="D134" s="46">
        <v>289.89999999999998</v>
      </c>
      <c r="E134" s="44">
        <f t="shared" si="4"/>
        <v>260.90999999999997</v>
      </c>
      <c r="F134" s="43">
        <v>8</v>
      </c>
      <c r="G134" s="45">
        <f t="shared" si="5"/>
        <v>2087.2799999999997</v>
      </c>
      <c r="H134" s="31"/>
      <c r="I134" s="31"/>
    </row>
    <row r="135" spans="1:9" ht="15" customHeight="1" x14ac:dyDescent="0.3">
      <c r="A135" s="42" t="s">
        <v>108</v>
      </c>
      <c r="B135" s="43">
        <v>43</v>
      </c>
      <c r="C135" s="43" t="s">
        <v>81</v>
      </c>
      <c r="D135" s="46">
        <v>49.9</v>
      </c>
      <c r="E135" s="44">
        <f t="shared" si="4"/>
        <v>44.91</v>
      </c>
      <c r="F135" s="43">
        <v>20</v>
      </c>
      <c r="G135" s="45">
        <f t="shared" si="5"/>
        <v>898.19999999999993</v>
      </c>
      <c r="H135" s="31"/>
      <c r="I135" s="31"/>
    </row>
    <row r="136" spans="1:9" ht="15" customHeight="1" x14ac:dyDescent="0.3">
      <c r="A136" s="42" t="s">
        <v>7</v>
      </c>
      <c r="B136" s="43" t="s">
        <v>8</v>
      </c>
      <c r="C136" s="43" t="s">
        <v>13</v>
      </c>
      <c r="D136" s="44">
        <v>49.9</v>
      </c>
      <c r="E136" s="44">
        <f t="shared" si="4"/>
        <v>44.91</v>
      </c>
      <c r="F136" s="43">
        <v>21</v>
      </c>
      <c r="G136" s="45">
        <f t="shared" si="5"/>
        <v>943.1099999999999</v>
      </c>
      <c r="H136" s="31"/>
      <c r="I136" s="31"/>
    </row>
    <row r="137" spans="1:9" ht="15" customHeight="1" x14ac:dyDescent="0.3">
      <c r="A137" s="42" t="s">
        <v>205</v>
      </c>
      <c r="B137" s="43" t="s">
        <v>4</v>
      </c>
      <c r="C137" s="43" t="s">
        <v>13</v>
      </c>
      <c r="D137" s="46">
        <v>85</v>
      </c>
      <c r="E137" s="44">
        <f t="shared" si="4"/>
        <v>76.5</v>
      </c>
      <c r="F137" s="43">
        <v>10</v>
      </c>
      <c r="G137" s="45">
        <f t="shared" si="5"/>
        <v>765</v>
      </c>
      <c r="H137" s="31"/>
      <c r="I137" s="31"/>
    </row>
    <row r="138" spans="1:9" ht="15" customHeight="1" x14ac:dyDescent="0.3">
      <c r="A138" s="42" t="s">
        <v>83</v>
      </c>
      <c r="B138" s="43" t="s">
        <v>3</v>
      </c>
      <c r="C138" s="43" t="s">
        <v>13</v>
      </c>
      <c r="D138" s="46">
        <v>79.900000000000006</v>
      </c>
      <c r="E138" s="44">
        <f t="shared" si="4"/>
        <v>71.910000000000011</v>
      </c>
      <c r="F138" s="43">
        <v>15</v>
      </c>
      <c r="G138" s="45">
        <f t="shared" si="5"/>
        <v>1078.6500000000001</v>
      </c>
      <c r="H138" s="31"/>
      <c r="I138" s="31"/>
    </row>
    <row r="139" spans="1:9" ht="15" customHeight="1" x14ac:dyDescent="0.3">
      <c r="A139" s="42" t="s">
        <v>160</v>
      </c>
      <c r="B139" s="43" t="s">
        <v>8</v>
      </c>
      <c r="C139" s="43" t="s">
        <v>13</v>
      </c>
      <c r="D139" s="46">
        <v>95</v>
      </c>
      <c r="E139" s="44">
        <f t="shared" si="4"/>
        <v>85.5</v>
      </c>
      <c r="F139" s="43">
        <v>15</v>
      </c>
      <c r="G139" s="45">
        <f t="shared" si="5"/>
        <v>1282.5</v>
      </c>
      <c r="H139" s="31"/>
      <c r="I139" s="31"/>
    </row>
    <row r="140" spans="1:9" ht="15" customHeight="1" x14ac:dyDescent="0.3">
      <c r="A140" s="42" t="s">
        <v>219</v>
      </c>
      <c r="B140" s="43" t="s">
        <v>8</v>
      </c>
      <c r="C140" s="43" t="s">
        <v>13</v>
      </c>
      <c r="D140" s="46">
        <v>75</v>
      </c>
      <c r="E140" s="44">
        <f t="shared" si="4"/>
        <v>67.5</v>
      </c>
      <c r="F140" s="43">
        <v>15</v>
      </c>
      <c r="G140" s="45">
        <f t="shared" si="5"/>
        <v>1012.5</v>
      </c>
      <c r="H140" s="31"/>
      <c r="I140" s="31"/>
    </row>
    <row r="141" spans="1:9" ht="15" customHeight="1" x14ac:dyDescent="0.3">
      <c r="A141" s="42" t="s">
        <v>161</v>
      </c>
      <c r="B141" s="43" t="s">
        <v>8</v>
      </c>
      <c r="C141" s="43" t="s">
        <v>13</v>
      </c>
      <c r="D141" s="46">
        <v>49.9</v>
      </c>
      <c r="E141" s="44">
        <f t="shared" si="4"/>
        <v>44.91</v>
      </c>
      <c r="F141" s="43">
        <v>20</v>
      </c>
      <c r="G141" s="45">
        <f t="shared" si="5"/>
        <v>898.19999999999993</v>
      </c>
      <c r="H141" s="31"/>
      <c r="I141" s="31"/>
    </row>
    <row r="142" spans="1:9" ht="15" customHeight="1" x14ac:dyDescent="0.3">
      <c r="A142" s="42" t="s">
        <v>101</v>
      </c>
      <c r="B142" s="43" t="s">
        <v>3</v>
      </c>
      <c r="C142" s="43" t="s">
        <v>67</v>
      </c>
      <c r="D142" s="46">
        <v>169.9</v>
      </c>
      <c r="E142" s="44">
        <f t="shared" si="4"/>
        <v>152.91</v>
      </c>
      <c r="F142" s="43">
        <v>9</v>
      </c>
      <c r="G142" s="45">
        <f t="shared" si="5"/>
        <v>1376.19</v>
      </c>
      <c r="H142" s="31"/>
      <c r="I142" s="31"/>
    </row>
    <row r="143" spans="1:9" ht="15" customHeight="1" x14ac:dyDescent="0.3">
      <c r="A143" s="42" t="s">
        <v>74</v>
      </c>
      <c r="B143" s="43" t="s">
        <v>3</v>
      </c>
      <c r="C143" s="43" t="s">
        <v>72</v>
      </c>
      <c r="D143" s="46">
        <v>75</v>
      </c>
      <c r="E143" s="44">
        <f t="shared" si="4"/>
        <v>67.5</v>
      </c>
      <c r="F143" s="43">
        <v>20</v>
      </c>
      <c r="G143" s="45">
        <f t="shared" si="5"/>
        <v>1350</v>
      </c>
      <c r="H143" s="31"/>
      <c r="I143" s="31"/>
    </row>
    <row r="144" spans="1:9" ht="15" customHeight="1" x14ac:dyDescent="0.3">
      <c r="A144" s="42" t="s">
        <v>74</v>
      </c>
      <c r="B144" s="43" t="s">
        <v>4</v>
      </c>
      <c r="C144" s="43" t="s">
        <v>72</v>
      </c>
      <c r="D144" s="46">
        <v>75</v>
      </c>
      <c r="E144" s="44">
        <f t="shared" si="4"/>
        <v>67.5</v>
      </c>
      <c r="F144" s="43">
        <v>18</v>
      </c>
      <c r="G144" s="45">
        <f t="shared" si="5"/>
        <v>1215</v>
      </c>
      <c r="H144" s="31"/>
      <c r="I144" s="31"/>
    </row>
    <row r="145" spans="1:9" ht="15" customHeight="1" x14ac:dyDescent="0.3">
      <c r="A145" s="42" t="s">
        <v>174</v>
      </c>
      <c r="B145" s="43" t="s">
        <v>8</v>
      </c>
      <c r="C145" s="43" t="s">
        <v>13</v>
      </c>
      <c r="D145" s="46">
        <v>65</v>
      </c>
      <c r="E145" s="44">
        <f t="shared" si="4"/>
        <v>58.5</v>
      </c>
      <c r="F145" s="43">
        <v>20</v>
      </c>
      <c r="G145" s="45">
        <f t="shared" si="5"/>
        <v>1170</v>
      </c>
      <c r="H145" s="31"/>
      <c r="I145" s="31"/>
    </row>
    <row r="146" spans="1:9" ht="15" customHeight="1" x14ac:dyDescent="0.3">
      <c r="A146" s="42" t="s">
        <v>134</v>
      </c>
      <c r="B146" s="43" t="s">
        <v>8</v>
      </c>
      <c r="C146" s="43" t="s">
        <v>13</v>
      </c>
      <c r="D146" s="46">
        <v>55</v>
      </c>
      <c r="E146" s="44">
        <f t="shared" si="4"/>
        <v>49.5</v>
      </c>
      <c r="F146" s="43">
        <v>15</v>
      </c>
      <c r="G146" s="45">
        <f t="shared" si="5"/>
        <v>742.5</v>
      </c>
      <c r="H146" s="31"/>
      <c r="I146" s="31"/>
    </row>
    <row r="147" spans="1:9" ht="15" customHeight="1" x14ac:dyDescent="0.3">
      <c r="A147" s="42" t="s">
        <v>129</v>
      </c>
      <c r="B147" s="43" t="s">
        <v>2</v>
      </c>
      <c r="C147" s="43" t="s">
        <v>67</v>
      </c>
      <c r="D147" s="46">
        <v>189.9</v>
      </c>
      <c r="E147" s="44">
        <f t="shared" si="4"/>
        <v>170.91</v>
      </c>
      <c r="F147" s="43">
        <v>7</v>
      </c>
      <c r="G147" s="45">
        <f t="shared" si="5"/>
        <v>1196.3699999999999</v>
      </c>
      <c r="H147" s="31"/>
      <c r="I147" s="31"/>
    </row>
    <row r="148" spans="1:9" ht="15" customHeight="1" x14ac:dyDescent="0.3">
      <c r="A148" s="42" t="s">
        <v>99</v>
      </c>
      <c r="B148" s="43" t="s">
        <v>3</v>
      </c>
      <c r="C148" s="43" t="s">
        <v>67</v>
      </c>
      <c r="D148" s="46">
        <v>179.9</v>
      </c>
      <c r="E148" s="44">
        <f t="shared" si="4"/>
        <v>161.91</v>
      </c>
      <c r="F148" s="43">
        <v>10</v>
      </c>
      <c r="G148" s="45">
        <f t="shared" si="5"/>
        <v>1619.1</v>
      </c>
      <c r="H148" s="31"/>
      <c r="I148" s="31"/>
    </row>
    <row r="149" spans="1:9" ht="15" customHeight="1" x14ac:dyDescent="0.3">
      <c r="A149" s="42" t="s">
        <v>29</v>
      </c>
      <c r="B149" s="43" t="s">
        <v>2</v>
      </c>
      <c r="C149" s="43" t="s">
        <v>12</v>
      </c>
      <c r="D149" s="44">
        <v>300</v>
      </c>
      <c r="E149" s="44">
        <f t="shared" si="4"/>
        <v>270</v>
      </c>
      <c r="F149" s="43">
        <v>1</v>
      </c>
      <c r="G149" s="45">
        <f t="shared" si="5"/>
        <v>270</v>
      </c>
      <c r="H149" s="31"/>
      <c r="I149" s="31"/>
    </row>
    <row r="150" spans="1:9" ht="15" customHeight="1" x14ac:dyDescent="0.3">
      <c r="A150" s="42" t="s">
        <v>29</v>
      </c>
      <c r="B150" s="43" t="s">
        <v>3</v>
      </c>
      <c r="C150" s="43" t="s">
        <v>12</v>
      </c>
      <c r="D150" s="44">
        <v>302.89999999999998</v>
      </c>
      <c r="E150" s="44">
        <f t="shared" si="4"/>
        <v>272.60999999999996</v>
      </c>
      <c r="F150" s="43">
        <v>2</v>
      </c>
      <c r="G150" s="45">
        <f t="shared" si="5"/>
        <v>545.21999999999991</v>
      </c>
      <c r="H150" s="31"/>
      <c r="I150" s="31"/>
    </row>
    <row r="151" spans="1:9" ht="15" customHeight="1" x14ac:dyDescent="0.3">
      <c r="A151" s="42" t="s">
        <v>29</v>
      </c>
      <c r="B151" s="43" t="s">
        <v>4</v>
      </c>
      <c r="C151" s="43" t="s">
        <v>12</v>
      </c>
      <c r="D151" s="44">
        <v>299.89999999999998</v>
      </c>
      <c r="E151" s="44">
        <f t="shared" si="4"/>
        <v>269.90999999999997</v>
      </c>
      <c r="F151" s="43">
        <v>1</v>
      </c>
      <c r="G151" s="45">
        <f t="shared" si="5"/>
        <v>269.90999999999997</v>
      </c>
      <c r="H151" s="31"/>
      <c r="I151" s="31"/>
    </row>
    <row r="152" spans="1:9" ht="15" customHeight="1" x14ac:dyDescent="0.3">
      <c r="A152" s="42" t="s">
        <v>68</v>
      </c>
      <c r="B152" s="43" t="s">
        <v>3</v>
      </c>
      <c r="C152" s="43" t="s">
        <v>67</v>
      </c>
      <c r="D152" s="46">
        <v>249.9</v>
      </c>
      <c r="E152" s="44">
        <f t="shared" si="4"/>
        <v>224.91</v>
      </c>
      <c r="F152" s="43">
        <v>8</v>
      </c>
      <c r="G152" s="45">
        <f t="shared" si="5"/>
        <v>1799.28</v>
      </c>
      <c r="H152" s="31"/>
      <c r="I152" s="31"/>
    </row>
    <row r="153" spans="1:9" ht="15" customHeight="1" x14ac:dyDescent="0.3">
      <c r="A153" s="42" t="s">
        <v>180</v>
      </c>
      <c r="B153" s="43" t="s">
        <v>3</v>
      </c>
      <c r="C153" s="43" t="s">
        <v>67</v>
      </c>
      <c r="D153" s="46">
        <v>199.9</v>
      </c>
      <c r="E153" s="44">
        <f t="shared" si="4"/>
        <v>179.91</v>
      </c>
      <c r="F153" s="43">
        <v>10</v>
      </c>
      <c r="G153" s="45">
        <f t="shared" si="5"/>
        <v>1799.1</v>
      </c>
      <c r="H153" s="31"/>
      <c r="I153" s="31"/>
    </row>
    <row r="154" spans="1:9" ht="15" customHeight="1" x14ac:dyDescent="0.3">
      <c r="A154" s="42" t="s">
        <v>180</v>
      </c>
      <c r="B154" s="43" t="s">
        <v>4</v>
      </c>
      <c r="C154" s="43" t="s">
        <v>67</v>
      </c>
      <c r="D154" s="46">
        <v>199.9</v>
      </c>
      <c r="E154" s="44">
        <f t="shared" si="4"/>
        <v>179.91</v>
      </c>
      <c r="F154" s="43">
        <v>8</v>
      </c>
      <c r="G154" s="45">
        <f t="shared" si="5"/>
        <v>1439.28</v>
      </c>
      <c r="H154" s="31"/>
      <c r="I154" s="31"/>
    </row>
    <row r="155" spans="1:9" ht="15" customHeight="1" x14ac:dyDescent="0.3">
      <c r="A155" s="42" t="s">
        <v>28</v>
      </c>
      <c r="B155" s="43" t="s">
        <v>2</v>
      </c>
      <c r="C155" s="43" t="s">
        <v>12</v>
      </c>
      <c r="D155" s="44">
        <v>249.9</v>
      </c>
      <c r="E155" s="44">
        <f t="shared" si="4"/>
        <v>224.91</v>
      </c>
      <c r="F155" s="43">
        <v>1</v>
      </c>
      <c r="G155" s="45">
        <f t="shared" si="5"/>
        <v>224.91</v>
      </c>
      <c r="H155" s="31"/>
      <c r="I155" s="31"/>
    </row>
    <row r="156" spans="1:9" ht="15" customHeight="1" x14ac:dyDescent="0.3">
      <c r="A156" s="42" t="s">
        <v>28</v>
      </c>
      <c r="B156" s="43" t="s">
        <v>3</v>
      </c>
      <c r="C156" s="43" t="s">
        <v>12</v>
      </c>
      <c r="D156" s="44">
        <v>259.89999999999998</v>
      </c>
      <c r="E156" s="44">
        <f t="shared" si="4"/>
        <v>233.90999999999997</v>
      </c>
      <c r="F156" s="43">
        <v>2</v>
      </c>
      <c r="G156" s="45">
        <f t="shared" si="5"/>
        <v>467.81999999999994</v>
      </c>
      <c r="H156" s="31"/>
      <c r="I156" s="31"/>
    </row>
    <row r="157" spans="1:9" ht="15" customHeight="1" x14ac:dyDescent="0.3">
      <c r="A157" s="42" t="s">
        <v>28</v>
      </c>
      <c r="B157" s="43" t="s">
        <v>4</v>
      </c>
      <c r="C157" s="43" t="s">
        <v>12</v>
      </c>
      <c r="D157" s="44">
        <v>299.89999999999998</v>
      </c>
      <c r="E157" s="44">
        <f t="shared" si="4"/>
        <v>269.90999999999997</v>
      </c>
      <c r="F157" s="43">
        <v>1</v>
      </c>
      <c r="G157" s="45">
        <f t="shared" si="5"/>
        <v>269.90999999999997</v>
      </c>
      <c r="H157" s="31"/>
      <c r="I157" s="31"/>
    </row>
    <row r="158" spans="1:9" ht="15" customHeight="1" x14ac:dyDescent="0.3">
      <c r="A158" s="42" t="s">
        <v>66</v>
      </c>
      <c r="B158" s="43" t="s">
        <v>2</v>
      </c>
      <c r="C158" s="43" t="s">
        <v>67</v>
      </c>
      <c r="D158" s="46">
        <v>199.9</v>
      </c>
      <c r="E158" s="44">
        <f t="shared" si="4"/>
        <v>179.91</v>
      </c>
      <c r="F158" s="43">
        <v>10</v>
      </c>
      <c r="G158" s="45">
        <f t="shared" si="5"/>
        <v>1799.1</v>
      </c>
      <c r="H158" s="31"/>
      <c r="I158" s="31"/>
    </row>
    <row r="159" spans="1:9" ht="15" customHeight="1" x14ac:dyDescent="0.3">
      <c r="A159" s="42" t="s">
        <v>66</v>
      </c>
      <c r="B159" s="43" t="s">
        <v>3</v>
      </c>
      <c r="C159" s="43" t="s">
        <v>67</v>
      </c>
      <c r="D159" s="46">
        <v>199.9</v>
      </c>
      <c r="E159" s="44">
        <f t="shared" si="4"/>
        <v>179.91</v>
      </c>
      <c r="F159" s="43">
        <v>15</v>
      </c>
      <c r="G159" s="45">
        <f t="shared" si="5"/>
        <v>2698.65</v>
      </c>
      <c r="H159" s="31"/>
      <c r="I159" s="31"/>
    </row>
    <row r="160" spans="1:9" ht="15" customHeight="1" x14ac:dyDescent="0.3">
      <c r="A160" s="42" t="s">
        <v>197</v>
      </c>
      <c r="B160" s="43" t="s">
        <v>2</v>
      </c>
      <c r="C160" s="43" t="s">
        <v>67</v>
      </c>
      <c r="D160" s="46">
        <v>189.9</v>
      </c>
      <c r="E160" s="44">
        <f t="shared" si="4"/>
        <v>170.91</v>
      </c>
      <c r="F160" s="43">
        <v>10</v>
      </c>
      <c r="G160" s="45">
        <f t="shared" si="5"/>
        <v>1709.1</v>
      </c>
      <c r="H160" s="31"/>
      <c r="I160" s="31"/>
    </row>
    <row r="161" spans="1:9" ht="15" customHeight="1" x14ac:dyDescent="0.3">
      <c r="A161" s="42" t="s">
        <v>197</v>
      </c>
      <c r="B161" s="43" t="s">
        <v>3</v>
      </c>
      <c r="C161" s="43" t="s">
        <v>67</v>
      </c>
      <c r="D161" s="46">
        <v>189.9</v>
      </c>
      <c r="E161" s="44">
        <f t="shared" si="4"/>
        <v>170.91</v>
      </c>
      <c r="F161" s="43">
        <v>15</v>
      </c>
      <c r="G161" s="45">
        <f t="shared" si="5"/>
        <v>2563.65</v>
      </c>
      <c r="H161" s="31"/>
      <c r="I161" s="31"/>
    </row>
    <row r="162" spans="1:9" ht="15" customHeight="1" x14ac:dyDescent="0.3">
      <c r="A162" s="42" t="s">
        <v>153</v>
      </c>
      <c r="B162" s="43" t="s">
        <v>3</v>
      </c>
      <c r="C162" s="43" t="s">
        <v>67</v>
      </c>
      <c r="D162" s="46">
        <v>260</v>
      </c>
      <c r="E162" s="44">
        <f t="shared" si="4"/>
        <v>234</v>
      </c>
      <c r="F162" s="43">
        <v>7</v>
      </c>
      <c r="G162" s="45">
        <f t="shared" si="5"/>
        <v>1638</v>
      </c>
      <c r="H162" s="31"/>
      <c r="I162" s="31"/>
    </row>
    <row r="163" spans="1:9" ht="15" customHeight="1" x14ac:dyDescent="0.3">
      <c r="A163" s="42" t="s">
        <v>215</v>
      </c>
      <c r="B163" s="43" t="s">
        <v>3</v>
      </c>
      <c r="C163" s="43" t="s">
        <v>67</v>
      </c>
      <c r="D163" s="46">
        <v>199.9</v>
      </c>
      <c r="E163" s="44">
        <f t="shared" si="4"/>
        <v>179.91</v>
      </c>
      <c r="F163" s="43">
        <v>10</v>
      </c>
      <c r="G163" s="45">
        <f t="shared" si="5"/>
        <v>1799.1</v>
      </c>
      <c r="H163" s="31"/>
      <c r="I163" s="31"/>
    </row>
    <row r="164" spans="1:9" ht="15" customHeight="1" x14ac:dyDescent="0.3">
      <c r="A164" s="42" t="s">
        <v>215</v>
      </c>
      <c r="B164" s="43" t="s">
        <v>4</v>
      </c>
      <c r="C164" s="43" t="s">
        <v>67</v>
      </c>
      <c r="D164" s="46">
        <v>199.9</v>
      </c>
      <c r="E164" s="44">
        <f t="shared" si="4"/>
        <v>179.91</v>
      </c>
      <c r="F164" s="43">
        <v>8</v>
      </c>
      <c r="G164" s="45">
        <f t="shared" si="5"/>
        <v>1439.28</v>
      </c>
      <c r="H164" s="31"/>
      <c r="I164" s="31"/>
    </row>
    <row r="165" spans="1:9" ht="15" customHeight="1" x14ac:dyDescent="0.3">
      <c r="A165" s="42" t="s">
        <v>42</v>
      </c>
      <c r="B165" s="43" t="s">
        <v>2</v>
      </c>
      <c r="C165" s="43" t="s">
        <v>38</v>
      </c>
      <c r="D165" s="46">
        <v>79.900000000000006</v>
      </c>
      <c r="E165" s="44">
        <f t="shared" si="4"/>
        <v>71.910000000000011</v>
      </c>
      <c r="F165" s="43">
        <v>30</v>
      </c>
      <c r="G165" s="45">
        <f t="shared" si="5"/>
        <v>2157.3000000000002</v>
      </c>
      <c r="H165" s="31"/>
      <c r="I165" s="31"/>
    </row>
    <row r="166" spans="1:9" ht="15" customHeight="1" x14ac:dyDescent="0.3">
      <c r="A166" s="42" t="s">
        <v>42</v>
      </c>
      <c r="B166" s="43" t="s">
        <v>3</v>
      </c>
      <c r="C166" s="43" t="s">
        <v>38</v>
      </c>
      <c r="D166" s="46">
        <v>79.900000000000006</v>
      </c>
      <c r="E166" s="44">
        <f t="shared" si="4"/>
        <v>71.910000000000011</v>
      </c>
      <c r="F166" s="43">
        <v>40</v>
      </c>
      <c r="G166" s="45">
        <f t="shared" si="5"/>
        <v>2876.4000000000005</v>
      </c>
      <c r="H166" s="31"/>
      <c r="I166" s="31"/>
    </row>
    <row r="167" spans="1:9" ht="15" customHeight="1" x14ac:dyDescent="0.3">
      <c r="A167" s="42" t="s">
        <v>42</v>
      </c>
      <c r="B167" s="43" t="s">
        <v>4</v>
      </c>
      <c r="C167" s="43" t="s">
        <v>38</v>
      </c>
      <c r="D167" s="46">
        <v>79.900000000000006</v>
      </c>
      <c r="E167" s="44">
        <f t="shared" si="4"/>
        <v>71.910000000000011</v>
      </c>
      <c r="F167" s="43">
        <v>35</v>
      </c>
      <c r="G167" s="45">
        <f t="shared" si="5"/>
        <v>2516.8500000000004</v>
      </c>
      <c r="H167" s="31"/>
      <c r="I167" s="31"/>
    </row>
    <row r="168" spans="1:9" ht="15" customHeight="1" x14ac:dyDescent="0.3">
      <c r="A168" s="42" t="s">
        <v>109</v>
      </c>
      <c r="B168" s="43" t="s">
        <v>8</v>
      </c>
      <c r="C168" s="43" t="s">
        <v>13</v>
      </c>
      <c r="D168" s="46">
        <v>65</v>
      </c>
      <c r="E168" s="44">
        <f t="shared" si="4"/>
        <v>58.5</v>
      </c>
      <c r="F168" s="43">
        <v>15</v>
      </c>
      <c r="G168" s="45">
        <f t="shared" si="5"/>
        <v>877.5</v>
      </c>
      <c r="H168" s="31"/>
      <c r="I168" s="31"/>
    </row>
    <row r="169" spans="1:9" ht="15" customHeight="1" x14ac:dyDescent="0.3">
      <c r="A169" s="42" t="s">
        <v>112</v>
      </c>
      <c r="B169" s="43" t="s">
        <v>3</v>
      </c>
      <c r="C169" s="43" t="s">
        <v>13</v>
      </c>
      <c r="D169" s="46">
        <v>110</v>
      </c>
      <c r="E169" s="44">
        <f t="shared" si="4"/>
        <v>99</v>
      </c>
      <c r="F169" s="43">
        <v>10</v>
      </c>
      <c r="G169" s="45">
        <f t="shared" si="5"/>
        <v>990</v>
      </c>
      <c r="H169" s="31"/>
      <c r="I169" s="31"/>
    </row>
    <row r="170" spans="1:9" ht="15" customHeight="1" x14ac:dyDescent="0.3">
      <c r="A170" s="42" t="s">
        <v>176</v>
      </c>
      <c r="B170" s="43" t="s">
        <v>8</v>
      </c>
      <c r="C170" s="43" t="s">
        <v>13</v>
      </c>
      <c r="D170" s="46">
        <v>45</v>
      </c>
      <c r="E170" s="44">
        <f t="shared" si="4"/>
        <v>40.5</v>
      </c>
      <c r="F170" s="43">
        <v>25</v>
      </c>
      <c r="G170" s="45">
        <f t="shared" si="5"/>
        <v>1012.5</v>
      </c>
      <c r="H170" s="31"/>
      <c r="I170" s="31"/>
    </row>
    <row r="171" spans="1:9" ht="15" customHeight="1" x14ac:dyDescent="0.3">
      <c r="A171" s="42" t="s">
        <v>169</v>
      </c>
      <c r="B171" s="43" t="s">
        <v>3</v>
      </c>
      <c r="C171" s="43" t="s">
        <v>58</v>
      </c>
      <c r="D171" s="46">
        <v>139.9</v>
      </c>
      <c r="E171" s="44">
        <f t="shared" si="4"/>
        <v>125.91</v>
      </c>
      <c r="F171" s="43">
        <v>12</v>
      </c>
      <c r="G171" s="45">
        <f t="shared" si="5"/>
        <v>1510.92</v>
      </c>
      <c r="H171" s="31"/>
      <c r="I171" s="31"/>
    </row>
    <row r="172" spans="1:9" ht="15" customHeight="1" x14ac:dyDescent="0.3">
      <c r="A172" s="42" t="s">
        <v>169</v>
      </c>
      <c r="B172" s="43" t="s">
        <v>4</v>
      </c>
      <c r="C172" s="43" t="s">
        <v>58</v>
      </c>
      <c r="D172" s="46">
        <v>139.9</v>
      </c>
      <c r="E172" s="44">
        <f t="shared" si="4"/>
        <v>125.91</v>
      </c>
      <c r="F172" s="43">
        <v>10</v>
      </c>
      <c r="G172" s="45">
        <f t="shared" si="5"/>
        <v>1259.0999999999999</v>
      </c>
      <c r="H172" s="31"/>
      <c r="I172" s="31"/>
    </row>
    <row r="173" spans="1:9" ht="15" customHeight="1" x14ac:dyDescent="0.3">
      <c r="A173" s="42" t="s">
        <v>98</v>
      </c>
      <c r="B173" s="43" t="s">
        <v>2</v>
      </c>
      <c r="C173" s="43" t="s">
        <v>58</v>
      </c>
      <c r="D173" s="46">
        <v>220</v>
      </c>
      <c r="E173" s="44">
        <f t="shared" si="4"/>
        <v>198</v>
      </c>
      <c r="F173" s="43">
        <v>5</v>
      </c>
      <c r="G173" s="45">
        <f t="shared" si="5"/>
        <v>990</v>
      </c>
      <c r="H173" s="31"/>
      <c r="I173" s="31"/>
    </row>
    <row r="174" spans="1:9" ht="15" customHeight="1" x14ac:dyDescent="0.3">
      <c r="A174" s="42" t="s">
        <v>98</v>
      </c>
      <c r="B174" s="43" t="s">
        <v>3</v>
      </c>
      <c r="C174" s="43" t="s">
        <v>58</v>
      </c>
      <c r="D174" s="46">
        <v>220</v>
      </c>
      <c r="E174" s="44">
        <f t="shared" si="4"/>
        <v>198</v>
      </c>
      <c r="F174" s="43">
        <v>8</v>
      </c>
      <c r="G174" s="45">
        <f t="shared" si="5"/>
        <v>1584</v>
      </c>
      <c r="H174" s="31"/>
      <c r="I174" s="31"/>
    </row>
    <row r="175" spans="1:9" ht="15" customHeight="1" x14ac:dyDescent="0.3">
      <c r="A175" s="42" t="s">
        <v>167</v>
      </c>
      <c r="B175" s="43" t="s">
        <v>8</v>
      </c>
      <c r="C175" s="43" t="s">
        <v>76</v>
      </c>
      <c r="D175" s="46">
        <v>25</v>
      </c>
      <c r="E175" s="44">
        <f t="shared" si="4"/>
        <v>22.5</v>
      </c>
      <c r="F175" s="43">
        <v>15</v>
      </c>
      <c r="G175" s="45">
        <f t="shared" si="5"/>
        <v>337.5</v>
      </c>
      <c r="H175" s="31"/>
      <c r="I175" s="31"/>
    </row>
    <row r="176" spans="1:9" ht="15" customHeight="1" x14ac:dyDescent="0.3">
      <c r="A176" s="42" t="s">
        <v>117</v>
      </c>
      <c r="B176" s="43" t="s">
        <v>8</v>
      </c>
      <c r="C176" s="43" t="s">
        <v>76</v>
      </c>
      <c r="D176" s="46">
        <v>29.9</v>
      </c>
      <c r="E176" s="44">
        <f t="shared" si="4"/>
        <v>26.909999999999997</v>
      </c>
      <c r="F176" s="43">
        <v>20</v>
      </c>
      <c r="G176" s="45">
        <f t="shared" si="5"/>
        <v>538.19999999999993</v>
      </c>
      <c r="H176" s="31"/>
      <c r="I176" s="31"/>
    </row>
    <row r="177" spans="1:9" ht="15" customHeight="1" x14ac:dyDescent="0.3">
      <c r="A177" s="42" t="s">
        <v>218</v>
      </c>
      <c r="B177" s="43" t="s">
        <v>8</v>
      </c>
      <c r="C177" s="43" t="s">
        <v>76</v>
      </c>
      <c r="D177" s="46">
        <v>35</v>
      </c>
      <c r="E177" s="44">
        <f t="shared" si="4"/>
        <v>31.5</v>
      </c>
      <c r="F177" s="43">
        <v>15</v>
      </c>
      <c r="G177" s="45">
        <f t="shared" si="5"/>
        <v>472.5</v>
      </c>
      <c r="H177" s="31"/>
      <c r="I177" s="31"/>
    </row>
    <row r="178" spans="1:9" ht="15" customHeight="1" x14ac:dyDescent="0.3">
      <c r="A178" s="42" t="s">
        <v>168</v>
      </c>
      <c r="B178" s="43" t="s">
        <v>8</v>
      </c>
      <c r="C178" s="43" t="s">
        <v>76</v>
      </c>
      <c r="D178" s="46">
        <v>49.9</v>
      </c>
      <c r="E178" s="44">
        <f t="shared" si="4"/>
        <v>44.91</v>
      </c>
      <c r="F178" s="43">
        <v>10</v>
      </c>
      <c r="G178" s="45">
        <f t="shared" si="5"/>
        <v>449.09999999999997</v>
      </c>
      <c r="H178" s="31"/>
      <c r="I178" s="31"/>
    </row>
    <row r="179" spans="1:9" ht="15" customHeight="1" x14ac:dyDescent="0.3">
      <c r="A179" s="42" t="s">
        <v>135</v>
      </c>
      <c r="B179" s="43" t="s">
        <v>8</v>
      </c>
      <c r="C179" s="43" t="s">
        <v>76</v>
      </c>
      <c r="D179" s="46">
        <v>19.899999999999999</v>
      </c>
      <c r="E179" s="44">
        <f t="shared" si="4"/>
        <v>17.91</v>
      </c>
      <c r="F179" s="43">
        <v>30</v>
      </c>
      <c r="G179" s="45">
        <f t="shared" si="5"/>
        <v>537.29999999999995</v>
      </c>
      <c r="H179" s="31"/>
      <c r="I179" s="31"/>
    </row>
    <row r="180" spans="1:9" ht="15" customHeight="1" x14ac:dyDescent="0.3">
      <c r="A180" s="42" t="s">
        <v>75</v>
      </c>
      <c r="B180" s="43" t="s">
        <v>8</v>
      </c>
      <c r="C180" s="43" t="s">
        <v>76</v>
      </c>
      <c r="D180" s="46">
        <v>15</v>
      </c>
      <c r="E180" s="44">
        <f t="shared" si="4"/>
        <v>13.5</v>
      </c>
      <c r="F180" s="43">
        <v>60</v>
      </c>
      <c r="G180" s="45">
        <f t="shared" si="5"/>
        <v>810</v>
      </c>
      <c r="H180" s="31"/>
      <c r="I180" s="31"/>
    </row>
    <row r="181" spans="1:9" ht="15" customHeight="1" x14ac:dyDescent="0.3">
      <c r="A181" s="42" t="s">
        <v>209</v>
      </c>
      <c r="B181" s="43" t="s">
        <v>8</v>
      </c>
      <c r="C181" s="43" t="s">
        <v>76</v>
      </c>
      <c r="D181" s="46">
        <v>29.9</v>
      </c>
      <c r="E181" s="44">
        <f t="shared" si="4"/>
        <v>26.909999999999997</v>
      </c>
      <c r="F181" s="43">
        <v>30</v>
      </c>
      <c r="G181" s="45">
        <f t="shared" si="5"/>
        <v>807.3</v>
      </c>
      <c r="H181" s="31"/>
      <c r="I181" s="31"/>
    </row>
    <row r="182" spans="1:9" ht="15" customHeight="1" x14ac:dyDescent="0.3">
      <c r="A182" s="42" t="s">
        <v>77</v>
      </c>
      <c r="B182" s="43" t="s">
        <v>8</v>
      </c>
      <c r="C182" s="43" t="s">
        <v>76</v>
      </c>
      <c r="D182" s="46">
        <v>12</v>
      </c>
      <c r="E182" s="44">
        <f t="shared" si="4"/>
        <v>10.8</v>
      </c>
      <c r="F182" s="43">
        <v>50</v>
      </c>
      <c r="G182" s="45">
        <f t="shared" si="5"/>
        <v>540</v>
      </c>
      <c r="H182" s="31"/>
      <c r="I182" s="31"/>
    </row>
    <row r="183" spans="1:9" ht="15" customHeight="1" x14ac:dyDescent="0.3">
      <c r="A183" s="42" t="s">
        <v>158</v>
      </c>
      <c r="B183" s="43">
        <v>36</v>
      </c>
      <c r="C183" s="43" t="s">
        <v>81</v>
      </c>
      <c r="D183" s="46">
        <v>139.9</v>
      </c>
      <c r="E183" s="44">
        <f t="shared" si="4"/>
        <v>125.91</v>
      </c>
      <c r="F183" s="43">
        <v>8</v>
      </c>
      <c r="G183" s="45">
        <f t="shared" si="5"/>
        <v>1007.28</v>
      </c>
      <c r="H183" s="31"/>
      <c r="I183" s="31"/>
    </row>
    <row r="184" spans="1:9" ht="15" customHeight="1" x14ac:dyDescent="0.3">
      <c r="A184" s="42" t="s">
        <v>203</v>
      </c>
      <c r="B184" s="43" t="s">
        <v>8</v>
      </c>
      <c r="C184" s="43" t="s">
        <v>13</v>
      </c>
      <c r="D184" s="46">
        <v>189.9</v>
      </c>
      <c r="E184" s="44">
        <f t="shared" si="4"/>
        <v>170.91</v>
      </c>
      <c r="F184" s="43">
        <v>15</v>
      </c>
      <c r="G184" s="45">
        <f t="shared" si="5"/>
        <v>2563.65</v>
      </c>
      <c r="H184" s="31"/>
      <c r="I184" s="31"/>
    </row>
    <row r="185" spans="1:9" ht="15" customHeight="1" x14ac:dyDescent="0.3">
      <c r="A185" s="42" t="s">
        <v>55</v>
      </c>
      <c r="B185" s="43" t="s">
        <v>3</v>
      </c>
      <c r="C185" s="43" t="s">
        <v>54</v>
      </c>
      <c r="D185" s="46">
        <v>159.9</v>
      </c>
      <c r="E185" s="44">
        <f t="shared" si="4"/>
        <v>143.91</v>
      </c>
      <c r="F185" s="43">
        <v>20</v>
      </c>
      <c r="G185" s="45">
        <f t="shared" si="5"/>
        <v>2878.2</v>
      </c>
      <c r="H185" s="31"/>
      <c r="I185" s="31"/>
    </row>
    <row r="186" spans="1:9" ht="15" customHeight="1" x14ac:dyDescent="0.3">
      <c r="A186" s="42" t="s">
        <v>55</v>
      </c>
      <c r="B186" s="43" t="s">
        <v>4</v>
      </c>
      <c r="C186" s="43" t="s">
        <v>54</v>
      </c>
      <c r="D186" s="46">
        <v>159.9</v>
      </c>
      <c r="E186" s="44">
        <f t="shared" si="4"/>
        <v>143.91</v>
      </c>
      <c r="F186" s="43">
        <v>18</v>
      </c>
      <c r="G186" s="45">
        <f t="shared" si="5"/>
        <v>2590.38</v>
      </c>
      <c r="H186" s="31"/>
      <c r="I186" s="31"/>
    </row>
    <row r="187" spans="1:9" ht="15" customHeight="1" x14ac:dyDescent="0.3">
      <c r="A187" s="42" t="s">
        <v>193</v>
      </c>
      <c r="B187" s="43" t="s">
        <v>2</v>
      </c>
      <c r="C187" s="43" t="s">
        <v>54</v>
      </c>
      <c r="D187" s="46">
        <v>119.9</v>
      </c>
      <c r="E187" s="44">
        <f t="shared" si="4"/>
        <v>107.91</v>
      </c>
      <c r="F187" s="43">
        <v>15</v>
      </c>
      <c r="G187" s="45">
        <f t="shared" si="5"/>
        <v>1618.6499999999999</v>
      </c>
      <c r="H187" s="31"/>
      <c r="I187" s="31"/>
    </row>
    <row r="188" spans="1:9" ht="15" customHeight="1" x14ac:dyDescent="0.3">
      <c r="A188" s="42" t="s">
        <v>193</v>
      </c>
      <c r="B188" s="43" t="s">
        <v>3</v>
      </c>
      <c r="C188" s="43" t="s">
        <v>54</v>
      </c>
      <c r="D188" s="46">
        <v>119.9</v>
      </c>
      <c r="E188" s="44">
        <f t="shared" si="4"/>
        <v>107.91</v>
      </c>
      <c r="F188" s="43">
        <v>20</v>
      </c>
      <c r="G188" s="45">
        <f t="shared" si="5"/>
        <v>2158.1999999999998</v>
      </c>
      <c r="H188" s="31"/>
      <c r="I188" s="31"/>
    </row>
    <row r="189" spans="1:9" ht="15" customHeight="1" x14ac:dyDescent="0.3">
      <c r="A189" s="42" t="s">
        <v>95</v>
      </c>
      <c r="B189" s="43" t="s">
        <v>2</v>
      </c>
      <c r="C189" s="43" t="s">
        <v>54</v>
      </c>
      <c r="D189" s="46">
        <v>145</v>
      </c>
      <c r="E189" s="44">
        <f t="shared" si="4"/>
        <v>130.5</v>
      </c>
      <c r="F189" s="43">
        <v>15</v>
      </c>
      <c r="G189" s="45">
        <f t="shared" si="5"/>
        <v>1957.5</v>
      </c>
      <c r="H189" s="31"/>
      <c r="I189" s="31"/>
    </row>
    <row r="190" spans="1:9" ht="15" customHeight="1" x14ac:dyDescent="0.3">
      <c r="A190" s="42" t="s">
        <v>164</v>
      </c>
      <c r="B190" s="43" t="s">
        <v>8</v>
      </c>
      <c r="C190" s="43" t="s">
        <v>13</v>
      </c>
      <c r="D190" s="46">
        <v>120</v>
      </c>
      <c r="E190" s="44">
        <f t="shared" si="4"/>
        <v>108</v>
      </c>
      <c r="F190" s="43">
        <v>5</v>
      </c>
      <c r="G190" s="45">
        <f t="shared" si="5"/>
        <v>540</v>
      </c>
      <c r="H190" s="31"/>
      <c r="I190" s="31"/>
    </row>
    <row r="191" spans="1:9" ht="15" customHeight="1" x14ac:dyDescent="0.3">
      <c r="A191" s="42" t="s">
        <v>110</v>
      </c>
      <c r="B191" s="43" t="s">
        <v>8</v>
      </c>
      <c r="C191" s="43" t="s">
        <v>13</v>
      </c>
      <c r="D191" s="46">
        <v>89.9</v>
      </c>
      <c r="E191" s="44">
        <f t="shared" si="4"/>
        <v>80.910000000000011</v>
      </c>
      <c r="F191" s="43">
        <v>18</v>
      </c>
      <c r="G191" s="45">
        <f t="shared" si="5"/>
        <v>1456.38</v>
      </c>
      <c r="H191" s="31"/>
      <c r="I191" s="31"/>
    </row>
    <row r="192" spans="1:9" ht="15" customHeight="1" x14ac:dyDescent="0.3">
      <c r="A192" s="42" t="s">
        <v>33</v>
      </c>
      <c r="B192" s="43" t="s">
        <v>8</v>
      </c>
      <c r="C192" s="43" t="s">
        <v>13</v>
      </c>
      <c r="D192" s="44">
        <v>349.9</v>
      </c>
      <c r="E192" s="44">
        <f t="shared" si="4"/>
        <v>314.90999999999997</v>
      </c>
      <c r="F192" s="43">
        <v>0</v>
      </c>
      <c r="G192" s="45">
        <f t="shared" si="5"/>
        <v>0</v>
      </c>
      <c r="H192" s="31"/>
      <c r="I192" s="31"/>
    </row>
    <row r="193" spans="1:9" ht="15" customHeight="1" x14ac:dyDescent="0.3">
      <c r="A193" s="42" t="s">
        <v>32</v>
      </c>
      <c r="B193" s="43" t="s">
        <v>8</v>
      </c>
      <c r="C193" s="43" t="s">
        <v>13</v>
      </c>
      <c r="D193" s="44">
        <v>399.9</v>
      </c>
      <c r="E193" s="44">
        <f t="shared" si="4"/>
        <v>359.90999999999997</v>
      </c>
      <c r="F193" s="43">
        <v>3</v>
      </c>
      <c r="G193" s="45">
        <f t="shared" si="5"/>
        <v>1079.73</v>
      </c>
      <c r="H193" s="31"/>
      <c r="I193" s="31"/>
    </row>
    <row r="194" spans="1:9" ht="15" customHeight="1" x14ac:dyDescent="0.3">
      <c r="A194" s="42" t="s">
        <v>100</v>
      </c>
      <c r="B194" s="43" t="s">
        <v>2</v>
      </c>
      <c r="C194" s="43" t="s">
        <v>67</v>
      </c>
      <c r="D194" s="46">
        <v>299.89999999999998</v>
      </c>
      <c r="E194" s="44">
        <f t="shared" si="4"/>
        <v>269.90999999999997</v>
      </c>
      <c r="F194" s="43">
        <v>6</v>
      </c>
      <c r="G194" s="45">
        <f t="shared" si="5"/>
        <v>1619.4599999999998</v>
      </c>
      <c r="H194" s="31"/>
      <c r="I194" s="31"/>
    </row>
    <row r="195" spans="1:9" ht="15" customHeight="1" x14ac:dyDescent="0.3">
      <c r="A195" s="42" t="s">
        <v>221</v>
      </c>
      <c r="B195" s="43" t="s">
        <v>3</v>
      </c>
      <c r="C195" s="43" t="s">
        <v>72</v>
      </c>
      <c r="D195" s="46">
        <v>159.9</v>
      </c>
      <c r="E195" s="44">
        <f t="shared" si="4"/>
        <v>143.91</v>
      </c>
      <c r="F195" s="43">
        <v>10</v>
      </c>
      <c r="G195" s="45">
        <f t="shared" si="5"/>
        <v>1439.1</v>
      </c>
      <c r="H195" s="31"/>
      <c r="I195" s="31"/>
    </row>
    <row r="196" spans="1:9" ht="15" customHeight="1" x14ac:dyDescent="0.3">
      <c r="A196" s="42" t="s">
        <v>221</v>
      </c>
      <c r="B196" s="43" t="s">
        <v>4</v>
      </c>
      <c r="C196" s="43" t="s">
        <v>72</v>
      </c>
      <c r="D196" s="46">
        <v>159.9</v>
      </c>
      <c r="E196" s="44">
        <f t="shared" ref="E196:E259" si="6">D196-(D196*$I$4)</f>
        <v>143.91</v>
      </c>
      <c r="F196" s="43">
        <v>8</v>
      </c>
      <c r="G196" s="45">
        <f t="shared" ref="G196:G259" si="7">E196*F196</f>
        <v>1151.28</v>
      </c>
      <c r="H196" s="31"/>
      <c r="I196" s="31"/>
    </row>
    <row r="197" spans="1:9" ht="15" customHeight="1" x14ac:dyDescent="0.3">
      <c r="A197" s="42" t="s">
        <v>183</v>
      </c>
      <c r="B197" s="43" t="s">
        <v>2</v>
      </c>
      <c r="C197" s="43" t="s">
        <v>72</v>
      </c>
      <c r="D197" s="46">
        <v>109.9</v>
      </c>
      <c r="E197" s="44">
        <f t="shared" si="6"/>
        <v>98.91</v>
      </c>
      <c r="F197" s="43">
        <v>10</v>
      </c>
      <c r="G197" s="45">
        <f t="shared" si="7"/>
        <v>989.09999999999991</v>
      </c>
      <c r="H197" s="31"/>
      <c r="I197" s="31"/>
    </row>
    <row r="198" spans="1:9" ht="15" customHeight="1" x14ac:dyDescent="0.3">
      <c r="A198" s="42" t="s">
        <v>115</v>
      </c>
      <c r="B198" s="43" t="s">
        <v>4</v>
      </c>
      <c r="C198" s="43" t="s">
        <v>72</v>
      </c>
      <c r="D198" s="46">
        <v>139.9</v>
      </c>
      <c r="E198" s="44">
        <f t="shared" si="6"/>
        <v>125.91</v>
      </c>
      <c r="F198" s="43">
        <v>12</v>
      </c>
      <c r="G198" s="45">
        <f t="shared" si="7"/>
        <v>1510.92</v>
      </c>
      <c r="H198" s="31"/>
      <c r="I198" s="31"/>
    </row>
    <row r="199" spans="1:9" ht="15" customHeight="1" x14ac:dyDescent="0.3">
      <c r="A199" s="42" t="s">
        <v>220</v>
      </c>
      <c r="B199" s="43" t="s">
        <v>8</v>
      </c>
      <c r="C199" s="43" t="s">
        <v>13</v>
      </c>
      <c r="D199" s="46">
        <v>89.9</v>
      </c>
      <c r="E199" s="44">
        <f t="shared" si="6"/>
        <v>80.910000000000011</v>
      </c>
      <c r="F199" s="43">
        <v>10</v>
      </c>
      <c r="G199" s="45">
        <f t="shared" si="7"/>
        <v>809.10000000000014</v>
      </c>
      <c r="H199" s="31"/>
      <c r="I199" s="31"/>
    </row>
    <row r="200" spans="1:9" ht="15" customHeight="1" x14ac:dyDescent="0.3">
      <c r="A200" s="42" t="s">
        <v>163</v>
      </c>
      <c r="B200" s="43" t="s">
        <v>8</v>
      </c>
      <c r="C200" s="43" t="s">
        <v>13</v>
      </c>
      <c r="D200" s="46">
        <v>59.9</v>
      </c>
      <c r="E200" s="44">
        <f t="shared" si="6"/>
        <v>53.91</v>
      </c>
      <c r="F200" s="43">
        <v>10</v>
      </c>
      <c r="G200" s="45">
        <f t="shared" si="7"/>
        <v>539.09999999999991</v>
      </c>
      <c r="H200" s="31"/>
      <c r="I200" s="31"/>
    </row>
    <row r="201" spans="1:9" ht="15" customHeight="1" x14ac:dyDescent="0.3">
      <c r="A201" s="42" t="s">
        <v>48</v>
      </c>
      <c r="B201" s="43" t="s">
        <v>3</v>
      </c>
      <c r="C201" s="43" t="s">
        <v>44</v>
      </c>
      <c r="D201" s="46">
        <v>39.9</v>
      </c>
      <c r="E201" s="44">
        <f t="shared" si="6"/>
        <v>35.909999999999997</v>
      </c>
      <c r="F201" s="43">
        <v>25</v>
      </c>
      <c r="G201" s="45">
        <f t="shared" si="7"/>
        <v>897.74999999999989</v>
      </c>
      <c r="H201" s="31"/>
      <c r="I201" s="31"/>
    </row>
    <row r="202" spans="1:9" ht="15" customHeight="1" x14ac:dyDescent="0.3">
      <c r="A202" s="42" t="s">
        <v>48</v>
      </c>
      <c r="B202" s="43" t="s">
        <v>4</v>
      </c>
      <c r="C202" s="43" t="s">
        <v>44</v>
      </c>
      <c r="D202" s="46">
        <v>39.9</v>
      </c>
      <c r="E202" s="44">
        <f t="shared" si="6"/>
        <v>35.909999999999997</v>
      </c>
      <c r="F202" s="43">
        <v>20</v>
      </c>
      <c r="G202" s="45">
        <f t="shared" si="7"/>
        <v>718.19999999999993</v>
      </c>
      <c r="H202" s="31"/>
      <c r="I202" s="31"/>
    </row>
    <row r="203" spans="1:9" ht="15" customHeight="1" x14ac:dyDescent="0.3">
      <c r="A203" s="42" t="s">
        <v>206</v>
      </c>
      <c r="B203" s="43" t="s">
        <v>8</v>
      </c>
      <c r="C203" s="43" t="s">
        <v>13</v>
      </c>
      <c r="D203" s="46">
        <v>150</v>
      </c>
      <c r="E203" s="44">
        <f t="shared" si="6"/>
        <v>135</v>
      </c>
      <c r="F203" s="43">
        <v>5</v>
      </c>
      <c r="G203" s="45">
        <f t="shared" si="7"/>
        <v>675</v>
      </c>
      <c r="H203" s="31"/>
      <c r="I203" s="31"/>
    </row>
    <row r="204" spans="1:9" ht="15" customHeight="1" x14ac:dyDescent="0.3">
      <c r="A204" s="42" t="s">
        <v>116</v>
      </c>
      <c r="B204" s="43" t="s">
        <v>8</v>
      </c>
      <c r="C204" s="43" t="s">
        <v>72</v>
      </c>
      <c r="D204" s="46">
        <v>115</v>
      </c>
      <c r="E204" s="44">
        <f t="shared" si="6"/>
        <v>103.5</v>
      </c>
      <c r="F204" s="43">
        <v>8</v>
      </c>
      <c r="G204" s="45">
        <f t="shared" si="7"/>
        <v>828</v>
      </c>
      <c r="H204" s="31"/>
      <c r="I204" s="31"/>
    </row>
    <row r="205" spans="1:9" ht="15" customHeight="1" x14ac:dyDescent="0.3">
      <c r="A205" s="42" t="s">
        <v>212</v>
      </c>
      <c r="B205" s="43" t="s">
        <v>3</v>
      </c>
      <c r="C205" s="43" t="s">
        <v>62</v>
      </c>
      <c r="D205" s="46">
        <v>145</v>
      </c>
      <c r="E205" s="44">
        <f t="shared" si="6"/>
        <v>130.5</v>
      </c>
      <c r="F205" s="43">
        <v>10</v>
      </c>
      <c r="G205" s="45">
        <f t="shared" si="7"/>
        <v>1305</v>
      </c>
      <c r="H205" s="31"/>
      <c r="I205" s="31"/>
    </row>
    <row r="206" spans="1:9" ht="15" customHeight="1" x14ac:dyDescent="0.3">
      <c r="A206" s="42" t="s">
        <v>151</v>
      </c>
      <c r="B206" s="43">
        <v>36</v>
      </c>
      <c r="C206" s="43" t="s">
        <v>62</v>
      </c>
      <c r="D206" s="46">
        <v>95</v>
      </c>
      <c r="E206" s="44">
        <f t="shared" si="6"/>
        <v>85.5</v>
      </c>
      <c r="F206" s="43">
        <v>12</v>
      </c>
      <c r="G206" s="45">
        <f t="shared" si="7"/>
        <v>1026</v>
      </c>
      <c r="H206" s="31"/>
      <c r="I206" s="31"/>
    </row>
    <row r="207" spans="1:9" ht="15" customHeight="1" x14ac:dyDescent="0.3">
      <c r="A207" s="42" t="s">
        <v>151</v>
      </c>
      <c r="B207" s="43">
        <v>38</v>
      </c>
      <c r="C207" s="43" t="s">
        <v>62</v>
      </c>
      <c r="D207" s="46">
        <v>95</v>
      </c>
      <c r="E207" s="44">
        <f t="shared" si="6"/>
        <v>85.5</v>
      </c>
      <c r="F207" s="43">
        <v>18</v>
      </c>
      <c r="G207" s="45">
        <f t="shared" si="7"/>
        <v>1539</v>
      </c>
      <c r="H207" s="31"/>
      <c r="I207" s="31"/>
    </row>
    <row r="208" spans="1:9" ht="15" customHeight="1" x14ac:dyDescent="0.3">
      <c r="A208" s="42" t="s">
        <v>61</v>
      </c>
      <c r="B208" s="43" t="s">
        <v>2</v>
      </c>
      <c r="C208" s="43" t="s">
        <v>62</v>
      </c>
      <c r="D208" s="46">
        <v>119.9</v>
      </c>
      <c r="E208" s="44">
        <f t="shared" si="6"/>
        <v>107.91</v>
      </c>
      <c r="F208" s="43">
        <v>12</v>
      </c>
      <c r="G208" s="45">
        <f t="shared" si="7"/>
        <v>1294.92</v>
      </c>
      <c r="H208" s="31"/>
      <c r="I208" s="31"/>
    </row>
    <row r="209" spans="1:9" ht="15" customHeight="1" x14ac:dyDescent="0.3">
      <c r="A209" s="42" t="s">
        <v>188</v>
      </c>
      <c r="B209" s="43" t="s">
        <v>3</v>
      </c>
      <c r="C209" s="43" t="s">
        <v>62</v>
      </c>
      <c r="D209" s="46">
        <v>179.9</v>
      </c>
      <c r="E209" s="44">
        <f t="shared" si="6"/>
        <v>161.91</v>
      </c>
      <c r="F209" s="43">
        <v>10</v>
      </c>
      <c r="G209" s="45">
        <f t="shared" si="7"/>
        <v>1619.1</v>
      </c>
      <c r="H209" s="31"/>
      <c r="I209" s="31"/>
    </row>
    <row r="210" spans="1:9" ht="15" customHeight="1" x14ac:dyDescent="0.3">
      <c r="A210" s="42" t="s">
        <v>89</v>
      </c>
      <c r="B210" s="43" t="s">
        <v>3</v>
      </c>
      <c r="C210" s="43" t="s">
        <v>62</v>
      </c>
      <c r="D210" s="46">
        <v>129.9</v>
      </c>
      <c r="E210" s="44">
        <f t="shared" si="6"/>
        <v>116.91</v>
      </c>
      <c r="F210" s="43">
        <v>10</v>
      </c>
      <c r="G210" s="45">
        <f t="shared" si="7"/>
        <v>1169.0999999999999</v>
      </c>
      <c r="H210" s="31"/>
      <c r="I210" s="31"/>
    </row>
    <row r="211" spans="1:9" ht="15" customHeight="1" x14ac:dyDescent="0.3">
      <c r="A211" s="42" t="s">
        <v>63</v>
      </c>
      <c r="B211" s="43" t="s">
        <v>3</v>
      </c>
      <c r="C211" s="43" t="s">
        <v>62</v>
      </c>
      <c r="D211" s="46">
        <v>139.9</v>
      </c>
      <c r="E211" s="44">
        <f t="shared" si="6"/>
        <v>125.91</v>
      </c>
      <c r="F211" s="43">
        <v>10</v>
      </c>
      <c r="G211" s="45">
        <f t="shared" si="7"/>
        <v>1259.0999999999999</v>
      </c>
      <c r="H211" s="31"/>
      <c r="I211" s="31"/>
    </row>
    <row r="212" spans="1:9" ht="15" customHeight="1" x14ac:dyDescent="0.3">
      <c r="A212" s="42" t="s">
        <v>202</v>
      </c>
      <c r="B212" s="43">
        <v>35</v>
      </c>
      <c r="C212" s="43" t="s">
        <v>81</v>
      </c>
      <c r="D212" s="46">
        <v>129.9</v>
      </c>
      <c r="E212" s="44">
        <f t="shared" si="6"/>
        <v>116.91</v>
      </c>
      <c r="F212" s="43">
        <v>10</v>
      </c>
      <c r="G212" s="45">
        <f t="shared" si="7"/>
        <v>1169.0999999999999</v>
      </c>
      <c r="H212" s="31"/>
      <c r="I212" s="31"/>
    </row>
    <row r="213" spans="1:9" ht="15" customHeight="1" x14ac:dyDescent="0.3">
      <c r="A213" s="42" t="s">
        <v>106</v>
      </c>
      <c r="B213" s="43">
        <v>35</v>
      </c>
      <c r="C213" s="43" t="s">
        <v>81</v>
      </c>
      <c r="D213" s="46">
        <v>79.900000000000006</v>
      </c>
      <c r="E213" s="44">
        <f t="shared" si="6"/>
        <v>71.910000000000011</v>
      </c>
      <c r="F213" s="43">
        <v>12</v>
      </c>
      <c r="G213" s="45">
        <f t="shared" si="7"/>
        <v>862.92000000000007</v>
      </c>
      <c r="H213" s="31"/>
      <c r="I213" s="31"/>
    </row>
    <row r="214" spans="1:9" ht="15" customHeight="1" x14ac:dyDescent="0.3">
      <c r="A214" s="42" t="s">
        <v>159</v>
      </c>
      <c r="B214" s="43">
        <v>38</v>
      </c>
      <c r="C214" s="43" t="s">
        <v>81</v>
      </c>
      <c r="D214" s="46">
        <v>169.9</v>
      </c>
      <c r="E214" s="44">
        <f t="shared" si="6"/>
        <v>152.91</v>
      </c>
      <c r="F214" s="43">
        <v>10</v>
      </c>
      <c r="G214" s="45">
        <f t="shared" si="7"/>
        <v>1529.1</v>
      </c>
      <c r="H214" s="31"/>
      <c r="I214" s="31"/>
    </row>
    <row r="215" spans="1:9" ht="15" customHeight="1" x14ac:dyDescent="0.3">
      <c r="A215" s="42" t="s">
        <v>173</v>
      </c>
      <c r="B215" s="43">
        <v>40</v>
      </c>
      <c r="C215" s="43" t="s">
        <v>81</v>
      </c>
      <c r="D215" s="46">
        <v>189.9</v>
      </c>
      <c r="E215" s="44">
        <f t="shared" si="6"/>
        <v>170.91</v>
      </c>
      <c r="F215" s="43">
        <v>10</v>
      </c>
      <c r="G215" s="45">
        <f t="shared" si="7"/>
        <v>1709.1</v>
      </c>
      <c r="H215" s="31"/>
      <c r="I215" s="31"/>
    </row>
    <row r="216" spans="1:9" ht="15" customHeight="1" x14ac:dyDescent="0.3">
      <c r="A216" s="42" t="s">
        <v>173</v>
      </c>
      <c r="B216" s="43">
        <v>41</v>
      </c>
      <c r="C216" s="43" t="s">
        <v>81</v>
      </c>
      <c r="D216" s="46">
        <v>189.9</v>
      </c>
      <c r="E216" s="44">
        <f t="shared" si="6"/>
        <v>170.91</v>
      </c>
      <c r="F216" s="43">
        <v>12</v>
      </c>
      <c r="G216" s="45">
        <f t="shared" si="7"/>
        <v>2050.92</v>
      </c>
      <c r="H216" s="31"/>
      <c r="I216" s="31"/>
    </row>
    <row r="217" spans="1:9" ht="15" customHeight="1" x14ac:dyDescent="0.3">
      <c r="A217" s="42" t="s">
        <v>104</v>
      </c>
      <c r="B217" s="43">
        <v>36</v>
      </c>
      <c r="C217" s="43" t="s">
        <v>81</v>
      </c>
      <c r="D217" s="46">
        <v>89.9</v>
      </c>
      <c r="E217" s="44">
        <f t="shared" si="6"/>
        <v>80.910000000000011</v>
      </c>
      <c r="F217" s="43">
        <v>15</v>
      </c>
      <c r="G217" s="45">
        <f t="shared" si="7"/>
        <v>1213.6500000000001</v>
      </c>
      <c r="H217" s="31"/>
      <c r="I217" s="31"/>
    </row>
    <row r="218" spans="1:9" ht="15" customHeight="1" x14ac:dyDescent="0.3">
      <c r="A218" s="42" t="s">
        <v>200</v>
      </c>
      <c r="B218" s="43">
        <v>38</v>
      </c>
      <c r="C218" s="43" t="s">
        <v>81</v>
      </c>
      <c r="D218" s="46">
        <v>149.9</v>
      </c>
      <c r="E218" s="44">
        <f t="shared" si="6"/>
        <v>134.91</v>
      </c>
      <c r="F218" s="43">
        <v>10</v>
      </c>
      <c r="G218" s="45">
        <f t="shared" si="7"/>
        <v>1349.1</v>
      </c>
      <c r="H218" s="31"/>
      <c r="I218" s="31"/>
    </row>
    <row r="219" spans="1:9" ht="15" customHeight="1" x14ac:dyDescent="0.3">
      <c r="A219" s="42" t="s">
        <v>172</v>
      </c>
      <c r="B219" s="43">
        <v>43</v>
      </c>
      <c r="C219" s="43" t="s">
        <v>81</v>
      </c>
      <c r="D219" s="46">
        <v>299.89999999999998</v>
      </c>
      <c r="E219" s="44">
        <f t="shared" si="6"/>
        <v>269.90999999999997</v>
      </c>
      <c r="F219" s="43">
        <v>8</v>
      </c>
      <c r="G219" s="45">
        <f t="shared" si="7"/>
        <v>2159.2799999999997</v>
      </c>
      <c r="H219" s="31"/>
      <c r="I219" s="31"/>
    </row>
    <row r="220" spans="1:9" ht="15" customHeight="1" x14ac:dyDescent="0.3">
      <c r="A220" s="42" t="s">
        <v>105</v>
      </c>
      <c r="B220" s="43">
        <v>38</v>
      </c>
      <c r="C220" s="43" t="s">
        <v>81</v>
      </c>
      <c r="D220" s="46">
        <v>159.9</v>
      </c>
      <c r="E220" s="44">
        <f t="shared" si="6"/>
        <v>143.91</v>
      </c>
      <c r="F220" s="43">
        <v>10</v>
      </c>
      <c r="G220" s="45">
        <f t="shared" si="7"/>
        <v>1439.1</v>
      </c>
      <c r="H220" s="31"/>
      <c r="I220" s="31"/>
    </row>
    <row r="221" spans="1:9" ht="15" customHeight="1" x14ac:dyDescent="0.3">
      <c r="A221" s="42" t="s">
        <v>187</v>
      </c>
      <c r="B221" s="43" t="s">
        <v>2</v>
      </c>
      <c r="C221" s="43" t="s">
        <v>62</v>
      </c>
      <c r="D221" s="46">
        <v>79.900000000000006</v>
      </c>
      <c r="E221" s="44">
        <f t="shared" si="6"/>
        <v>71.910000000000011</v>
      </c>
      <c r="F221" s="43">
        <v>20</v>
      </c>
      <c r="G221" s="45">
        <f t="shared" si="7"/>
        <v>1438.2000000000003</v>
      </c>
      <c r="H221" s="31"/>
      <c r="I221" s="31"/>
    </row>
    <row r="222" spans="1:9" ht="15" customHeight="1" x14ac:dyDescent="0.3">
      <c r="A222" s="42" t="s">
        <v>187</v>
      </c>
      <c r="B222" s="43" t="s">
        <v>3</v>
      </c>
      <c r="C222" s="43" t="s">
        <v>62</v>
      </c>
      <c r="D222" s="46">
        <v>79.900000000000006</v>
      </c>
      <c r="E222" s="44">
        <f t="shared" si="6"/>
        <v>71.910000000000011</v>
      </c>
      <c r="F222" s="43">
        <v>25</v>
      </c>
      <c r="G222" s="45">
        <f t="shared" si="7"/>
        <v>1797.7500000000002</v>
      </c>
      <c r="H222" s="31"/>
      <c r="I222" s="31"/>
    </row>
    <row r="223" spans="1:9" ht="15" customHeight="1" x14ac:dyDescent="0.3">
      <c r="A223" s="42" t="s">
        <v>152</v>
      </c>
      <c r="B223" s="43" t="s">
        <v>3</v>
      </c>
      <c r="C223" s="43" t="s">
        <v>62</v>
      </c>
      <c r="D223" s="46">
        <v>110</v>
      </c>
      <c r="E223" s="44">
        <f t="shared" si="6"/>
        <v>99</v>
      </c>
      <c r="F223" s="43">
        <v>10</v>
      </c>
      <c r="G223" s="45">
        <f t="shared" si="7"/>
        <v>990</v>
      </c>
      <c r="H223" s="31"/>
      <c r="I223" s="31"/>
    </row>
    <row r="224" spans="1:9" ht="15" customHeight="1" x14ac:dyDescent="0.3">
      <c r="A224" s="42" t="s">
        <v>64</v>
      </c>
      <c r="B224" s="43">
        <v>38</v>
      </c>
      <c r="C224" s="43" t="s">
        <v>62</v>
      </c>
      <c r="D224" s="46">
        <v>99.9</v>
      </c>
      <c r="E224" s="44">
        <f t="shared" si="6"/>
        <v>89.91</v>
      </c>
      <c r="F224" s="43">
        <v>25</v>
      </c>
      <c r="G224" s="45">
        <f t="shared" si="7"/>
        <v>2247.75</v>
      </c>
      <c r="H224" s="31"/>
      <c r="I224" s="31"/>
    </row>
    <row r="225" spans="1:9" ht="15" customHeight="1" x14ac:dyDescent="0.3">
      <c r="A225" s="42" t="s">
        <v>64</v>
      </c>
      <c r="B225" s="43">
        <v>40</v>
      </c>
      <c r="C225" s="43" t="s">
        <v>62</v>
      </c>
      <c r="D225" s="46">
        <v>99.9</v>
      </c>
      <c r="E225" s="44">
        <f t="shared" si="6"/>
        <v>89.91</v>
      </c>
      <c r="F225" s="43">
        <v>30</v>
      </c>
      <c r="G225" s="45">
        <f t="shared" si="7"/>
        <v>2697.2999999999997</v>
      </c>
      <c r="H225" s="31"/>
      <c r="I225" s="31"/>
    </row>
    <row r="226" spans="1:9" ht="15" customHeight="1" x14ac:dyDescent="0.3">
      <c r="A226" s="42" t="s">
        <v>213</v>
      </c>
      <c r="B226" s="43">
        <v>40</v>
      </c>
      <c r="C226" s="43" t="s">
        <v>62</v>
      </c>
      <c r="D226" s="46">
        <v>99.9</v>
      </c>
      <c r="E226" s="44">
        <f t="shared" si="6"/>
        <v>89.91</v>
      </c>
      <c r="F226" s="43">
        <v>12</v>
      </c>
      <c r="G226" s="45">
        <f t="shared" si="7"/>
        <v>1078.92</v>
      </c>
      <c r="H226" s="31"/>
      <c r="I226" s="31"/>
    </row>
    <row r="227" spans="1:9" ht="15" customHeight="1" x14ac:dyDescent="0.3">
      <c r="A227" s="42" t="s">
        <v>119</v>
      </c>
      <c r="B227" s="43" t="s">
        <v>3</v>
      </c>
      <c r="C227" s="43" t="s">
        <v>62</v>
      </c>
      <c r="D227" s="46">
        <v>79.900000000000006</v>
      </c>
      <c r="E227" s="44">
        <f t="shared" si="6"/>
        <v>71.910000000000011</v>
      </c>
      <c r="F227" s="43">
        <v>18</v>
      </c>
      <c r="G227" s="45">
        <f t="shared" si="7"/>
        <v>1294.3800000000001</v>
      </c>
      <c r="H227" s="31"/>
      <c r="I227" s="31"/>
    </row>
    <row r="228" spans="1:9" ht="15" customHeight="1" x14ac:dyDescent="0.3">
      <c r="A228" s="42" t="s">
        <v>87</v>
      </c>
      <c r="B228" s="43" t="s">
        <v>2</v>
      </c>
      <c r="C228" s="43" t="s">
        <v>62</v>
      </c>
      <c r="D228" s="46">
        <v>89.9</v>
      </c>
      <c r="E228" s="44">
        <f t="shared" si="6"/>
        <v>80.910000000000011</v>
      </c>
      <c r="F228" s="43">
        <v>15</v>
      </c>
      <c r="G228" s="45">
        <f t="shared" si="7"/>
        <v>1213.6500000000001</v>
      </c>
      <c r="H228" s="31"/>
      <c r="I228" s="31"/>
    </row>
    <row r="229" spans="1:9" ht="15" customHeight="1" x14ac:dyDescent="0.3">
      <c r="A229" s="42" t="s">
        <v>87</v>
      </c>
      <c r="B229" s="43" t="s">
        <v>3</v>
      </c>
      <c r="C229" s="43" t="s">
        <v>62</v>
      </c>
      <c r="D229" s="46">
        <v>89.9</v>
      </c>
      <c r="E229" s="44">
        <f t="shared" si="6"/>
        <v>80.910000000000011</v>
      </c>
      <c r="F229" s="43">
        <v>20</v>
      </c>
      <c r="G229" s="45">
        <f t="shared" si="7"/>
        <v>1618.2000000000003</v>
      </c>
      <c r="H229" s="31"/>
      <c r="I229" s="31"/>
    </row>
    <row r="230" spans="1:9" ht="15" customHeight="1" x14ac:dyDescent="0.3">
      <c r="A230" s="42" t="s">
        <v>70</v>
      </c>
      <c r="B230" s="43" t="s">
        <v>4</v>
      </c>
      <c r="C230" s="43" t="s">
        <v>67</v>
      </c>
      <c r="D230" s="46">
        <v>350</v>
      </c>
      <c r="E230" s="44">
        <f t="shared" si="6"/>
        <v>315</v>
      </c>
      <c r="F230" s="43">
        <v>5</v>
      </c>
      <c r="G230" s="45">
        <f t="shared" si="7"/>
        <v>1575</v>
      </c>
      <c r="H230" s="31"/>
      <c r="I230" s="31"/>
    </row>
    <row r="231" spans="1:9" ht="15" customHeight="1" x14ac:dyDescent="0.3">
      <c r="A231" s="42" t="s">
        <v>198</v>
      </c>
      <c r="B231" s="43" t="s">
        <v>3</v>
      </c>
      <c r="C231" s="43" t="s">
        <v>67</v>
      </c>
      <c r="D231" s="46">
        <v>320</v>
      </c>
      <c r="E231" s="44">
        <f t="shared" si="6"/>
        <v>288</v>
      </c>
      <c r="F231" s="43">
        <v>5</v>
      </c>
      <c r="G231" s="45">
        <f t="shared" si="7"/>
        <v>1440</v>
      </c>
      <c r="H231" s="31"/>
      <c r="I231" s="31"/>
    </row>
    <row r="232" spans="1:9" ht="15" customHeight="1" x14ac:dyDescent="0.3">
      <c r="A232" s="42" t="s">
        <v>94</v>
      </c>
      <c r="B232" s="43" t="s">
        <v>3</v>
      </c>
      <c r="C232" s="43" t="s">
        <v>54</v>
      </c>
      <c r="D232" s="46">
        <v>189.9</v>
      </c>
      <c r="E232" s="44">
        <f t="shared" si="6"/>
        <v>170.91</v>
      </c>
      <c r="F232" s="43">
        <v>8</v>
      </c>
      <c r="G232" s="45">
        <f t="shared" si="7"/>
        <v>1367.28</v>
      </c>
      <c r="H232" s="31"/>
      <c r="I232" s="31"/>
    </row>
    <row r="233" spans="1:9" ht="15" customHeight="1" x14ac:dyDescent="0.3">
      <c r="A233" s="42" t="s">
        <v>148</v>
      </c>
      <c r="B233" s="43" t="s">
        <v>4</v>
      </c>
      <c r="C233" s="43" t="s">
        <v>54</v>
      </c>
      <c r="D233" s="46">
        <v>139.9</v>
      </c>
      <c r="E233" s="44">
        <f t="shared" si="6"/>
        <v>125.91</v>
      </c>
      <c r="F233" s="43">
        <v>10</v>
      </c>
      <c r="G233" s="45">
        <f t="shared" si="7"/>
        <v>1259.0999999999999</v>
      </c>
      <c r="H233" s="31"/>
      <c r="I233" s="31"/>
    </row>
    <row r="234" spans="1:9" ht="15" customHeight="1" x14ac:dyDescent="0.3">
      <c r="A234" s="42" t="s">
        <v>113</v>
      </c>
      <c r="B234" s="43" t="s">
        <v>8</v>
      </c>
      <c r="C234" s="43" t="s">
        <v>72</v>
      </c>
      <c r="D234" s="46">
        <v>55</v>
      </c>
      <c r="E234" s="44">
        <f t="shared" si="6"/>
        <v>49.5</v>
      </c>
      <c r="F234" s="43">
        <v>15</v>
      </c>
      <c r="G234" s="45">
        <f t="shared" si="7"/>
        <v>742.5</v>
      </c>
      <c r="H234" s="31"/>
      <c r="I234" s="31"/>
    </row>
    <row r="235" spans="1:9" ht="15" customHeight="1" x14ac:dyDescent="0.3">
      <c r="A235" s="42" t="s">
        <v>71</v>
      </c>
      <c r="B235" s="43" t="s">
        <v>3</v>
      </c>
      <c r="C235" s="43" t="s">
        <v>72</v>
      </c>
      <c r="D235" s="46">
        <v>45</v>
      </c>
      <c r="E235" s="44">
        <f t="shared" si="6"/>
        <v>40.5</v>
      </c>
      <c r="F235" s="43">
        <v>40</v>
      </c>
      <c r="G235" s="45">
        <f t="shared" si="7"/>
        <v>1620</v>
      </c>
      <c r="H235" s="31"/>
      <c r="I235" s="31"/>
    </row>
    <row r="236" spans="1:9" ht="15" customHeight="1" x14ac:dyDescent="0.3">
      <c r="A236" s="42" t="s">
        <v>73</v>
      </c>
      <c r="B236" s="43" t="s">
        <v>2</v>
      </c>
      <c r="C236" s="43" t="s">
        <v>72</v>
      </c>
      <c r="D236" s="46">
        <v>65</v>
      </c>
      <c r="E236" s="44">
        <f t="shared" si="6"/>
        <v>58.5</v>
      </c>
      <c r="F236" s="43">
        <v>25</v>
      </c>
      <c r="G236" s="45">
        <f t="shared" si="7"/>
        <v>1462.5</v>
      </c>
      <c r="H236" s="31"/>
      <c r="I236" s="31"/>
    </row>
    <row r="237" spans="1:9" ht="15" customHeight="1" x14ac:dyDescent="0.3">
      <c r="A237" s="42" t="s">
        <v>207</v>
      </c>
      <c r="B237" s="43" t="s">
        <v>3</v>
      </c>
      <c r="C237" s="43" t="s">
        <v>72</v>
      </c>
      <c r="D237" s="46">
        <v>79.900000000000006</v>
      </c>
      <c r="E237" s="44">
        <f t="shared" si="6"/>
        <v>71.910000000000011</v>
      </c>
      <c r="F237" s="43">
        <v>20</v>
      </c>
      <c r="G237" s="45">
        <f t="shared" si="7"/>
        <v>1438.2000000000003</v>
      </c>
      <c r="H237" s="31"/>
      <c r="I237" s="31"/>
    </row>
    <row r="238" spans="1:9" ht="15" customHeight="1" x14ac:dyDescent="0.3">
      <c r="A238" s="42" t="s">
        <v>137</v>
      </c>
      <c r="B238" s="43" t="s">
        <v>4</v>
      </c>
      <c r="C238" s="43" t="s">
        <v>72</v>
      </c>
      <c r="D238" s="46">
        <v>79.900000000000006</v>
      </c>
      <c r="E238" s="44">
        <f t="shared" si="6"/>
        <v>71.910000000000011</v>
      </c>
      <c r="F238" s="43">
        <v>15</v>
      </c>
      <c r="G238" s="45">
        <f t="shared" si="7"/>
        <v>1078.6500000000001</v>
      </c>
      <c r="H238" s="31"/>
      <c r="I238" s="31"/>
    </row>
    <row r="239" spans="1:9" ht="15" customHeight="1" x14ac:dyDescent="0.3">
      <c r="A239" s="42" t="s">
        <v>222</v>
      </c>
      <c r="B239" s="43" t="s">
        <v>2</v>
      </c>
      <c r="C239" s="43" t="s">
        <v>72</v>
      </c>
      <c r="D239" s="46">
        <v>55</v>
      </c>
      <c r="E239" s="44">
        <f t="shared" si="6"/>
        <v>49.5</v>
      </c>
      <c r="F239" s="43">
        <v>20</v>
      </c>
      <c r="G239" s="45">
        <f t="shared" si="7"/>
        <v>990</v>
      </c>
      <c r="H239" s="31"/>
      <c r="I239" s="31"/>
    </row>
    <row r="240" spans="1:9" ht="15" customHeight="1" x14ac:dyDescent="0.3">
      <c r="A240" s="42" t="s">
        <v>182</v>
      </c>
      <c r="B240" s="43" t="s">
        <v>3</v>
      </c>
      <c r="C240" s="43" t="s">
        <v>72</v>
      </c>
      <c r="D240" s="46">
        <v>49.9</v>
      </c>
      <c r="E240" s="44">
        <f t="shared" si="6"/>
        <v>44.91</v>
      </c>
      <c r="F240" s="43">
        <v>25</v>
      </c>
      <c r="G240" s="45">
        <f t="shared" si="7"/>
        <v>1122.75</v>
      </c>
      <c r="H240" s="31"/>
      <c r="I240" s="31"/>
    </row>
    <row r="241" spans="1:9" ht="15" customHeight="1" x14ac:dyDescent="0.3">
      <c r="A241" s="42" t="s">
        <v>36</v>
      </c>
      <c r="B241" s="43">
        <v>36</v>
      </c>
      <c r="C241" s="43" t="s">
        <v>14</v>
      </c>
      <c r="D241" s="44">
        <v>249.9</v>
      </c>
      <c r="E241" s="44">
        <f t="shared" si="6"/>
        <v>224.91</v>
      </c>
      <c r="F241" s="43">
        <v>5</v>
      </c>
      <c r="G241" s="45">
        <f t="shared" si="7"/>
        <v>1124.55</v>
      </c>
      <c r="H241" s="31"/>
      <c r="I241" s="31"/>
    </row>
    <row r="242" spans="1:9" ht="15" customHeight="1" x14ac:dyDescent="0.3">
      <c r="A242" s="42" t="s">
        <v>36</v>
      </c>
      <c r="B242" s="43">
        <v>37</v>
      </c>
      <c r="C242" s="43" t="s">
        <v>14</v>
      </c>
      <c r="D242" s="44">
        <v>255</v>
      </c>
      <c r="E242" s="44">
        <f t="shared" si="6"/>
        <v>229.5</v>
      </c>
      <c r="F242" s="43">
        <v>3</v>
      </c>
      <c r="G242" s="45">
        <f t="shared" si="7"/>
        <v>688.5</v>
      </c>
      <c r="H242" s="31"/>
      <c r="I242" s="31"/>
    </row>
    <row r="243" spans="1:9" ht="15" customHeight="1" x14ac:dyDescent="0.3">
      <c r="A243" s="42" t="s">
        <v>36</v>
      </c>
      <c r="B243" s="43">
        <v>38</v>
      </c>
      <c r="C243" s="43" t="s">
        <v>14</v>
      </c>
      <c r="D243" s="44">
        <v>259.89999999999998</v>
      </c>
      <c r="E243" s="44">
        <f t="shared" si="6"/>
        <v>233.90999999999997</v>
      </c>
      <c r="F243" s="43">
        <v>1</v>
      </c>
      <c r="G243" s="45">
        <f t="shared" si="7"/>
        <v>233.90999999999997</v>
      </c>
      <c r="H243" s="31"/>
      <c r="I243" s="31"/>
    </row>
    <row r="244" spans="1:9" ht="15" customHeight="1" x14ac:dyDescent="0.3">
      <c r="A244" s="42" t="s">
        <v>216</v>
      </c>
      <c r="B244" s="43">
        <v>36</v>
      </c>
      <c r="C244" s="43" t="s">
        <v>81</v>
      </c>
      <c r="D244" s="46">
        <v>149.9</v>
      </c>
      <c r="E244" s="44">
        <f t="shared" si="6"/>
        <v>134.91</v>
      </c>
      <c r="F244" s="43">
        <v>8</v>
      </c>
      <c r="G244" s="45">
        <f t="shared" si="7"/>
        <v>1079.28</v>
      </c>
      <c r="H244" s="31"/>
      <c r="I244" s="31"/>
    </row>
    <row r="245" spans="1:9" ht="15" customHeight="1" x14ac:dyDescent="0.3">
      <c r="A245" s="42" t="s">
        <v>80</v>
      </c>
      <c r="B245" s="43">
        <v>37</v>
      </c>
      <c r="C245" s="43" t="s">
        <v>81</v>
      </c>
      <c r="D245" s="46">
        <v>119.9</v>
      </c>
      <c r="E245" s="44">
        <f t="shared" si="6"/>
        <v>107.91</v>
      </c>
      <c r="F245" s="43">
        <v>15</v>
      </c>
      <c r="G245" s="45">
        <f t="shared" si="7"/>
        <v>1618.6499999999999</v>
      </c>
      <c r="H245" s="31"/>
      <c r="I245" s="31"/>
    </row>
    <row r="246" spans="1:9" ht="15" customHeight="1" x14ac:dyDescent="0.3">
      <c r="A246" s="42" t="s">
        <v>80</v>
      </c>
      <c r="B246" s="43">
        <v>42</v>
      </c>
      <c r="C246" s="43" t="s">
        <v>81</v>
      </c>
      <c r="D246" s="46">
        <v>119.9</v>
      </c>
      <c r="E246" s="44">
        <f t="shared" si="6"/>
        <v>107.91</v>
      </c>
      <c r="F246" s="43">
        <v>10</v>
      </c>
      <c r="G246" s="45">
        <f t="shared" si="7"/>
        <v>1079.0999999999999</v>
      </c>
      <c r="H246" s="31"/>
      <c r="I246" s="31"/>
    </row>
    <row r="247" spans="1:9" ht="15" customHeight="1" x14ac:dyDescent="0.3">
      <c r="A247" s="42" t="s">
        <v>107</v>
      </c>
      <c r="B247" s="43">
        <v>40</v>
      </c>
      <c r="C247" s="43" t="s">
        <v>81</v>
      </c>
      <c r="D247" s="46">
        <v>250</v>
      </c>
      <c r="E247" s="44">
        <f t="shared" si="6"/>
        <v>225</v>
      </c>
      <c r="F247" s="43">
        <v>8</v>
      </c>
      <c r="G247" s="45">
        <f t="shared" si="7"/>
        <v>1800</v>
      </c>
      <c r="H247" s="31"/>
      <c r="I247" s="31"/>
    </row>
    <row r="248" spans="1:9" ht="15" customHeight="1" x14ac:dyDescent="0.3">
      <c r="A248" s="42" t="s">
        <v>171</v>
      </c>
      <c r="B248" s="43">
        <v>41</v>
      </c>
      <c r="C248" s="43" t="s">
        <v>81</v>
      </c>
      <c r="D248" s="46">
        <v>169.9</v>
      </c>
      <c r="E248" s="44">
        <f t="shared" si="6"/>
        <v>152.91</v>
      </c>
      <c r="F248" s="43">
        <v>10</v>
      </c>
      <c r="G248" s="45">
        <f t="shared" si="7"/>
        <v>1529.1</v>
      </c>
      <c r="H248" s="31"/>
      <c r="I248" s="31"/>
    </row>
    <row r="249" spans="1:9" ht="15" customHeight="1" x14ac:dyDescent="0.3">
      <c r="A249" s="42" t="s">
        <v>171</v>
      </c>
      <c r="B249" s="43">
        <v>42</v>
      </c>
      <c r="C249" s="43" t="s">
        <v>81</v>
      </c>
      <c r="D249" s="46">
        <v>169.9</v>
      </c>
      <c r="E249" s="44">
        <f t="shared" si="6"/>
        <v>152.91</v>
      </c>
      <c r="F249" s="43">
        <v>16</v>
      </c>
      <c r="G249" s="45">
        <f t="shared" si="7"/>
        <v>2446.56</v>
      </c>
      <c r="H249" s="31"/>
      <c r="I249" s="31"/>
    </row>
    <row r="250" spans="1:9" ht="15" customHeight="1" x14ac:dyDescent="0.3">
      <c r="A250" s="42" t="s">
        <v>35</v>
      </c>
      <c r="B250" s="43">
        <v>36</v>
      </c>
      <c r="C250" s="43" t="s">
        <v>14</v>
      </c>
      <c r="D250" s="44">
        <v>199.9</v>
      </c>
      <c r="E250" s="44">
        <f t="shared" si="6"/>
        <v>179.91</v>
      </c>
      <c r="F250" s="43">
        <v>0</v>
      </c>
      <c r="G250" s="45">
        <f t="shared" si="7"/>
        <v>0</v>
      </c>
      <c r="H250" s="31"/>
      <c r="I250" s="31"/>
    </row>
    <row r="251" spans="1:9" ht="15" customHeight="1" x14ac:dyDescent="0.3">
      <c r="A251" s="42" t="s">
        <v>35</v>
      </c>
      <c r="B251" s="43">
        <v>37</v>
      </c>
      <c r="C251" s="43" t="s">
        <v>14</v>
      </c>
      <c r="D251" s="44">
        <v>249.9</v>
      </c>
      <c r="E251" s="44">
        <f t="shared" si="6"/>
        <v>224.91</v>
      </c>
      <c r="F251" s="43">
        <v>1</v>
      </c>
      <c r="G251" s="45">
        <f t="shared" si="7"/>
        <v>224.91</v>
      </c>
      <c r="H251" s="31"/>
      <c r="I251" s="31"/>
    </row>
    <row r="252" spans="1:9" ht="15" customHeight="1" x14ac:dyDescent="0.3">
      <c r="A252" s="42" t="s">
        <v>35</v>
      </c>
      <c r="B252" s="43">
        <v>38</v>
      </c>
      <c r="C252" s="43" t="s">
        <v>14</v>
      </c>
      <c r="D252" s="44">
        <v>259.89999999999998</v>
      </c>
      <c r="E252" s="44">
        <f t="shared" si="6"/>
        <v>233.90999999999997</v>
      </c>
      <c r="F252" s="43">
        <v>0</v>
      </c>
      <c r="G252" s="45">
        <f t="shared" si="7"/>
        <v>0</v>
      </c>
      <c r="H252" s="31"/>
      <c r="I252" s="31"/>
    </row>
    <row r="253" spans="1:9" ht="15" customHeight="1" x14ac:dyDescent="0.3">
      <c r="A253" s="42" t="s">
        <v>157</v>
      </c>
      <c r="B253" s="43">
        <v>39</v>
      </c>
      <c r="C253" s="43" t="s">
        <v>81</v>
      </c>
      <c r="D253" s="46">
        <v>109.9</v>
      </c>
      <c r="E253" s="44">
        <f t="shared" si="6"/>
        <v>98.91</v>
      </c>
      <c r="F253" s="43">
        <v>15</v>
      </c>
      <c r="G253" s="45">
        <f t="shared" si="7"/>
        <v>1483.6499999999999</v>
      </c>
      <c r="H253" s="31"/>
      <c r="I253" s="31"/>
    </row>
    <row r="254" spans="1:9" ht="15" customHeight="1" x14ac:dyDescent="0.3">
      <c r="A254" s="42" t="s">
        <v>201</v>
      </c>
      <c r="B254" s="43">
        <v>37</v>
      </c>
      <c r="C254" s="43" t="s">
        <v>81</v>
      </c>
      <c r="D254" s="46">
        <v>179.9</v>
      </c>
      <c r="E254" s="44">
        <f t="shared" si="6"/>
        <v>161.91</v>
      </c>
      <c r="F254" s="43">
        <v>15</v>
      </c>
      <c r="G254" s="45">
        <f t="shared" si="7"/>
        <v>2428.65</v>
      </c>
      <c r="H254" s="31"/>
      <c r="I254" s="31"/>
    </row>
    <row r="255" spans="1:9" ht="15" customHeight="1" x14ac:dyDescent="0.3">
      <c r="A255" s="42" t="s">
        <v>201</v>
      </c>
      <c r="B255" s="43">
        <v>38</v>
      </c>
      <c r="C255" s="43" t="s">
        <v>81</v>
      </c>
      <c r="D255" s="46">
        <v>179.9</v>
      </c>
      <c r="E255" s="44">
        <f t="shared" si="6"/>
        <v>161.91</v>
      </c>
      <c r="F255" s="43">
        <v>12</v>
      </c>
      <c r="G255" s="45">
        <f t="shared" si="7"/>
        <v>1942.92</v>
      </c>
      <c r="H255" s="31"/>
      <c r="I255" s="31"/>
    </row>
    <row r="256" spans="1:9" ht="15" customHeight="1" x14ac:dyDescent="0.3">
      <c r="A256" s="42" t="s">
        <v>111</v>
      </c>
      <c r="B256" s="43" t="s">
        <v>8</v>
      </c>
      <c r="C256" s="43" t="s">
        <v>13</v>
      </c>
      <c r="D256" s="46">
        <v>45</v>
      </c>
      <c r="E256" s="44">
        <f t="shared" si="6"/>
        <v>40.5</v>
      </c>
      <c r="F256" s="43">
        <v>25</v>
      </c>
      <c r="G256" s="45">
        <f t="shared" si="7"/>
        <v>1012.5</v>
      </c>
      <c r="H256" s="31"/>
      <c r="I256" s="31"/>
    </row>
    <row r="257" spans="1:9" ht="15" customHeight="1" x14ac:dyDescent="0.3">
      <c r="A257" s="42" t="s">
        <v>122</v>
      </c>
      <c r="B257" s="43" t="s">
        <v>2</v>
      </c>
      <c r="C257" s="43" t="s">
        <v>44</v>
      </c>
      <c r="D257" s="46">
        <v>59.9</v>
      </c>
      <c r="E257" s="44">
        <f t="shared" si="6"/>
        <v>53.91</v>
      </c>
      <c r="F257" s="43">
        <v>20</v>
      </c>
      <c r="G257" s="45">
        <f t="shared" si="7"/>
        <v>1078.1999999999998</v>
      </c>
      <c r="H257" s="31"/>
      <c r="I257" s="31"/>
    </row>
    <row r="258" spans="1:9" ht="15" customHeight="1" x14ac:dyDescent="0.3">
      <c r="A258" s="42" t="s">
        <v>122</v>
      </c>
      <c r="B258" s="43" t="s">
        <v>3</v>
      </c>
      <c r="C258" s="43" t="s">
        <v>44</v>
      </c>
      <c r="D258" s="46">
        <v>59.9</v>
      </c>
      <c r="E258" s="44">
        <f t="shared" si="6"/>
        <v>53.91</v>
      </c>
      <c r="F258" s="43">
        <v>30</v>
      </c>
      <c r="G258" s="45">
        <f t="shared" si="7"/>
        <v>1617.3</v>
      </c>
      <c r="H258" s="31"/>
      <c r="I258" s="31"/>
    </row>
    <row r="259" spans="1:9" ht="15" customHeight="1" x14ac:dyDescent="0.3">
      <c r="A259" s="42" t="s">
        <v>142</v>
      </c>
      <c r="B259" s="43" t="s">
        <v>2</v>
      </c>
      <c r="C259" s="43" t="s">
        <v>44</v>
      </c>
      <c r="D259" s="46">
        <v>49.9</v>
      </c>
      <c r="E259" s="44">
        <f t="shared" si="6"/>
        <v>44.91</v>
      </c>
      <c r="F259" s="43">
        <v>40</v>
      </c>
      <c r="G259" s="45">
        <f t="shared" si="7"/>
        <v>1796.3999999999999</v>
      </c>
      <c r="H259" s="31"/>
      <c r="I259" s="31"/>
    </row>
    <row r="260" spans="1:9" ht="15" customHeight="1" x14ac:dyDescent="0.3">
      <c r="A260" s="42" t="s">
        <v>142</v>
      </c>
      <c r="B260" s="43" t="s">
        <v>3</v>
      </c>
      <c r="C260" s="43" t="s">
        <v>44</v>
      </c>
      <c r="D260" s="46">
        <v>49.9</v>
      </c>
      <c r="E260" s="44">
        <f t="shared" ref="E260:E323" si="8">D260-(D260*$I$4)</f>
        <v>44.91</v>
      </c>
      <c r="F260" s="43">
        <v>60</v>
      </c>
      <c r="G260" s="45">
        <f t="shared" ref="G260:G323" si="9">E260*F260</f>
        <v>2694.6</v>
      </c>
      <c r="H260" s="31"/>
      <c r="I260" s="31"/>
    </row>
    <row r="261" spans="1:9" ht="15" customHeight="1" x14ac:dyDescent="0.3">
      <c r="A261" s="42" t="s">
        <v>142</v>
      </c>
      <c r="B261" s="43" t="s">
        <v>4</v>
      </c>
      <c r="C261" s="43" t="s">
        <v>44</v>
      </c>
      <c r="D261" s="46">
        <v>49.9</v>
      </c>
      <c r="E261" s="44">
        <f t="shared" si="8"/>
        <v>44.91</v>
      </c>
      <c r="F261" s="43">
        <v>50</v>
      </c>
      <c r="G261" s="45">
        <f t="shared" si="9"/>
        <v>2245.5</v>
      </c>
      <c r="H261" s="31"/>
      <c r="I261" s="31"/>
    </row>
    <row r="262" spans="1:9" ht="15" customHeight="1" x14ac:dyDescent="0.3">
      <c r="A262" s="42" t="s">
        <v>181</v>
      </c>
      <c r="B262" s="43" t="s">
        <v>3</v>
      </c>
      <c r="C262" s="43" t="s">
        <v>44</v>
      </c>
      <c r="D262" s="46">
        <v>59.9</v>
      </c>
      <c r="E262" s="44">
        <f t="shared" si="8"/>
        <v>53.91</v>
      </c>
      <c r="F262" s="43">
        <v>20</v>
      </c>
      <c r="G262" s="45">
        <f t="shared" si="9"/>
        <v>1078.1999999999998</v>
      </c>
      <c r="H262" s="31"/>
      <c r="I262" s="31"/>
    </row>
    <row r="263" spans="1:9" ht="15" customHeight="1" x14ac:dyDescent="0.3">
      <c r="A263" s="42" t="s">
        <v>181</v>
      </c>
      <c r="B263" s="43" t="s">
        <v>4</v>
      </c>
      <c r="C263" s="43" t="s">
        <v>44</v>
      </c>
      <c r="D263" s="46">
        <v>59.9</v>
      </c>
      <c r="E263" s="44">
        <f t="shared" si="8"/>
        <v>53.91</v>
      </c>
      <c r="F263" s="43">
        <v>20</v>
      </c>
      <c r="G263" s="45">
        <f t="shared" si="9"/>
        <v>1078.1999999999998</v>
      </c>
      <c r="H263" s="31"/>
      <c r="I263" s="31"/>
    </row>
    <row r="264" spans="1:9" ht="15" customHeight="1" x14ac:dyDescent="0.3">
      <c r="A264" s="42" t="s">
        <v>195</v>
      </c>
      <c r="B264" s="43" t="s">
        <v>2</v>
      </c>
      <c r="C264" s="43" t="s">
        <v>58</v>
      </c>
      <c r="D264" s="46">
        <v>89.9</v>
      </c>
      <c r="E264" s="44">
        <f t="shared" si="8"/>
        <v>80.910000000000011</v>
      </c>
      <c r="F264" s="43">
        <v>15</v>
      </c>
      <c r="G264" s="45">
        <f t="shared" si="9"/>
        <v>1213.6500000000001</v>
      </c>
      <c r="H264" s="31"/>
      <c r="I264" s="31"/>
    </row>
    <row r="265" spans="1:9" ht="15" customHeight="1" x14ac:dyDescent="0.3">
      <c r="A265" s="42" t="s">
        <v>195</v>
      </c>
      <c r="B265" s="43" t="s">
        <v>3</v>
      </c>
      <c r="C265" s="43" t="s">
        <v>58</v>
      </c>
      <c r="D265" s="46">
        <v>89.9</v>
      </c>
      <c r="E265" s="44">
        <f t="shared" si="8"/>
        <v>80.910000000000011</v>
      </c>
      <c r="F265" s="43">
        <v>20</v>
      </c>
      <c r="G265" s="45">
        <f t="shared" si="9"/>
        <v>1618.2000000000003</v>
      </c>
      <c r="H265" s="31"/>
      <c r="I265" s="31"/>
    </row>
    <row r="266" spans="1:9" ht="15" customHeight="1" x14ac:dyDescent="0.3">
      <c r="A266" s="42" t="s">
        <v>97</v>
      </c>
      <c r="B266" s="43" t="s">
        <v>4</v>
      </c>
      <c r="C266" s="43" t="s">
        <v>58</v>
      </c>
      <c r="D266" s="46">
        <v>179.9</v>
      </c>
      <c r="E266" s="44">
        <f t="shared" si="8"/>
        <v>161.91</v>
      </c>
      <c r="F266" s="43">
        <v>7</v>
      </c>
      <c r="G266" s="45">
        <f t="shared" si="9"/>
        <v>1133.3699999999999</v>
      </c>
      <c r="H266" s="31"/>
      <c r="I266" s="31"/>
    </row>
    <row r="267" spans="1:9" ht="15" customHeight="1" x14ac:dyDescent="0.3">
      <c r="A267" s="42" t="s">
        <v>27</v>
      </c>
      <c r="B267" s="43" t="s">
        <v>2</v>
      </c>
      <c r="C267" s="43" t="s">
        <v>12</v>
      </c>
      <c r="D267" s="44">
        <v>89.9</v>
      </c>
      <c r="E267" s="44">
        <f t="shared" si="8"/>
        <v>80.910000000000011</v>
      </c>
      <c r="F267" s="43">
        <v>3</v>
      </c>
      <c r="G267" s="45">
        <f t="shared" si="9"/>
        <v>242.73000000000002</v>
      </c>
      <c r="H267" s="31"/>
      <c r="I267" s="31"/>
    </row>
    <row r="268" spans="1:9" ht="15" customHeight="1" x14ac:dyDescent="0.3">
      <c r="A268" s="42" t="s">
        <v>27</v>
      </c>
      <c r="B268" s="43" t="s">
        <v>3</v>
      </c>
      <c r="C268" s="43" t="s">
        <v>12</v>
      </c>
      <c r="D268" s="44">
        <v>91.4</v>
      </c>
      <c r="E268" s="44">
        <f t="shared" si="8"/>
        <v>82.26</v>
      </c>
      <c r="F268" s="43">
        <v>0</v>
      </c>
      <c r="G268" s="45">
        <f t="shared" si="9"/>
        <v>0</v>
      </c>
      <c r="H268" s="31"/>
      <c r="I268" s="31"/>
    </row>
    <row r="269" spans="1:9" ht="15" customHeight="1" x14ac:dyDescent="0.3">
      <c r="A269" s="42" t="s">
        <v>27</v>
      </c>
      <c r="B269" s="43" t="s">
        <v>4</v>
      </c>
      <c r="C269" s="43" t="s">
        <v>12</v>
      </c>
      <c r="D269" s="44">
        <v>93.5</v>
      </c>
      <c r="E269" s="44">
        <f t="shared" si="8"/>
        <v>84.15</v>
      </c>
      <c r="F269" s="43">
        <v>2</v>
      </c>
      <c r="G269" s="45">
        <f t="shared" si="9"/>
        <v>168.3</v>
      </c>
      <c r="H269" s="31"/>
      <c r="I269" s="31"/>
    </row>
    <row r="270" spans="1:9" ht="15" customHeight="1" x14ac:dyDescent="0.3">
      <c r="A270" s="42" t="s">
        <v>96</v>
      </c>
      <c r="B270" s="43" t="s">
        <v>3</v>
      </c>
      <c r="C270" s="43" t="s">
        <v>58</v>
      </c>
      <c r="D270" s="46">
        <v>155</v>
      </c>
      <c r="E270" s="44">
        <f t="shared" si="8"/>
        <v>139.5</v>
      </c>
      <c r="F270" s="43">
        <v>10</v>
      </c>
      <c r="G270" s="45">
        <f t="shared" si="9"/>
        <v>1395</v>
      </c>
      <c r="H270" s="31"/>
      <c r="I270" s="31"/>
    </row>
    <row r="271" spans="1:9" ht="15" customHeight="1" x14ac:dyDescent="0.3">
      <c r="A271" s="42" t="s">
        <v>149</v>
      </c>
      <c r="B271" s="43" t="s">
        <v>3</v>
      </c>
      <c r="C271" s="43" t="s">
        <v>58</v>
      </c>
      <c r="D271" s="46">
        <v>149.9</v>
      </c>
      <c r="E271" s="44">
        <f t="shared" si="8"/>
        <v>134.91</v>
      </c>
      <c r="F271" s="43">
        <v>15</v>
      </c>
      <c r="G271" s="45">
        <f t="shared" si="9"/>
        <v>2023.6499999999999</v>
      </c>
      <c r="H271" s="31"/>
      <c r="I271" s="31"/>
    </row>
    <row r="272" spans="1:9" ht="15" customHeight="1" x14ac:dyDescent="0.3">
      <c r="A272" s="42" t="s">
        <v>124</v>
      </c>
      <c r="B272" s="43" t="s">
        <v>2</v>
      </c>
      <c r="C272" s="43" t="s">
        <v>58</v>
      </c>
      <c r="D272" s="46">
        <v>199.9</v>
      </c>
      <c r="E272" s="44">
        <f t="shared" si="8"/>
        <v>179.91</v>
      </c>
      <c r="F272" s="43">
        <v>6</v>
      </c>
      <c r="G272" s="45">
        <f t="shared" si="9"/>
        <v>1079.46</v>
      </c>
      <c r="H272" s="31"/>
      <c r="I272" s="31"/>
    </row>
    <row r="273" spans="1:9" ht="15" customHeight="1" x14ac:dyDescent="0.3">
      <c r="A273" s="42" t="s">
        <v>26</v>
      </c>
      <c r="B273" s="43" t="s">
        <v>2</v>
      </c>
      <c r="C273" s="43" t="s">
        <v>12</v>
      </c>
      <c r="D273" s="44">
        <v>140</v>
      </c>
      <c r="E273" s="44">
        <f t="shared" si="8"/>
        <v>126</v>
      </c>
      <c r="F273" s="43">
        <v>2</v>
      </c>
      <c r="G273" s="45">
        <f t="shared" si="9"/>
        <v>252</v>
      </c>
      <c r="H273" s="31"/>
      <c r="I273" s="31"/>
    </row>
    <row r="274" spans="1:9" ht="15" customHeight="1" x14ac:dyDescent="0.3">
      <c r="A274" s="42" t="s">
        <v>26</v>
      </c>
      <c r="B274" s="43" t="s">
        <v>3</v>
      </c>
      <c r="C274" s="43" t="s">
        <v>12</v>
      </c>
      <c r="D274" s="44">
        <v>142.9</v>
      </c>
      <c r="E274" s="44">
        <f t="shared" si="8"/>
        <v>128.61000000000001</v>
      </c>
      <c r="F274" s="43">
        <v>2</v>
      </c>
      <c r="G274" s="45">
        <f t="shared" si="9"/>
        <v>257.22000000000003</v>
      </c>
      <c r="H274" s="31"/>
      <c r="I274" s="31"/>
    </row>
    <row r="275" spans="1:9" ht="15" customHeight="1" x14ac:dyDescent="0.3">
      <c r="A275" s="42" t="s">
        <v>26</v>
      </c>
      <c r="B275" s="43" t="s">
        <v>4</v>
      </c>
      <c r="C275" s="43" t="s">
        <v>12</v>
      </c>
      <c r="D275" s="44">
        <v>146</v>
      </c>
      <c r="E275" s="44">
        <f t="shared" si="8"/>
        <v>131.4</v>
      </c>
      <c r="F275" s="43">
        <v>2</v>
      </c>
      <c r="G275" s="45">
        <f t="shared" si="9"/>
        <v>262.8</v>
      </c>
      <c r="H275" s="31"/>
      <c r="I275" s="31"/>
    </row>
    <row r="276" spans="1:9" ht="15" customHeight="1" x14ac:dyDescent="0.3">
      <c r="A276" s="42" t="s">
        <v>227</v>
      </c>
      <c r="B276" s="43" t="s">
        <v>3</v>
      </c>
      <c r="C276" s="43" t="s">
        <v>58</v>
      </c>
      <c r="D276" s="46">
        <v>159.9</v>
      </c>
      <c r="E276" s="44">
        <f t="shared" si="8"/>
        <v>143.91</v>
      </c>
      <c r="F276" s="43">
        <v>10</v>
      </c>
      <c r="G276" s="45">
        <f t="shared" si="9"/>
        <v>1439.1</v>
      </c>
      <c r="H276" s="31"/>
      <c r="I276" s="31"/>
    </row>
    <row r="277" spans="1:9" ht="15" customHeight="1" x14ac:dyDescent="0.3">
      <c r="A277" s="42" t="s">
        <v>196</v>
      </c>
      <c r="B277" s="43" t="s">
        <v>3</v>
      </c>
      <c r="C277" s="43" t="s">
        <v>58</v>
      </c>
      <c r="D277" s="46">
        <v>399.9</v>
      </c>
      <c r="E277" s="44">
        <f t="shared" si="8"/>
        <v>359.90999999999997</v>
      </c>
      <c r="F277" s="43">
        <v>3</v>
      </c>
      <c r="G277" s="45">
        <f t="shared" si="9"/>
        <v>1079.73</v>
      </c>
      <c r="H277" s="31"/>
      <c r="I277" s="31"/>
    </row>
    <row r="278" spans="1:9" ht="15" customHeight="1" x14ac:dyDescent="0.3">
      <c r="A278" s="42" t="s">
        <v>60</v>
      </c>
      <c r="B278" s="43" t="s">
        <v>4</v>
      </c>
      <c r="C278" s="43" t="s">
        <v>58</v>
      </c>
      <c r="D278" s="46">
        <v>189.9</v>
      </c>
      <c r="E278" s="44">
        <f t="shared" si="8"/>
        <v>170.91</v>
      </c>
      <c r="F278" s="43">
        <v>8</v>
      </c>
      <c r="G278" s="45">
        <f t="shared" si="9"/>
        <v>1367.28</v>
      </c>
      <c r="H278" s="31"/>
      <c r="I278" s="31"/>
    </row>
    <row r="279" spans="1:9" ht="15" customHeight="1" x14ac:dyDescent="0.3">
      <c r="A279" s="42" t="s">
        <v>57</v>
      </c>
      <c r="B279" s="43" t="s">
        <v>2</v>
      </c>
      <c r="C279" s="43" t="s">
        <v>58</v>
      </c>
      <c r="D279" s="46">
        <v>169.9</v>
      </c>
      <c r="E279" s="44">
        <f t="shared" si="8"/>
        <v>152.91</v>
      </c>
      <c r="F279" s="43">
        <v>10</v>
      </c>
      <c r="G279" s="45">
        <f t="shared" si="9"/>
        <v>1529.1</v>
      </c>
      <c r="H279" s="31"/>
      <c r="I279" s="31"/>
    </row>
    <row r="280" spans="1:9" ht="15" customHeight="1" x14ac:dyDescent="0.3">
      <c r="A280" s="42" t="s">
        <v>57</v>
      </c>
      <c r="B280" s="43" t="s">
        <v>3</v>
      </c>
      <c r="C280" s="43" t="s">
        <v>58</v>
      </c>
      <c r="D280" s="46">
        <v>169.9</v>
      </c>
      <c r="E280" s="44">
        <f t="shared" si="8"/>
        <v>152.91</v>
      </c>
      <c r="F280" s="43">
        <v>18</v>
      </c>
      <c r="G280" s="45">
        <f t="shared" si="9"/>
        <v>2752.38</v>
      </c>
      <c r="H280" s="31"/>
      <c r="I280" s="31"/>
    </row>
    <row r="281" spans="1:9" ht="15" customHeight="1" x14ac:dyDescent="0.3">
      <c r="A281" s="42" t="s">
        <v>125</v>
      </c>
      <c r="B281" s="43" t="s">
        <v>3</v>
      </c>
      <c r="C281" s="43" t="s">
        <v>58</v>
      </c>
      <c r="D281" s="46">
        <v>185</v>
      </c>
      <c r="E281" s="44">
        <f t="shared" si="8"/>
        <v>166.5</v>
      </c>
      <c r="F281" s="43">
        <v>9</v>
      </c>
      <c r="G281" s="45">
        <f t="shared" si="9"/>
        <v>1498.5</v>
      </c>
      <c r="H281" s="31"/>
      <c r="I281" s="31"/>
    </row>
    <row r="282" spans="1:9" ht="15" customHeight="1" x14ac:dyDescent="0.3">
      <c r="A282" s="42" t="s">
        <v>150</v>
      </c>
      <c r="B282" s="43" t="s">
        <v>2</v>
      </c>
      <c r="C282" s="43" t="s">
        <v>58</v>
      </c>
      <c r="D282" s="46">
        <v>119.9</v>
      </c>
      <c r="E282" s="44">
        <f t="shared" si="8"/>
        <v>107.91</v>
      </c>
      <c r="F282" s="43">
        <v>10</v>
      </c>
      <c r="G282" s="45">
        <f t="shared" si="9"/>
        <v>1079.0999999999999</v>
      </c>
      <c r="H282" s="31"/>
      <c r="I282" s="31"/>
    </row>
    <row r="283" spans="1:9" ht="15" customHeight="1" x14ac:dyDescent="0.3">
      <c r="A283" s="42" t="s">
        <v>211</v>
      </c>
      <c r="B283" s="43" t="s">
        <v>2</v>
      </c>
      <c r="C283" s="43" t="s">
        <v>58</v>
      </c>
      <c r="D283" s="46">
        <v>165</v>
      </c>
      <c r="E283" s="44">
        <f t="shared" si="8"/>
        <v>148.5</v>
      </c>
      <c r="F283" s="43">
        <v>10</v>
      </c>
      <c r="G283" s="45">
        <f t="shared" si="9"/>
        <v>1485</v>
      </c>
      <c r="H283" s="31"/>
      <c r="I283" s="31"/>
    </row>
    <row r="284" spans="1:9" ht="15" customHeight="1" x14ac:dyDescent="0.3">
      <c r="A284" s="42" t="s">
        <v>211</v>
      </c>
      <c r="B284" s="43" t="s">
        <v>3</v>
      </c>
      <c r="C284" s="43" t="s">
        <v>58</v>
      </c>
      <c r="D284" s="46">
        <v>165</v>
      </c>
      <c r="E284" s="44">
        <f t="shared" si="8"/>
        <v>148.5</v>
      </c>
      <c r="F284" s="43">
        <v>15</v>
      </c>
      <c r="G284" s="45">
        <f t="shared" si="9"/>
        <v>2227.5</v>
      </c>
      <c r="H284" s="31"/>
      <c r="I284" s="31"/>
    </row>
    <row r="285" spans="1:9" ht="15" customHeight="1" thickBot="1" x14ac:dyDescent="0.35">
      <c r="A285" s="47" t="s">
        <v>59</v>
      </c>
      <c r="B285" s="48" t="s">
        <v>3</v>
      </c>
      <c r="C285" s="48" t="s">
        <v>58</v>
      </c>
      <c r="D285" s="60">
        <v>149.9</v>
      </c>
      <c r="E285" s="49">
        <f t="shared" si="8"/>
        <v>134.91</v>
      </c>
      <c r="F285" s="48">
        <v>15</v>
      </c>
      <c r="G285" s="50">
        <f t="shared" si="9"/>
        <v>2023.6499999999999</v>
      </c>
      <c r="H285" s="31"/>
      <c r="I285" s="31"/>
    </row>
    <row r="286" spans="1:9" ht="4.5" customHeight="1" thickBot="1" x14ac:dyDescent="0.45">
      <c r="A286" s="3"/>
      <c r="B286" s="10"/>
      <c r="C286" s="10"/>
      <c r="D286" s="10"/>
      <c r="E286" s="10"/>
      <c r="F286" s="10"/>
      <c r="G286" s="10"/>
    </row>
    <row r="287" spans="1:9" ht="18" x14ac:dyDescent="0.3">
      <c r="A287" s="80" t="s">
        <v>18</v>
      </c>
      <c r="B287" s="80"/>
      <c r="C287" s="80"/>
      <c r="D287" s="51">
        <f>SUM(D4:D285)</f>
        <v>35700.700000000114</v>
      </c>
      <c r="E287" s="51">
        <f>SUM(E4:E285)</f>
        <v>32130.629999999976</v>
      </c>
      <c r="F287" s="52">
        <f>SUM(F4:F285)</f>
        <v>4383</v>
      </c>
      <c r="G287" s="51">
        <f>SUM(G4:G285)</f>
        <v>382566.41999999993</v>
      </c>
    </row>
  </sheetData>
  <sortState xmlns:xlrd2="http://schemas.microsoft.com/office/spreadsheetml/2017/richdata2" ref="A4:G285">
    <sortCondition ref="A3:A285"/>
  </sortState>
  <mergeCells count="2">
    <mergeCell ref="A287:C287"/>
    <mergeCell ref="A1:G1"/>
  </mergeCells>
  <pageMargins left="0.511811024" right="0.511811024" top="0.78740157499999996" bottom="0.78740157499999996" header="0.31496062000000002" footer="0.31496062000000002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51946-827A-4252-BFAE-FDFD1573A604}">
  <sheetPr>
    <tabColor theme="8" tint="-0.249977111117893"/>
  </sheetPr>
  <dimension ref="A1:H6"/>
  <sheetViews>
    <sheetView workbookViewId="0">
      <selection activeCell="G15" sqref="G15"/>
    </sheetView>
  </sheetViews>
  <sheetFormatPr defaultRowHeight="14.4" x14ac:dyDescent="0.3"/>
  <cols>
    <col min="1" max="1" width="8.88671875" style="32"/>
    <col min="2" max="2" width="19.5546875" style="32" bestFit="1" customWidth="1"/>
    <col min="3" max="4" width="22.21875" style="32" customWidth="1"/>
    <col min="5" max="5" width="8.21875" style="32" customWidth="1"/>
    <col min="6" max="6" width="19.5546875" style="32" bestFit="1" customWidth="1"/>
    <col min="7" max="8" width="22.21875" style="32" customWidth="1"/>
    <col min="9" max="16384" width="8.88671875" style="32"/>
  </cols>
  <sheetData>
    <row r="1" spans="1:8" ht="42" customHeight="1" x14ac:dyDescent="0.3">
      <c r="B1" s="75" t="s">
        <v>236</v>
      </c>
      <c r="C1" s="76"/>
      <c r="D1" s="76"/>
      <c r="E1" s="76"/>
      <c r="F1" s="76"/>
      <c r="G1" s="76"/>
      <c r="H1" s="77"/>
    </row>
    <row r="2" spans="1:8" s="53" customFormat="1" ht="10.199999999999999" customHeight="1" x14ac:dyDescent="0.3">
      <c r="A2" s="34"/>
      <c r="B2" s="72"/>
      <c r="C2" s="69"/>
      <c r="D2" s="69"/>
      <c r="E2" s="70"/>
      <c r="F2" s="69"/>
      <c r="G2" s="69"/>
      <c r="H2" s="73"/>
    </row>
    <row r="3" spans="1:8" ht="34.799999999999997" customHeight="1" thickBot="1" x14ac:dyDescent="0.35">
      <c r="A3" s="54"/>
      <c r="B3" s="78" t="s">
        <v>231</v>
      </c>
      <c r="C3" s="78"/>
      <c r="D3" s="78"/>
      <c r="E3" s="71"/>
      <c r="F3" s="79" t="s">
        <v>5</v>
      </c>
      <c r="G3" s="79"/>
      <c r="H3" s="79"/>
    </row>
    <row r="4" spans="1:8" ht="57" customHeight="1" thickBot="1" x14ac:dyDescent="0.35">
      <c r="A4" s="53"/>
      <c r="B4" s="56" t="s">
        <v>229</v>
      </c>
      <c r="C4" s="56" t="s">
        <v>230</v>
      </c>
      <c r="D4" s="56" t="s">
        <v>232</v>
      </c>
      <c r="E4" s="33"/>
      <c r="F4" s="56" t="s">
        <v>229</v>
      </c>
      <c r="G4" s="56" t="s">
        <v>230</v>
      </c>
      <c r="H4" s="56" t="s">
        <v>233</v>
      </c>
    </row>
    <row r="5" spans="1:8" ht="69.599999999999994" customHeight="1" thickBot="1" x14ac:dyDescent="0.35">
      <c r="A5" s="53"/>
      <c r="B5" s="57">
        <f>COUNTIF(Produtos_Lj_02!F4:F285,"&gt;0")</f>
        <v>278</v>
      </c>
      <c r="C5" s="57">
        <f>Produtos_Lj_02!F287</f>
        <v>4383</v>
      </c>
      <c r="D5" s="58">
        <f>AVERAGE(int_Qtd_Produtos)</f>
        <v>15.542553191489361</v>
      </c>
      <c r="E5" s="55"/>
      <c r="F5" s="57">
        <f>COUNTIF(int_Nome_Produto,F3)</f>
        <v>3</v>
      </c>
      <c r="G5" s="57">
        <f>SUMIF(int_Nome_Produto,F3,int_Qtd_Produtos)</f>
        <v>40</v>
      </c>
      <c r="H5" s="59">
        <f>AVERAGEIF(int_Nome_Produto,Meus_Numeros_Lj_02!F3,int_Qtd_Produtos)</f>
        <v>13.333333333333334</v>
      </c>
    </row>
    <row r="6" spans="1:8" x14ac:dyDescent="0.3">
      <c r="A6" s="53"/>
      <c r="B6" s="53"/>
      <c r="C6" s="53"/>
      <c r="D6" s="53"/>
      <c r="E6" s="53"/>
      <c r="F6" s="53"/>
      <c r="G6" s="53"/>
      <c r="H6" s="53"/>
    </row>
  </sheetData>
  <mergeCells count="3">
    <mergeCell ref="F3:H3"/>
    <mergeCell ref="B3:D3"/>
    <mergeCell ref="B1:H1"/>
  </mergeCells>
  <dataValidations count="1">
    <dataValidation type="list" showInputMessage="1" showErrorMessage="1" sqref="F3" xr:uid="{D852F21A-0020-42BE-8470-77649C33DFDF}">
      <formula1>int_Nome_Produto</formula1>
    </dataValidation>
  </dataValidation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Planilhas</vt:lpstr>
      </vt:variant>
      <vt:variant>
        <vt:i4>6</vt:i4>
      </vt:variant>
      <vt:variant>
        <vt:lpstr>Gráficos</vt:lpstr>
      </vt:variant>
      <vt:variant>
        <vt:i4>1</vt:i4>
      </vt:variant>
      <vt:variant>
        <vt:lpstr>Intervalos Nomeados</vt:lpstr>
      </vt:variant>
      <vt:variant>
        <vt:i4>16</vt:i4>
      </vt:variant>
    </vt:vector>
  </HeadingPairs>
  <TitlesOfParts>
    <vt:vector size="23" baseType="lpstr">
      <vt:lpstr>Planilha3</vt:lpstr>
      <vt:lpstr>Produtos_ (Com Tabela)_Lj_01</vt:lpstr>
      <vt:lpstr>Meus_Numeros_Lj_01</vt:lpstr>
      <vt:lpstr>Filtro AV</vt:lpstr>
      <vt:lpstr>Produtos_Lj_02</vt:lpstr>
      <vt:lpstr>Meus_Numeros_Lj_02</vt:lpstr>
      <vt:lpstr>Meu Gráfico</vt:lpstr>
      <vt:lpstr>'Filtro AV'!Area_de_extracao</vt:lpstr>
      <vt:lpstr>Produtos_Lj_02!Area_de_impressao</vt:lpstr>
      <vt:lpstr>'Filtro AV'!Criterios</vt:lpstr>
      <vt:lpstr>int_As_Categoria</vt:lpstr>
      <vt:lpstr>int_Nome_Produto</vt:lpstr>
      <vt:lpstr>int_Qtd_Produtos</vt:lpstr>
      <vt:lpstr>int_Tamanho</vt:lpstr>
      <vt:lpstr>Meus_Numeros_Lj_01!Int_Tb_Categoria</vt:lpstr>
      <vt:lpstr>Int_Tb_Categoria</vt:lpstr>
      <vt:lpstr>Meus_Numeros_Lj_01!Int_Tb_NomeProdutos</vt:lpstr>
      <vt:lpstr>Int_Tb_NomeProdutos</vt:lpstr>
      <vt:lpstr>Meus_Numeros_Lj_01!Int_Tb_QtdProdutos</vt:lpstr>
      <vt:lpstr>Int_Tb_QtdProdutos</vt:lpstr>
      <vt:lpstr>Meus_Numeros_Lj_01!Int_Tb_Tamanho</vt:lpstr>
      <vt:lpstr>Int_Tb_Tamanho</vt:lpstr>
      <vt:lpstr>Produtos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 Resolve Testes</dc:creator>
  <cp:lastModifiedBy>Samir Oliveira</cp:lastModifiedBy>
  <cp:lastPrinted>2023-06-07T14:57:58Z</cp:lastPrinted>
  <dcterms:created xsi:type="dcterms:W3CDTF">2023-06-02T17:54:12Z</dcterms:created>
  <dcterms:modified xsi:type="dcterms:W3CDTF">2025-10-24T03:32:19Z</dcterms:modified>
</cp:coreProperties>
</file>