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8.xml" ContentType="application/vnd.ms-office.chartcolorstyle+xml"/>
  <Override PartName="/xl/charts/style8.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7635" tabRatio="759" activeTab="4"/>
  </bookViews>
  <sheets>
    <sheet name="1" sheetId="19" r:id="rId1"/>
    <sheet name="2" sheetId="21" r:id="rId2"/>
    <sheet name="3" sheetId="4" r:id="rId3"/>
    <sheet name="Sheet7" sheetId="28" r:id="rId4"/>
    <sheet name="Sheet8" sheetId="29" r:id="rId5"/>
    <sheet name="4" sheetId="7" r:id="rId6"/>
    <sheet name="Sheet4" sheetId="25" state="hidden" r:id="rId7"/>
    <sheet name="Sheet5" sheetId="26" r:id="rId8"/>
    <sheet name="Area Chart" sheetId="8" r:id="rId9"/>
    <sheet name="Column Chart" sheetId="9" r:id="rId10"/>
    <sheet name="Bar Chart" sheetId="10" r:id="rId11"/>
    <sheet name="Line Chart" sheetId="11" r:id="rId12"/>
    <sheet name="Pie Chart" sheetId="12" r:id="rId13"/>
    <sheet name="Combination Chart" sheetId="13" r:id="rId14"/>
    <sheet name="Thermometer Chart" sheetId="14" r:id="rId15"/>
    <sheet name="Error Handling" sheetId="15" r:id="rId16"/>
    <sheet name="Sheet1" sheetId="22" r:id="rId17"/>
    <sheet name="Sheet2" sheetId="23" r:id="rId18"/>
    <sheet name="Sheet3" sheetId="24" r:id="rId19"/>
    <sheet name="Sheet6" sheetId="27" r:id="rId20"/>
  </sheets>
  <definedNames>
    <definedName name="Slicer_Product">#N/A</definedName>
  </definedNames>
  <calcPr calcId="145621"/>
  <pivotCaches>
    <pivotCache cacheId="0" r:id="rId21"/>
    <pivotCache cacheId="1" r:id="rId22"/>
    <pivotCache cacheId="2" r:id="rId2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14" l="1"/>
  <c r="D19" i="21" l="1"/>
  <c r="C29" i="4"/>
  <c r="C31" i="4"/>
  <c r="C30" i="4"/>
  <c r="G7" i="21"/>
  <c r="D14" i="19"/>
  <c r="B15" i="14" l="1"/>
  <c r="C2" i="27"/>
  <c r="C5" i="27" s="1"/>
  <c r="D2" i="27"/>
  <c r="D5" i="27" s="1"/>
  <c r="E2" i="27"/>
  <c r="E5" i="27" s="1"/>
  <c r="F2" i="27"/>
  <c r="C3" i="27"/>
  <c r="D3" i="27"/>
  <c r="E3" i="27"/>
  <c r="F3" i="27"/>
  <c r="C4" i="27"/>
  <c r="E4" i="27"/>
  <c r="F4" i="27"/>
  <c r="F5" i="27"/>
  <c r="C6" i="27"/>
  <c r="D6" i="27"/>
  <c r="D8" i="27" s="1"/>
  <c r="E6" i="27"/>
  <c r="E8" i="27" s="1"/>
  <c r="F6" i="27"/>
  <c r="F8" i="27" s="1"/>
  <c r="C7" i="27"/>
  <c r="E7" i="27"/>
  <c r="F7" i="27"/>
  <c r="C8" i="27"/>
  <c r="C9" i="27"/>
  <c r="C12" i="27" s="1"/>
  <c r="D9" i="27"/>
  <c r="E9" i="27"/>
  <c r="E12" i="27" s="1"/>
  <c r="F9" i="27"/>
  <c r="F12" i="27" s="1"/>
  <c r="C10" i="27"/>
  <c r="D10" i="27"/>
  <c r="E10" i="27"/>
  <c r="F10" i="27"/>
  <c r="C11" i="27"/>
  <c r="E11" i="27"/>
  <c r="F11" i="27"/>
  <c r="D12" i="27"/>
  <c r="B22" i="4" a="1"/>
  <c r="B22" i="4" s="1"/>
  <c r="O10" i="4" a="1"/>
  <c r="O10" i="4" s="1"/>
  <c r="I15" i="4" a="1"/>
  <c r="I15" i="4" s="1"/>
  <c r="D15" i="4"/>
  <c r="J6" i="21"/>
  <c r="G6" i="21"/>
  <c r="C8" i="19"/>
  <c r="D5" i="4" l="1"/>
  <c r="I5" i="4"/>
  <c r="O5" i="4"/>
  <c r="D6" i="4"/>
  <c r="I6" i="4"/>
  <c r="O6" i="4"/>
  <c r="D7" i="4"/>
  <c r="I7" i="4"/>
  <c r="O7" i="4"/>
  <c r="D8" i="4"/>
  <c r="I8" i="4"/>
  <c r="O8" i="4"/>
  <c r="D9" i="4"/>
  <c r="I9" i="4"/>
  <c r="D10" i="4"/>
  <c r="I10" i="4"/>
  <c r="D11" i="4"/>
  <c r="I11" i="4"/>
  <c r="D12" i="4"/>
  <c r="I12" i="4"/>
  <c r="D13" i="4"/>
  <c r="I13" i="4"/>
  <c r="D14" i="4"/>
  <c r="I14" i="4"/>
  <c r="O9" i="4" l="1"/>
</calcChain>
</file>

<file path=xl/sharedStrings.xml><?xml version="1.0" encoding="utf-8"?>
<sst xmlns="http://schemas.openxmlformats.org/spreadsheetml/2006/main" count="963" uniqueCount="172">
  <si>
    <t>Purchase</t>
  </si>
  <si>
    <t>PetER</t>
  </si>
  <si>
    <t>Sales</t>
  </si>
  <si>
    <t>peter</t>
  </si>
  <si>
    <t>FN</t>
  </si>
  <si>
    <t>PETER</t>
  </si>
  <si>
    <t>HR</t>
  </si>
  <si>
    <t>Ben</t>
  </si>
  <si>
    <t>IT</t>
  </si>
  <si>
    <t>Amy</t>
  </si>
  <si>
    <t>Department</t>
  </si>
  <si>
    <t>Name</t>
  </si>
  <si>
    <t>Raw Data</t>
  </si>
  <si>
    <t>Example 5</t>
  </si>
  <si>
    <t>Example 3</t>
  </si>
  <si>
    <t>Maximum Progress</t>
  </si>
  <si>
    <t>Danny</t>
  </si>
  <si>
    <t>Tina</t>
  </si>
  <si>
    <t>George</t>
  </si>
  <si>
    <t>`</t>
  </si>
  <si>
    <t>Sahil</t>
  </si>
  <si>
    <t>James</t>
  </si>
  <si>
    <t>Anna</t>
  </si>
  <si>
    <t>Printer</t>
  </si>
  <si>
    <t>Richard</t>
  </si>
  <si>
    <t>Mouse</t>
  </si>
  <si>
    <t>Ryan</t>
  </si>
  <si>
    <t>Keyboard</t>
  </si>
  <si>
    <t>Lisa</t>
  </si>
  <si>
    <t>Computer</t>
  </si>
  <si>
    <t>Jason</t>
  </si>
  <si>
    <t>Total</t>
  </si>
  <si>
    <t>Quantity</t>
  </si>
  <si>
    <t>Price</t>
  </si>
  <si>
    <t>Product</t>
  </si>
  <si>
    <t>Progress</t>
  </si>
  <si>
    <t>Test B</t>
  </si>
  <si>
    <t>Test A</t>
  </si>
  <si>
    <t>Student</t>
  </si>
  <si>
    <t>Example 2</t>
  </si>
  <si>
    <t>Dec</t>
  </si>
  <si>
    <t>Nov</t>
  </si>
  <si>
    <t>Oct</t>
  </si>
  <si>
    <t>Sep</t>
  </si>
  <si>
    <t>Aug</t>
  </si>
  <si>
    <t>Jul</t>
  </si>
  <si>
    <t>Jun</t>
  </si>
  <si>
    <t>May</t>
  </si>
  <si>
    <t>Apr</t>
  </si>
  <si>
    <t>Mar</t>
  </si>
  <si>
    <t>Feb</t>
  </si>
  <si>
    <t>Jan</t>
  </si>
  <si>
    <t>Month</t>
  </si>
  <si>
    <t>Australia</t>
  </si>
  <si>
    <t>Vegetables</t>
  </si>
  <si>
    <t>Carrots</t>
  </si>
  <si>
    <t>United States</t>
  </si>
  <si>
    <t>Fruit</t>
  </si>
  <si>
    <t>Orange</t>
  </si>
  <si>
    <t>France</t>
  </si>
  <si>
    <t>Beans</t>
  </si>
  <si>
    <t>Apple</t>
  </si>
  <si>
    <t>Germany</t>
  </si>
  <si>
    <t>New Zealand</t>
  </si>
  <si>
    <t>Canada</t>
  </si>
  <si>
    <t>United Kingdom</t>
  </si>
  <si>
    <t>Banana</t>
  </si>
  <si>
    <t>Broccoli</t>
  </si>
  <si>
    <t>Mango</t>
  </si>
  <si>
    <t>Country</t>
  </si>
  <si>
    <t>Date</t>
  </si>
  <si>
    <t>Total Expense</t>
  </si>
  <si>
    <t>Amount</t>
  </si>
  <si>
    <t>Category</t>
  </si>
  <si>
    <t>Order ID</t>
  </si>
  <si>
    <t>Whales</t>
  </si>
  <si>
    <t>Dolphins</t>
  </si>
  <si>
    <t>Bears</t>
  </si>
  <si>
    <t>I had no clean pants to wear</t>
  </si>
  <si>
    <t>I thought it was Friday</t>
  </si>
  <si>
    <t>I forgot to set my alarm</t>
  </si>
  <si>
    <t>It was too dark, I though it was still nighttime</t>
  </si>
  <si>
    <t>I got stuck in traffic</t>
  </si>
  <si>
    <t>Frequency</t>
  </si>
  <si>
    <t>Reasons for Late</t>
  </si>
  <si>
    <t>Tubeless Tyres</t>
  </si>
  <si>
    <t>Tyres</t>
  </si>
  <si>
    <t>Profit</t>
  </si>
  <si>
    <t>Days Opened</t>
  </si>
  <si>
    <t>Goal</t>
  </si>
  <si>
    <t>Achieved</t>
  </si>
  <si>
    <t>Day</t>
  </si>
  <si>
    <t>3. Select cell B1. The reference to cell B1 is not valid anymore.</t>
  </si>
  <si>
    <t>2. Delete column B. To achieve this, right click the column B header and click Delete.</t>
  </si>
  <si>
    <t>1. Cell C1 references cell A1 and cell B1.</t>
  </si>
  <si>
    <t>Excel displays the #REF! error when a formula refers to a cell that is not valid.</t>
  </si>
  <si>
    <t>#REF! error</t>
  </si>
  <si>
    <t>5)</t>
  </si>
  <si>
    <t>1b. Prevent the error from being displayed by using the logical function IF or IFERROR.</t>
  </si>
  <si>
    <t>Excel displays the #DIV/0! error when a formula tries to divide a number by 0 or an empty cell.</t>
  </si>
  <si>
    <t>#DIV/0! Error</t>
  </si>
  <si>
    <t>4)</t>
  </si>
  <si>
    <t>Excel displays the #VALUE! error when a formula has the wrong type of argument</t>
  </si>
  <si>
    <t>#VALUE! error</t>
  </si>
  <si>
    <t>3)</t>
  </si>
  <si>
    <t>The #NAME? error occurs when Excel does not recognize text in a formula.</t>
  </si>
  <si>
    <t>#NAME? error</t>
  </si>
  <si>
    <t>2)</t>
  </si>
  <si>
    <t>Increase the width of the column</t>
  </si>
  <si>
    <t>When your cell contains this error code, the column isn't wide enough to display the value</t>
  </si>
  <si>
    <t>Back Home</t>
  </si>
  <si>
    <t>##### error</t>
  </si>
  <si>
    <t>1)</t>
  </si>
  <si>
    <t>ERROR HANDLING</t>
  </si>
  <si>
    <t>Loan Amount</t>
  </si>
  <si>
    <t>Interest Rate</t>
  </si>
  <si>
    <t>Periods (Term In months)</t>
  </si>
  <si>
    <t>Compounding periods per year</t>
  </si>
  <si>
    <t>Monthly Payment</t>
  </si>
  <si>
    <t>Production Description</t>
  </si>
  <si>
    <t>Pant Blue 28</t>
  </si>
  <si>
    <t>Pant?8</t>
  </si>
  <si>
    <t>Pant Blue 29</t>
  </si>
  <si>
    <t>Pant*29</t>
  </si>
  <si>
    <t>Pant28</t>
  </si>
  <si>
    <t>Quarter 1</t>
  </si>
  <si>
    <t>Quarter 2</t>
  </si>
  <si>
    <t>Quarter 3</t>
  </si>
  <si>
    <t>Quarter 4</t>
  </si>
  <si>
    <t>Coffee</t>
  </si>
  <si>
    <t>Tea</t>
  </si>
  <si>
    <t>Milk</t>
  </si>
  <si>
    <t>NPER</t>
  </si>
  <si>
    <t>PV</t>
  </si>
  <si>
    <t>RATE</t>
  </si>
  <si>
    <t>USE minus sign with pv because we are taking a loan against the bank</t>
  </si>
  <si>
    <t>fv=the future value or cash balance after the payment is done</t>
  </si>
  <si>
    <t>type=whne payments are due,0=end of period, 1=beginning of period</t>
  </si>
  <si>
    <t>20 year</t>
  </si>
  <si>
    <t>We divide c4 by c6 because rate is per annum i.e total rate and we need to find per month i.e total number of times you need to pay that 9%. So, divide it by c6 i.e compounding periods per year</t>
  </si>
  <si>
    <t>? For one character</t>
  </si>
  <si>
    <t>* for multiple char</t>
  </si>
  <si>
    <t>Pant~?8</t>
  </si>
  <si>
    <t>, else it will get confused with Pant28</t>
  </si>
  <si>
    <t>"~" to get the same result</t>
  </si>
  <si>
    <t>this formula is very complex, so it is converted into an array formula</t>
  </si>
  <si>
    <t>it converts the values into an array and does the calculations on the back end</t>
  </si>
  <si>
    <r>
      <t xml:space="preserve">press </t>
    </r>
    <r>
      <rPr>
        <b/>
        <sz val="11"/>
        <color theme="1"/>
        <rFont val="Calibri"/>
        <family val="2"/>
        <scheme val="minor"/>
      </rPr>
      <t>ctrl+shift+enter</t>
    </r>
    <r>
      <rPr>
        <sz val="11"/>
        <color theme="1"/>
        <rFont val="Calibri"/>
        <family val="2"/>
        <scheme val="minor"/>
      </rPr>
      <t xml:space="preserve"> after the formula is written</t>
    </r>
  </si>
  <si>
    <t>if multiplying by arrays, use  curly brackets to embed the array values</t>
  </si>
  <si>
    <t>USING THE SPECIAL ARRAY VAUE</t>
  </si>
  <si>
    <t>we use this value to remove the limitations  of the caps.</t>
  </si>
  <si>
    <t>data tables and labels tells the values in the graph</t>
  </si>
  <si>
    <t xml:space="preserve">Combination of charts: select any chart and check CHANGE CHART in the menu. </t>
  </si>
  <si>
    <t>select COMBO and then do the designing</t>
  </si>
  <si>
    <t>Sum of Dolphins</t>
  </si>
  <si>
    <t>Sum of Whales</t>
  </si>
  <si>
    <t>Sum of Bears</t>
  </si>
  <si>
    <t>pivot  chart</t>
  </si>
  <si>
    <t>Make this</t>
  </si>
  <si>
    <t>get the percentile of  ach and goal</t>
  </si>
  <si>
    <t>select the achievement and goal table and make a simple column chart</t>
  </si>
  <si>
    <r>
      <t xml:space="preserve">use </t>
    </r>
    <r>
      <rPr>
        <b/>
        <sz val="11"/>
        <color theme="1"/>
        <rFont val="Calibri"/>
        <family val="2"/>
        <scheme val="minor"/>
      </rPr>
      <t>select data</t>
    </r>
    <r>
      <rPr>
        <sz val="11"/>
        <color theme="1"/>
        <rFont val="Calibri"/>
        <family val="2"/>
        <scheme val="minor"/>
      </rPr>
      <t xml:space="preserve"> in </t>
    </r>
    <r>
      <rPr>
        <b/>
        <sz val="11"/>
        <color theme="1"/>
        <rFont val="Calibri"/>
        <family val="2"/>
        <scheme val="minor"/>
      </rPr>
      <t xml:space="preserve"> DATA MENU</t>
    </r>
    <r>
      <rPr>
        <sz val="11"/>
        <color theme="1"/>
        <rFont val="Calibri"/>
        <family val="2"/>
        <scheme val="minor"/>
      </rPr>
      <t xml:space="preserve"> and select 0.94</t>
    </r>
  </si>
  <si>
    <t>Week 4 (2)</t>
  </si>
  <si>
    <r>
      <t>CONSOLIDATION:</t>
    </r>
    <r>
      <rPr>
        <sz val="11"/>
        <color theme="1"/>
        <rFont val="Calibri"/>
        <family val="2"/>
        <scheme val="minor"/>
      </rPr>
      <t>select CONSOLIDATE in DATA menu and then select tables from the sheet And add them to the menu.</t>
    </r>
  </si>
  <si>
    <t xml:space="preserve">PIVOT </t>
  </si>
  <si>
    <t>Sum of Order ID</t>
  </si>
  <si>
    <t>Row Labels</t>
  </si>
  <si>
    <t>Grand Total</t>
  </si>
  <si>
    <t>Sum of Total Expense</t>
  </si>
  <si>
    <t>for amounting loan use (=PMT) formula</t>
  </si>
  <si>
    <t xml:space="preserve"> </t>
  </si>
  <si>
    <t>Sum of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</si>
</sst>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164" formatCode="[&lt;=9999999]###\-####;\(###\)\ ###\-####"/>
    <numFmt numFmtId="165" formatCode="&quot;$&quot;#,##0"/>
    <numFmt numFmtId="166" formatCode="_ [$₹-4009]\ * #,##0.00_ ;_ [$₹-4009]\ * \-#,##0.00_ ;_ [$₹-4009]\ * &quot;-&quot;??_ ;_ @_ "/>
    <numFmt numFmtId="167" formatCode="_ [$₹-439]* #,##0.00_ ;_ [$₹-439]* \-#,##0.00_ ;_ [$₹-439]* &quot;-&quot;??_ ;_ @_ "/>
    <numFmt numFmtId="168" formatCode="[$₹-4009]\ #,##0.00"/>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b/>
      <u/>
      <sz val="11"/>
      <color theme="1"/>
      <name val="Calibri"/>
      <family val="2"/>
      <scheme val="minor"/>
    </font>
    <font>
      <sz val="10"/>
      <name val="Arial"/>
      <family val="2"/>
    </font>
    <font>
      <sz val="11"/>
      <color theme="1"/>
      <name val="Calibri"/>
      <family val="2"/>
      <scheme val="minor"/>
    </font>
    <font>
      <b/>
      <i/>
      <sz val="11"/>
      <color theme="1"/>
      <name val="Calibri"/>
      <family val="2"/>
      <scheme val="minor"/>
    </font>
    <font>
      <u/>
      <sz val="11"/>
      <color theme="1"/>
      <name val="Calibri"/>
      <family val="2"/>
      <scheme val="minor"/>
    </font>
    <font>
      <u/>
      <sz val="11"/>
      <color theme="10"/>
      <name val="Calibri"/>
      <family val="2"/>
      <scheme val="minor"/>
    </font>
    <font>
      <b/>
      <u/>
      <sz val="11"/>
      <color theme="8"/>
      <name val="Calibri"/>
      <family val="2"/>
      <scheme val="minor"/>
    </font>
    <font>
      <sz val="11"/>
      <color theme="0"/>
      <name val="Calibri"/>
      <family val="2"/>
      <scheme val="minor"/>
    </font>
    <font>
      <b/>
      <sz val="11"/>
      <name val="Calibri"/>
      <family val="2"/>
      <scheme val="minor"/>
    </font>
    <font>
      <b/>
      <sz val="11"/>
      <color indexed="8"/>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6">
    <xf numFmtId="0" fontId="0" fillId="0" borderId="0"/>
    <xf numFmtId="0" fontId="3" fillId="0" borderId="0"/>
    <xf numFmtId="0" fontId="7" fillId="0" borderId="0"/>
    <xf numFmtId="9" fontId="8" fillId="0" borderId="0" applyFont="0" applyFill="0" applyBorder="0" applyAlignment="0" applyProtection="0"/>
    <xf numFmtId="0" fontId="11" fillId="0" borderId="0" applyNumberFormat="0" applyFill="0" applyBorder="0" applyAlignment="0" applyProtection="0"/>
    <xf numFmtId="44" fontId="8" fillId="0" borderId="0" applyFont="0" applyFill="0" applyBorder="0" applyAlignment="0" applyProtection="0"/>
  </cellStyleXfs>
  <cellXfs count="75">
    <xf numFmtId="0" fontId="0" fillId="0" borderId="0" xfId="0"/>
    <xf numFmtId="0" fontId="2" fillId="0" borderId="0" xfId="0" quotePrefix="1" applyFont="1"/>
    <xf numFmtId="0" fontId="0" fillId="2" borderId="1" xfId="0" applyFill="1" applyBorder="1" applyAlignment="1">
      <alignment horizontal="center"/>
    </xf>
    <xf numFmtId="0" fontId="0" fillId="0" borderId="1" xfId="0" applyBorder="1" applyAlignment="1">
      <alignment horizontal="center"/>
    </xf>
    <xf numFmtId="0" fontId="4" fillId="2" borderId="1" xfId="1" applyFont="1" applyFill="1" applyBorder="1" applyAlignment="1">
      <alignment horizontal="center" vertical="center"/>
    </xf>
    <xf numFmtId="0" fontId="4" fillId="0" borderId="1" xfId="1" applyFont="1" applyFill="1" applyBorder="1" applyAlignment="1">
      <alignment horizontal="center" vertical="center"/>
    </xf>
    <xf numFmtId="164" fontId="5" fillId="0" borderId="1" xfId="1" applyNumberFormat="1" applyFont="1" applyFill="1" applyBorder="1" applyAlignment="1">
      <alignment horizontal="center" vertical="center"/>
    </xf>
    <xf numFmtId="0" fontId="5" fillId="0" borderId="1" xfId="1" applyFont="1" applyFill="1" applyBorder="1" applyAlignment="1">
      <alignment horizontal="center" vertical="center"/>
    </xf>
    <xf numFmtId="0" fontId="6" fillId="0" borderId="0" xfId="0" applyFont="1"/>
    <xf numFmtId="0" fontId="0" fillId="0" borderId="0" xfId="0" applyAlignment="1">
      <alignment horizontal="center" vertical="center"/>
    </xf>
    <xf numFmtId="0" fontId="2" fillId="4" borderId="0" xfId="0" applyFont="1" applyFill="1" applyAlignment="1">
      <alignment horizontal="center" vertical="center"/>
    </xf>
    <xf numFmtId="0" fontId="2" fillId="0" borderId="2" xfId="0" applyFont="1" applyFill="1" applyBorder="1" applyAlignment="1">
      <alignment horizontal="center" vertical="center"/>
    </xf>
    <xf numFmtId="0" fontId="0" fillId="6" borderId="8"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Fill="1" applyBorder="1" applyAlignment="1">
      <alignment horizontal="center" vertical="center"/>
    </xf>
    <xf numFmtId="0" fontId="0" fillId="6" borderId="11" xfId="0" applyFill="1"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11" xfId="0" applyFill="1" applyBorder="1" applyAlignment="1">
      <alignment horizontal="center" vertical="center"/>
    </xf>
    <xf numFmtId="0" fontId="0" fillId="0" borderId="0" xfId="0" applyFill="1" applyBorder="1" applyAlignment="1">
      <alignment horizontal="center" vertical="center"/>
    </xf>
    <xf numFmtId="0" fontId="2" fillId="7" borderId="1" xfId="0" applyFont="1" applyFill="1" applyBorder="1" applyAlignment="1">
      <alignment horizontal="center" vertical="center"/>
    </xf>
    <xf numFmtId="0" fontId="0" fillId="7" borderId="1" xfId="0" applyFill="1" applyBorder="1" applyAlignment="1">
      <alignment horizontal="center" vertical="center"/>
    </xf>
    <xf numFmtId="0" fontId="0" fillId="0" borderId="13" xfId="0" applyBorder="1" applyAlignment="1">
      <alignment horizontal="center" vertical="center"/>
    </xf>
    <xf numFmtId="0" fontId="0" fillId="0" borderId="1" xfId="0" applyFill="1" applyBorder="1" applyAlignment="1">
      <alignment horizontal="center" vertical="center"/>
    </xf>
    <xf numFmtId="0" fontId="2" fillId="6" borderId="14" xfId="0" applyFont="1" applyFill="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Fill="1" applyBorder="1" applyAlignment="1">
      <alignment horizontal="center" vertical="center"/>
    </xf>
    <xf numFmtId="0" fontId="2" fillId="0" borderId="1" xfId="0" applyFont="1" applyBorder="1" applyAlignment="1">
      <alignment horizontal="center" vertical="center"/>
    </xf>
    <xf numFmtId="0" fontId="7" fillId="0" borderId="0" xfId="2"/>
    <xf numFmtId="14" fontId="7" fillId="0" borderId="0" xfId="2" applyNumberFormat="1"/>
    <xf numFmtId="14" fontId="0" fillId="0" borderId="0" xfId="0" applyNumberFormat="1" applyAlignment="1">
      <alignment horizontal="center" vertical="center"/>
    </xf>
    <xf numFmtId="165" fontId="0" fillId="0" borderId="0" xfId="0" applyNumberFormat="1" applyAlignment="1">
      <alignment horizontal="center" vertical="center"/>
    </xf>
    <xf numFmtId="0" fontId="2" fillId="8" borderId="0" xfId="0" applyFont="1" applyFill="1" applyAlignment="1">
      <alignment horizontal="center" vertical="center"/>
    </xf>
    <xf numFmtId="0" fontId="0" fillId="0" borderId="1" xfId="0" applyBorder="1"/>
    <xf numFmtId="0" fontId="1" fillId="9" borderId="1" xfId="0" applyFont="1" applyFill="1" applyBorder="1"/>
    <xf numFmtId="0" fontId="1" fillId="9" borderId="1" xfId="0" applyFont="1" applyFill="1" applyBorder="1" applyAlignment="1">
      <alignment horizontal="center" vertical="center"/>
    </xf>
    <xf numFmtId="165" fontId="0" fillId="0" borderId="0" xfId="0" applyNumberFormat="1"/>
    <xf numFmtId="0" fontId="2" fillId="0" borderId="0" xfId="0" applyFont="1" applyAlignment="1">
      <alignment horizontal="center"/>
    </xf>
    <xf numFmtId="9" fontId="8" fillId="0" borderId="0" xfId="3" applyFont="1"/>
    <xf numFmtId="0" fontId="2" fillId="0" borderId="0" xfId="0" applyFont="1"/>
    <xf numFmtId="0" fontId="2" fillId="0" borderId="0" xfId="0" applyFont="1" applyAlignment="1">
      <alignment horizontal="center" vertical="center"/>
    </xf>
    <xf numFmtId="0" fontId="9" fillId="0" borderId="0" xfId="0" applyFont="1"/>
    <xf numFmtId="0" fontId="10" fillId="0" borderId="0" xfId="0" applyFont="1"/>
    <xf numFmtId="0" fontId="12" fillId="0" borderId="0" xfId="4" applyFont="1" applyAlignment="1">
      <alignment horizontal="center" vertical="center"/>
    </xf>
    <xf numFmtId="0" fontId="0" fillId="10" borderId="1" xfId="0" applyFill="1" applyBorder="1"/>
    <xf numFmtId="166" fontId="0" fillId="0" borderId="1" xfId="0" applyNumberFormat="1" applyBorder="1"/>
    <xf numFmtId="9" fontId="0" fillId="0" borderId="1" xfId="0" applyNumberFormat="1" applyBorder="1"/>
    <xf numFmtId="0" fontId="14" fillId="0" borderId="0" xfId="0" applyFont="1"/>
    <xf numFmtId="0" fontId="13" fillId="0" borderId="0" xfId="0" applyFont="1"/>
    <xf numFmtId="0" fontId="15" fillId="0" borderId="0" xfId="0" applyFont="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pivotButton="1"/>
    <xf numFmtId="167" fontId="0" fillId="0" borderId="0" xfId="0" applyNumberFormat="1"/>
    <xf numFmtId="168" fontId="0" fillId="0" borderId="1" xfId="5" applyNumberFormat="1" applyFont="1" applyBorder="1"/>
    <xf numFmtId="0" fontId="0" fillId="6" borderId="17" xfId="0" applyFill="1" applyBorder="1" applyAlignment="1">
      <alignment horizontal="center" vertical="center"/>
    </xf>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2" fillId="4" borderId="0" xfId="0" applyFont="1" applyFill="1" applyAlignment="1">
      <alignment horizontal="center"/>
    </xf>
    <xf numFmtId="0" fontId="2" fillId="5" borderId="7" xfId="0" applyFont="1" applyFill="1" applyBorder="1" applyAlignment="1">
      <alignment horizontal="center"/>
    </xf>
    <xf numFmtId="0" fontId="2" fillId="5" borderId="6" xfId="0" applyFont="1" applyFill="1" applyBorder="1" applyAlignment="1">
      <alignment horizontal="center"/>
    </xf>
    <xf numFmtId="0" fontId="2" fillId="5" borderId="5" xfId="0" applyFont="1" applyFill="1" applyBorder="1" applyAlignment="1">
      <alignment horizontal="center"/>
    </xf>
    <xf numFmtId="0" fontId="2" fillId="5" borderId="4" xfId="0" applyFont="1" applyFill="1" applyBorder="1" applyAlignment="1">
      <alignment horizontal="center"/>
    </xf>
    <xf numFmtId="0" fontId="2" fillId="5" borderId="3" xfId="0" applyFont="1" applyFill="1" applyBorder="1" applyAlignment="1">
      <alignment horizontal="center"/>
    </xf>
    <xf numFmtId="0" fontId="0" fillId="3" borderId="1" xfId="0" applyFill="1" applyBorder="1" applyAlignment="1">
      <alignment horizontal="center" vertical="center"/>
    </xf>
  </cellXfs>
  <cellStyles count="6">
    <cellStyle name="Currency" xfId="5" builtinId="4"/>
    <cellStyle name="Hyperlink" xfId="4" builtinId="8"/>
    <cellStyle name="Normal" xfId="0" builtinId="0"/>
    <cellStyle name="Normal 2" xfId="2"/>
    <cellStyle name="Normal 2 3" xfId="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4 SOLD.xlsx]Sheet5!PivotTable7</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3"/>
          </a:solidFill>
          <a:ln>
            <a:noFill/>
          </a:ln>
          <a:effectLst/>
        </c:spPr>
        <c:marker>
          <c:symbol val="none"/>
        </c:marker>
      </c:pivotFmt>
      <c:pivotFmt>
        <c:idx val="4"/>
        <c:marker>
          <c:symbol val="none"/>
        </c:marker>
      </c:pivotFmt>
      <c:pivotFmt>
        <c:idx val="5"/>
        <c:marker>
          <c:symbol val="none"/>
        </c:marker>
      </c:pivotFmt>
    </c:pivotFmts>
    <c:plotArea>
      <c:layout/>
      <c:barChart>
        <c:barDir val="col"/>
        <c:grouping val="clustered"/>
        <c:varyColors val="0"/>
        <c:ser>
          <c:idx val="0"/>
          <c:order val="0"/>
          <c:tx>
            <c:strRef>
              <c:f>Sheet5!$A$1</c:f>
              <c:strCache>
                <c:ptCount val="1"/>
                <c:pt idx="0">
                  <c:v>Sum of Bears</c:v>
                </c:pt>
              </c:strCache>
            </c:strRef>
          </c:tx>
          <c:spPr>
            <a:solidFill>
              <a:schemeClr val="accent3"/>
            </a:solidFill>
            <a:ln>
              <a:noFill/>
            </a:ln>
            <a:effectLst/>
          </c:spPr>
          <c:invertIfNegative val="0"/>
          <c:cat>
            <c:strRef>
              <c:f>Sheet5!$A$2</c:f>
              <c:strCache>
                <c:ptCount val="1"/>
                <c:pt idx="0">
                  <c:v>Total</c:v>
                </c:pt>
              </c:strCache>
            </c:strRef>
          </c:cat>
          <c:val>
            <c:numRef>
              <c:f>Sheet5!$A$2</c:f>
              <c:numCache>
                <c:formatCode>General</c:formatCode>
                <c:ptCount val="1"/>
                <c:pt idx="0">
                  <c:v>592</c:v>
                </c:pt>
              </c:numCache>
            </c:numRef>
          </c:val>
          <c:extLst xmlns:c16r2="http://schemas.microsoft.com/office/drawing/2015/06/chart">
            <c:ext xmlns:c16="http://schemas.microsoft.com/office/drawing/2014/chart" uri="{C3380CC4-5D6E-409C-BE32-E72D297353CC}">
              <c16:uniqueId val="{00000001-D18B-42CD-B6FD-CDD1528CB3AE}"/>
            </c:ext>
          </c:extLst>
        </c:ser>
        <c:ser>
          <c:idx val="1"/>
          <c:order val="1"/>
          <c:tx>
            <c:strRef>
              <c:f>Sheet5!$B$1</c:f>
              <c:strCache>
                <c:ptCount val="1"/>
                <c:pt idx="0">
                  <c:v>Sum of Whales</c:v>
                </c:pt>
              </c:strCache>
            </c:strRef>
          </c:tx>
          <c:invertIfNegative val="0"/>
          <c:cat>
            <c:strRef>
              <c:f>Sheet5!$A$2</c:f>
              <c:strCache>
                <c:ptCount val="1"/>
                <c:pt idx="0">
                  <c:v>Total</c:v>
                </c:pt>
              </c:strCache>
            </c:strRef>
          </c:cat>
          <c:val>
            <c:numRef>
              <c:f>Sheet5!$B$2</c:f>
              <c:numCache>
                <c:formatCode>General</c:formatCode>
                <c:ptCount val="1"/>
                <c:pt idx="0">
                  <c:v>475</c:v>
                </c:pt>
              </c:numCache>
            </c:numRef>
          </c:val>
        </c:ser>
        <c:ser>
          <c:idx val="2"/>
          <c:order val="2"/>
          <c:tx>
            <c:strRef>
              <c:f>Sheet5!$C$1</c:f>
              <c:strCache>
                <c:ptCount val="1"/>
                <c:pt idx="0">
                  <c:v>Sum of Dolphins</c:v>
                </c:pt>
              </c:strCache>
            </c:strRef>
          </c:tx>
          <c:invertIfNegative val="0"/>
          <c:cat>
            <c:strRef>
              <c:f>Sheet5!$A$2</c:f>
              <c:strCache>
                <c:ptCount val="1"/>
                <c:pt idx="0">
                  <c:v>Total</c:v>
                </c:pt>
              </c:strCache>
            </c:strRef>
          </c:cat>
          <c:val>
            <c:numRef>
              <c:f>Sheet5!$C$2</c:f>
              <c:numCache>
                <c:formatCode>General</c:formatCode>
                <c:ptCount val="1"/>
                <c:pt idx="0">
                  <c:v>277</c:v>
                </c:pt>
              </c:numCache>
            </c:numRef>
          </c:val>
        </c:ser>
        <c:dLbls>
          <c:showLegendKey val="0"/>
          <c:showVal val="0"/>
          <c:showCatName val="0"/>
          <c:showSerName val="0"/>
          <c:showPercent val="0"/>
          <c:showBubbleSize val="0"/>
        </c:dLbls>
        <c:gapWidth val="227"/>
        <c:overlap val="-26"/>
        <c:axId val="186884480"/>
        <c:axId val="186886016"/>
      </c:barChart>
      <c:catAx>
        <c:axId val="18688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86016"/>
        <c:crosses val="autoZero"/>
        <c:auto val="1"/>
        <c:lblAlgn val="ctr"/>
        <c:lblOffset val="100"/>
        <c:noMultiLvlLbl val="0"/>
      </c:catAx>
      <c:valAx>
        <c:axId val="186886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8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xPr>
        <a:bodyPr rot="0" vert="horz"/>
        <a:lstStyle/>
        <a:p>
          <a:pPr>
            <a:defRPr/>
          </a:pPr>
          <a:endParaRPr lang="en-US"/>
        </a:p>
      </c:txPr>
    </c:title>
    <c:autoTitleDeleted val="0"/>
    <c:plotArea>
      <c:layout/>
      <c:areaChart>
        <c:grouping val="stacked"/>
        <c:varyColors val="0"/>
        <c:ser>
          <c:idx val="0"/>
          <c:order val="0"/>
          <c:tx>
            <c:strRef>
              <c:f>'Area Chart'!$B$1</c:f>
              <c:strCache>
                <c:ptCount val="1"/>
                <c:pt idx="0">
                  <c:v>Bears</c:v>
                </c:pt>
              </c:strCache>
            </c:strRef>
          </c:tx>
          <c:cat>
            <c:numRef>
              <c:f>'Area Chart'!$A$2:$A$8</c:f>
              <c:numCache>
                <c:formatCode>General</c:formatCode>
                <c:ptCount val="7"/>
                <c:pt idx="0">
                  <c:v>2017</c:v>
                </c:pt>
                <c:pt idx="1">
                  <c:v>2018</c:v>
                </c:pt>
                <c:pt idx="2">
                  <c:v>2019</c:v>
                </c:pt>
                <c:pt idx="3">
                  <c:v>2020</c:v>
                </c:pt>
                <c:pt idx="4">
                  <c:v>2021</c:v>
                </c:pt>
                <c:pt idx="5">
                  <c:v>2022</c:v>
                </c:pt>
              </c:numCache>
            </c:numRef>
          </c:cat>
          <c:val>
            <c:numRef>
              <c:f>'Area Chart'!$B$2:$B$8</c:f>
              <c:numCache>
                <c:formatCode>General</c:formatCode>
                <c:ptCount val="7"/>
                <c:pt idx="0">
                  <c:v>8</c:v>
                </c:pt>
                <c:pt idx="1">
                  <c:v>54</c:v>
                </c:pt>
                <c:pt idx="2">
                  <c:v>93</c:v>
                </c:pt>
                <c:pt idx="3">
                  <c:v>116</c:v>
                </c:pt>
                <c:pt idx="4">
                  <c:v>137</c:v>
                </c:pt>
                <c:pt idx="5">
                  <c:v>184</c:v>
                </c:pt>
              </c:numCache>
            </c:numRef>
          </c:val>
          <c:extLst xmlns:c16r2="http://schemas.microsoft.com/office/drawing/2015/06/chart">
            <c:ext xmlns:c16="http://schemas.microsoft.com/office/drawing/2014/chart" uri="{C3380CC4-5D6E-409C-BE32-E72D297353CC}">
              <c16:uniqueId val="{00000000-ECFF-4892-B5F7-FB615A08D062}"/>
            </c:ext>
          </c:extLst>
        </c:ser>
        <c:ser>
          <c:idx val="1"/>
          <c:order val="1"/>
          <c:tx>
            <c:strRef>
              <c:f>'Area Chart'!$C$1</c:f>
              <c:strCache>
                <c:ptCount val="1"/>
                <c:pt idx="0">
                  <c:v>Dolphins</c:v>
                </c:pt>
              </c:strCache>
            </c:strRef>
          </c:tx>
          <c:cat>
            <c:numRef>
              <c:f>'Area Chart'!$A$2:$A$8</c:f>
              <c:numCache>
                <c:formatCode>General</c:formatCode>
                <c:ptCount val="7"/>
                <c:pt idx="0">
                  <c:v>2017</c:v>
                </c:pt>
                <c:pt idx="1">
                  <c:v>2018</c:v>
                </c:pt>
                <c:pt idx="2">
                  <c:v>2019</c:v>
                </c:pt>
                <c:pt idx="3">
                  <c:v>2020</c:v>
                </c:pt>
                <c:pt idx="4">
                  <c:v>2021</c:v>
                </c:pt>
                <c:pt idx="5">
                  <c:v>2022</c:v>
                </c:pt>
              </c:numCache>
            </c:numRef>
          </c:cat>
          <c:val>
            <c:numRef>
              <c:f>'Area Chart'!$C$2:$C$8</c:f>
              <c:numCache>
                <c:formatCode>General</c:formatCode>
                <c:ptCount val="7"/>
                <c:pt idx="0">
                  <c:v>150</c:v>
                </c:pt>
                <c:pt idx="1">
                  <c:v>77</c:v>
                </c:pt>
                <c:pt idx="2">
                  <c:v>32</c:v>
                </c:pt>
                <c:pt idx="3">
                  <c:v>11</c:v>
                </c:pt>
                <c:pt idx="4">
                  <c:v>6</c:v>
                </c:pt>
                <c:pt idx="5">
                  <c:v>1</c:v>
                </c:pt>
              </c:numCache>
            </c:numRef>
          </c:val>
          <c:extLst xmlns:c16r2="http://schemas.microsoft.com/office/drawing/2015/06/chart">
            <c:ext xmlns:c16="http://schemas.microsoft.com/office/drawing/2014/chart" uri="{C3380CC4-5D6E-409C-BE32-E72D297353CC}">
              <c16:uniqueId val="{00000001-ECFF-4892-B5F7-FB615A08D062}"/>
            </c:ext>
          </c:extLst>
        </c:ser>
        <c:ser>
          <c:idx val="2"/>
          <c:order val="2"/>
          <c:tx>
            <c:strRef>
              <c:f>'Area Chart'!$D$1</c:f>
              <c:strCache>
                <c:ptCount val="1"/>
                <c:pt idx="0">
                  <c:v>Whales</c:v>
                </c:pt>
              </c:strCache>
            </c:strRef>
          </c:tx>
          <c:cat>
            <c:numRef>
              <c:f>'Area Chart'!$A$2:$A$8</c:f>
              <c:numCache>
                <c:formatCode>General</c:formatCode>
                <c:ptCount val="7"/>
                <c:pt idx="0">
                  <c:v>2017</c:v>
                </c:pt>
                <c:pt idx="1">
                  <c:v>2018</c:v>
                </c:pt>
                <c:pt idx="2">
                  <c:v>2019</c:v>
                </c:pt>
                <c:pt idx="3">
                  <c:v>2020</c:v>
                </c:pt>
                <c:pt idx="4">
                  <c:v>2021</c:v>
                </c:pt>
                <c:pt idx="5">
                  <c:v>2022</c:v>
                </c:pt>
              </c:numCache>
            </c:numRef>
          </c:cat>
          <c:val>
            <c:numRef>
              <c:f>'Area Chart'!$D$2:$D$8</c:f>
              <c:numCache>
                <c:formatCode>General</c:formatCode>
                <c:ptCount val="7"/>
                <c:pt idx="0">
                  <c:v>80</c:v>
                </c:pt>
                <c:pt idx="1">
                  <c:v>54</c:v>
                </c:pt>
                <c:pt idx="2">
                  <c:v>100</c:v>
                </c:pt>
                <c:pt idx="3">
                  <c:v>76</c:v>
                </c:pt>
                <c:pt idx="4">
                  <c:v>93</c:v>
                </c:pt>
                <c:pt idx="5">
                  <c:v>72</c:v>
                </c:pt>
              </c:numCache>
            </c:numRef>
          </c:val>
          <c:extLst xmlns:c16r2="http://schemas.microsoft.com/office/drawing/2015/06/chart">
            <c:ext xmlns:c16="http://schemas.microsoft.com/office/drawing/2014/chart" uri="{C3380CC4-5D6E-409C-BE32-E72D297353CC}">
              <c16:uniqueId val="{00000002-ECFF-4892-B5F7-FB615A08D062}"/>
            </c:ext>
          </c:extLst>
        </c:ser>
        <c:dLbls>
          <c:showLegendKey val="0"/>
          <c:showVal val="0"/>
          <c:showCatName val="0"/>
          <c:showSerName val="0"/>
          <c:showPercent val="0"/>
          <c:showBubbleSize val="0"/>
        </c:dLbls>
        <c:axId val="187028224"/>
        <c:axId val="187029760"/>
        <c:extLst xmlns:c16r2="http://schemas.microsoft.com/office/drawing/2015/06/chart">
          <c:ext xmlns:c15="http://schemas.microsoft.com/office/drawing/2012/chart" uri="{02D57815-91ED-43cb-92C2-25804820EDAC}">
            <c15:filteredAreaSeries>
              <c15:ser>
                <c:idx val="3"/>
                <c:order val="3"/>
                <c:tx>
                  <c:strRef>
                    <c:extLst>
                      <c:ext uri="{02D57815-91ED-43cb-92C2-25804820EDAC}">
                        <c15:formulaRef>
                          <c15:sqref>'Area Chart'!$E$1</c15:sqref>
                        </c15:formulaRef>
                      </c:ext>
                    </c:extLst>
                    <c:strCache>
                      <c:ptCount val="1"/>
                    </c:strCache>
                  </c:strRef>
                </c:tx>
                <c:spPr>
                  <a:solidFill>
                    <a:schemeClr val="accent4"/>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'Area Chart'!$A$2:$A$8</c15:sqref>
                        </c15:formulaRef>
                      </c:ext>
                    </c:extLst>
                    <c:numCache>
                      <c:formatCode>General</c:formatCode>
                      <c:ptCount val="7"/>
                      <c:pt idx="0">
                        <c:v>2017</c:v>
                      </c:pt>
                      <c:pt idx="1">
                        <c:v>2018</c:v>
                      </c:pt>
                      <c:pt idx="2">
                        <c:v>2019</c:v>
                      </c:pt>
                      <c:pt idx="3">
                        <c:v>2020</c:v>
                      </c:pt>
                      <c:pt idx="4">
                        <c:v>2021</c:v>
                      </c:pt>
                      <c:pt idx="5">
                        <c:v>2022</c:v>
                      </c:pt>
                    </c:numCache>
                  </c:numRef>
                </c:cat>
                <c:val>
                  <c:numRef>
                    <c:extLst>
                      <c:ext uri="{02D57815-91ED-43cb-92C2-25804820EDAC}">
                        <c15:formulaRef>
                          <c15:sqref>'Area Chart'!$E$2:$E$8</c15:sqref>
                        </c15:formulaRef>
                      </c:ext>
                    </c:extLst>
                    <c:numCache>
                      <c:formatCode>General</c:formatCode>
                      <c:ptCount val="7"/>
                    </c:numCache>
                  </c:numRef>
                </c:val>
                <c:extLst>
                  <c:ext xmlns:c16="http://schemas.microsoft.com/office/drawing/2014/chart" uri="{C3380CC4-5D6E-409C-BE32-E72D297353CC}">
                    <c16:uniqueId val="{00000003-ECFF-4892-B5F7-FB615A08D062}"/>
                  </c:ext>
                </c:extLst>
              </c15:ser>
            </c15:filteredAreaSeries>
          </c:ext>
        </c:extLst>
      </c:areaChart>
      <c:catAx>
        <c:axId val="187028224"/>
        <c:scaling>
          <c:orientation val="minMax"/>
        </c:scaling>
        <c:delete val="0"/>
        <c:axPos val="b"/>
        <c:numFmt formatCode="General" sourceLinked="1"/>
        <c:majorTickMark val="none"/>
        <c:minorTickMark val="none"/>
        <c:tickLblPos val="nextTo"/>
        <c:txPr>
          <a:bodyPr rot="-60000000" vert="horz"/>
          <a:lstStyle/>
          <a:p>
            <a:pPr>
              <a:defRPr/>
            </a:pPr>
            <a:endParaRPr lang="en-US"/>
          </a:p>
        </c:txPr>
        <c:crossAx val="187029760"/>
        <c:crosses val="autoZero"/>
        <c:auto val="1"/>
        <c:lblAlgn val="ctr"/>
        <c:lblOffset val="100"/>
        <c:noMultiLvlLbl val="0"/>
      </c:catAx>
      <c:valAx>
        <c:axId val="187029760"/>
        <c:scaling>
          <c:orientation val="minMax"/>
        </c:scaling>
        <c:delete val="0"/>
        <c:axPos val="l"/>
        <c:majorGridlines/>
        <c:numFmt formatCode="General" sourceLinked="1"/>
        <c:majorTickMark val="none"/>
        <c:minorTickMark val="none"/>
        <c:tickLblPos val="nextTo"/>
        <c:txPr>
          <a:bodyPr rot="-60000000" vert="horz"/>
          <a:lstStyle/>
          <a:p>
            <a:pPr>
              <a:defRPr/>
            </a:pPr>
            <a:endParaRPr lang="en-US"/>
          </a:p>
        </c:txPr>
        <c:crossAx val="187028224"/>
        <c:crosses val="autoZero"/>
        <c:crossBetween val="midCat"/>
      </c:valAx>
    </c:plotArea>
    <c:legend>
      <c:legendPos val="b"/>
      <c:layout/>
      <c:overlay val="0"/>
      <c:txPr>
        <a:bodyPr rot="0" vert="horz"/>
        <a:lstStyle/>
        <a:p>
          <a:pPr>
            <a:defRPr/>
          </a:pPr>
          <a:endParaRPr lang="en-US"/>
        </a:p>
      </c:txPr>
    </c:legend>
    <c:plotVisOnly val="1"/>
    <c:dispBlanksAs val="zero"/>
    <c:showDLblsOverMax val="0"/>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'Area Chart'!$B$1</c:f>
              <c:strCache>
                <c:ptCount val="1"/>
                <c:pt idx="0">
                  <c:v>Bears</c:v>
                </c:pt>
              </c:strCache>
            </c:strRef>
          </c:tx>
          <c:spPr>
            <a:solidFill>
              <a:schemeClr val="accent1"/>
            </a:solidFill>
            <a:ln>
              <a:noFill/>
            </a:ln>
            <a:effectLst/>
          </c:spPr>
          <c:invertIfNegative val="0"/>
          <c:cat>
            <c:numRef>
              <c:f>'Area Chart'!$A$2:$A$7</c:f>
              <c:numCache>
                <c:formatCode>General</c:formatCode>
                <c:ptCount val="6"/>
                <c:pt idx="0">
                  <c:v>2017</c:v>
                </c:pt>
                <c:pt idx="1">
                  <c:v>2018</c:v>
                </c:pt>
                <c:pt idx="2">
                  <c:v>2019</c:v>
                </c:pt>
                <c:pt idx="3">
                  <c:v>2020</c:v>
                </c:pt>
                <c:pt idx="4">
                  <c:v>2021</c:v>
                </c:pt>
                <c:pt idx="5">
                  <c:v>2022</c:v>
                </c:pt>
              </c:numCache>
            </c:numRef>
          </c:cat>
          <c:val>
            <c:numRef>
              <c:f>'Area Chart'!$B$2:$B$7</c:f>
              <c:numCache>
                <c:formatCode>General</c:formatCode>
                <c:ptCount val="6"/>
                <c:pt idx="0">
                  <c:v>8</c:v>
                </c:pt>
                <c:pt idx="1">
                  <c:v>54</c:v>
                </c:pt>
                <c:pt idx="2">
                  <c:v>93</c:v>
                </c:pt>
                <c:pt idx="3">
                  <c:v>116</c:v>
                </c:pt>
                <c:pt idx="4">
                  <c:v>137</c:v>
                </c:pt>
                <c:pt idx="5">
                  <c:v>184</c:v>
                </c:pt>
              </c:numCache>
            </c:numRef>
          </c:val>
          <c:extLst xmlns:c16r2="http://schemas.microsoft.com/office/drawing/2015/06/chart">
            <c:ext xmlns:c16="http://schemas.microsoft.com/office/drawing/2014/chart" uri="{C3380CC4-5D6E-409C-BE32-E72D297353CC}">
              <c16:uniqueId val="{00000000-A62A-41E0-B4E9-19090B143B48}"/>
            </c:ext>
          </c:extLst>
        </c:ser>
        <c:ser>
          <c:idx val="1"/>
          <c:order val="1"/>
          <c:tx>
            <c:strRef>
              <c:f>'Area Chart'!$C$1</c:f>
              <c:strCache>
                <c:ptCount val="1"/>
                <c:pt idx="0">
                  <c:v>Dolphins</c:v>
                </c:pt>
              </c:strCache>
            </c:strRef>
          </c:tx>
          <c:spPr>
            <a:solidFill>
              <a:schemeClr val="accent2"/>
            </a:solidFill>
            <a:ln>
              <a:noFill/>
            </a:ln>
            <a:effectLst/>
          </c:spPr>
          <c:invertIfNegative val="0"/>
          <c:cat>
            <c:numRef>
              <c:f>'Area Chart'!$A$2:$A$7</c:f>
              <c:numCache>
                <c:formatCode>General</c:formatCode>
                <c:ptCount val="6"/>
                <c:pt idx="0">
                  <c:v>2017</c:v>
                </c:pt>
                <c:pt idx="1">
                  <c:v>2018</c:v>
                </c:pt>
                <c:pt idx="2">
                  <c:v>2019</c:v>
                </c:pt>
                <c:pt idx="3">
                  <c:v>2020</c:v>
                </c:pt>
                <c:pt idx="4">
                  <c:v>2021</c:v>
                </c:pt>
                <c:pt idx="5">
                  <c:v>2022</c:v>
                </c:pt>
              </c:numCache>
            </c:numRef>
          </c:cat>
          <c:val>
            <c:numRef>
              <c:f>'Area Chart'!$C$2:$C$7</c:f>
              <c:numCache>
                <c:formatCode>General</c:formatCode>
                <c:ptCount val="6"/>
                <c:pt idx="0">
                  <c:v>150</c:v>
                </c:pt>
                <c:pt idx="1">
                  <c:v>77</c:v>
                </c:pt>
                <c:pt idx="2">
                  <c:v>32</c:v>
                </c:pt>
                <c:pt idx="3">
                  <c:v>11</c:v>
                </c:pt>
                <c:pt idx="4">
                  <c:v>6</c:v>
                </c:pt>
                <c:pt idx="5">
                  <c:v>1</c:v>
                </c:pt>
              </c:numCache>
            </c:numRef>
          </c:val>
          <c:extLst xmlns:c16r2="http://schemas.microsoft.com/office/drawing/2015/06/chart">
            <c:ext xmlns:c16="http://schemas.microsoft.com/office/drawing/2014/chart" uri="{C3380CC4-5D6E-409C-BE32-E72D297353CC}">
              <c16:uniqueId val="{00000001-A62A-41E0-B4E9-19090B143B48}"/>
            </c:ext>
          </c:extLst>
        </c:ser>
        <c:ser>
          <c:idx val="2"/>
          <c:order val="2"/>
          <c:tx>
            <c:strRef>
              <c:f>'Area Chart'!$D$1</c:f>
              <c:strCache>
                <c:ptCount val="1"/>
                <c:pt idx="0">
                  <c:v>Whales</c:v>
                </c:pt>
              </c:strCache>
            </c:strRef>
          </c:tx>
          <c:spPr>
            <a:solidFill>
              <a:schemeClr val="accent3"/>
            </a:solidFill>
            <a:ln>
              <a:noFill/>
            </a:ln>
            <a:effectLst/>
          </c:spPr>
          <c:invertIfNegative val="0"/>
          <c:cat>
            <c:numRef>
              <c:f>'Area Chart'!$A$2:$A$7</c:f>
              <c:numCache>
                <c:formatCode>General</c:formatCode>
                <c:ptCount val="6"/>
                <c:pt idx="0">
                  <c:v>2017</c:v>
                </c:pt>
                <c:pt idx="1">
                  <c:v>2018</c:v>
                </c:pt>
                <c:pt idx="2">
                  <c:v>2019</c:v>
                </c:pt>
                <c:pt idx="3">
                  <c:v>2020</c:v>
                </c:pt>
                <c:pt idx="4">
                  <c:v>2021</c:v>
                </c:pt>
                <c:pt idx="5">
                  <c:v>2022</c:v>
                </c:pt>
              </c:numCache>
            </c:numRef>
          </c:cat>
          <c:val>
            <c:numRef>
              <c:f>'Area Chart'!$D$2:$D$7</c:f>
              <c:numCache>
                <c:formatCode>General</c:formatCode>
                <c:ptCount val="6"/>
                <c:pt idx="0">
                  <c:v>80</c:v>
                </c:pt>
                <c:pt idx="1">
                  <c:v>54</c:v>
                </c:pt>
                <c:pt idx="2">
                  <c:v>100</c:v>
                </c:pt>
                <c:pt idx="3">
                  <c:v>76</c:v>
                </c:pt>
                <c:pt idx="4">
                  <c:v>93</c:v>
                </c:pt>
                <c:pt idx="5">
                  <c:v>72</c:v>
                </c:pt>
              </c:numCache>
            </c:numRef>
          </c:val>
          <c:extLst xmlns:c16r2="http://schemas.microsoft.com/office/drawing/2015/06/chart">
            <c:ext xmlns:c16="http://schemas.microsoft.com/office/drawing/2014/chart" uri="{C3380CC4-5D6E-409C-BE32-E72D297353CC}">
              <c16:uniqueId val="{00000002-A62A-41E0-B4E9-19090B143B48}"/>
            </c:ext>
          </c:extLst>
        </c:ser>
        <c:dLbls>
          <c:showLegendKey val="0"/>
          <c:showVal val="0"/>
          <c:showCatName val="0"/>
          <c:showSerName val="0"/>
          <c:showPercent val="0"/>
          <c:showBubbleSize val="0"/>
        </c:dLbls>
        <c:gapWidth val="219"/>
        <c:overlap val="-27"/>
        <c:axId val="187462784"/>
        <c:axId val="187464320"/>
      </c:barChart>
      <c:catAx>
        <c:axId val="18746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64320"/>
        <c:crosses val="autoZero"/>
        <c:auto val="1"/>
        <c:lblAlgn val="ctr"/>
        <c:lblOffset val="100"/>
        <c:noMultiLvlLbl val="0"/>
      </c:catAx>
      <c:valAx>
        <c:axId val="18746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62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 Chart'!$B$1</c:f>
              <c:strCache>
                <c:ptCount val="1"/>
                <c:pt idx="0">
                  <c:v>Tyres</c:v>
                </c:pt>
              </c:strCache>
            </c:strRef>
          </c:tx>
          <c:spPr>
            <a:ln w="28575" cap="rnd">
              <a:solidFill>
                <a:schemeClr val="accent1"/>
              </a:solidFill>
              <a:round/>
            </a:ln>
            <a:effectLst/>
          </c:spPr>
          <c:marker>
            <c:symbol val="none"/>
          </c:marker>
          <c:cat>
            <c:numRef>
              <c:f>'Line Chart'!$A$2:$A$8</c:f>
              <c:numCache>
                <c:formatCode>General</c:formatCode>
                <c:ptCount val="7"/>
                <c:pt idx="0">
                  <c:v>2011</c:v>
                </c:pt>
                <c:pt idx="1">
                  <c:v>2012</c:v>
                </c:pt>
                <c:pt idx="2">
                  <c:v>2013</c:v>
                </c:pt>
                <c:pt idx="3">
                  <c:v>2014</c:v>
                </c:pt>
                <c:pt idx="4">
                  <c:v>2015</c:v>
                </c:pt>
                <c:pt idx="5">
                  <c:v>2016</c:v>
                </c:pt>
                <c:pt idx="6">
                  <c:v>2017</c:v>
                </c:pt>
              </c:numCache>
            </c:numRef>
          </c:cat>
          <c:val>
            <c:numRef>
              <c:f>'Line Chart'!$B$2:$B$8</c:f>
              <c:numCache>
                <c:formatCode>General</c:formatCode>
                <c:ptCount val="7"/>
                <c:pt idx="0">
                  <c:v>5987</c:v>
                </c:pt>
                <c:pt idx="1">
                  <c:v>3456</c:v>
                </c:pt>
                <c:pt idx="2">
                  <c:v>3200</c:v>
                </c:pt>
                <c:pt idx="3">
                  <c:v>3020</c:v>
                </c:pt>
                <c:pt idx="4">
                  <c:v>2988</c:v>
                </c:pt>
                <c:pt idx="5">
                  <c:v>2500</c:v>
                </c:pt>
                <c:pt idx="6">
                  <c:v>2488</c:v>
                </c:pt>
              </c:numCache>
            </c:numRef>
          </c:val>
          <c:smooth val="0"/>
          <c:extLst xmlns:c16r2="http://schemas.microsoft.com/office/drawing/2015/06/chart">
            <c:ext xmlns:c16="http://schemas.microsoft.com/office/drawing/2014/chart" uri="{C3380CC4-5D6E-409C-BE32-E72D297353CC}">
              <c16:uniqueId val="{00000000-F0BD-42B8-B996-334DD3F20111}"/>
            </c:ext>
          </c:extLst>
        </c:ser>
        <c:ser>
          <c:idx val="1"/>
          <c:order val="1"/>
          <c:tx>
            <c:strRef>
              <c:f>'Line Chart'!$C$1</c:f>
              <c:strCache>
                <c:ptCount val="1"/>
                <c:pt idx="0">
                  <c:v>Tubeless Tyres</c:v>
                </c:pt>
              </c:strCache>
            </c:strRef>
          </c:tx>
          <c:spPr>
            <a:ln w="28575" cap="rnd">
              <a:solidFill>
                <a:schemeClr val="accent2"/>
              </a:solidFill>
              <a:round/>
            </a:ln>
            <a:effectLst/>
          </c:spPr>
          <c:marker>
            <c:symbol val="none"/>
          </c:marker>
          <c:cat>
            <c:numRef>
              <c:f>'Line Chart'!$A$2:$A$8</c:f>
              <c:numCache>
                <c:formatCode>General</c:formatCode>
                <c:ptCount val="7"/>
                <c:pt idx="0">
                  <c:v>2011</c:v>
                </c:pt>
                <c:pt idx="1">
                  <c:v>2012</c:v>
                </c:pt>
                <c:pt idx="2">
                  <c:v>2013</c:v>
                </c:pt>
                <c:pt idx="3">
                  <c:v>2014</c:v>
                </c:pt>
                <c:pt idx="4">
                  <c:v>2015</c:v>
                </c:pt>
                <c:pt idx="5">
                  <c:v>2016</c:v>
                </c:pt>
                <c:pt idx="6">
                  <c:v>2017</c:v>
                </c:pt>
              </c:numCache>
            </c:numRef>
          </c:cat>
          <c:val>
            <c:numRef>
              <c:f>'Line Chart'!$C$2:$C$8</c:f>
              <c:numCache>
                <c:formatCode>General</c:formatCode>
                <c:ptCount val="7"/>
                <c:pt idx="0">
                  <c:v>2343</c:v>
                </c:pt>
                <c:pt idx="1">
                  <c:v>3456</c:v>
                </c:pt>
                <c:pt idx="2">
                  <c:v>4575</c:v>
                </c:pt>
                <c:pt idx="3">
                  <c:v>5786</c:v>
                </c:pt>
                <c:pt idx="4">
                  <c:v>8764</c:v>
                </c:pt>
                <c:pt idx="5">
                  <c:v>9838</c:v>
                </c:pt>
                <c:pt idx="6">
                  <c:v>10998</c:v>
                </c:pt>
              </c:numCache>
            </c:numRef>
          </c:val>
          <c:smooth val="0"/>
          <c:extLst xmlns:c16r2="http://schemas.microsoft.com/office/drawing/2015/06/chart">
            <c:ext xmlns:c16="http://schemas.microsoft.com/office/drawing/2014/chart" uri="{C3380CC4-5D6E-409C-BE32-E72D297353CC}">
              <c16:uniqueId val="{00000001-F0BD-42B8-B996-334DD3F20111}"/>
            </c:ext>
          </c:extLst>
        </c:ser>
        <c:dLbls>
          <c:showLegendKey val="0"/>
          <c:showVal val="0"/>
          <c:showCatName val="0"/>
          <c:showSerName val="0"/>
          <c:showPercent val="0"/>
          <c:showBubbleSize val="0"/>
        </c:dLbls>
        <c:marker val="1"/>
        <c:smooth val="0"/>
        <c:axId val="187278080"/>
        <c:axId val="187279616"/>
      </c:lineChart>
      <c:catAx>
        <c:axId val="18727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79616"/>
        <c:crosses val="autoZero"/>
        <c:auto val="1"/>
        <c:lblAlgn val="ctr"/>
        <c:lblOffset val="100"/>
        <c:noMultiLvlLbl val="0"/>
      </c:catAx>
      <c:valAx>
        <c:axId val="18727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780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'Pie Chart'!$A$2</c:f>
              <c:strCache>
                <c:ptCount val="1"/>
                <c:pt idx="0">
                  <c:v>2017</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5F8D-4CEB-8956-1DDD0B257BB1}"/>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5F8D-4CEB-8956-1DDD0B257BB1}"/>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5F8D-4CEB-8956-1DDD0B257BB1}"/>
              </c:ext>
            </c:extLst>
          </c:dPt>
          <c:cat>
            <c:strRef>
              <c:f>'Pie Chart'!$B$1:$D$1</c:f>
              <c:strCache>
                <c:ptCount val="3"/>
                <c:pt idx="0">
                  <c:v>Bears</c:v>
                </c:pt>
                <c:pt idx="1">
                  <c:v>Dolphins</c:v>
                </c:pt>
                <c:pt idx="2">
                  <c:v>Whales</c:v>
                </c:pt>
              </c:strCache>
            </c:strRef>
          </c:cat>
          <c:val>
            <c:numRef>
              <c:f>'Pie Chart'!$B$2:$D$2</c:f>
              <c:numCache>
                <c:formatCode>General</c:formatCode>
                <c:ptCount val="3"/>
                <c:pt idx="0">
                  <c:v>8</c:v>
                </c:pt>
                <c:pt idx="1">
                  <c:v>150</c:v>
                </c:pt>
                <c:pt idx="2">
                  <c:v>80</c:v>
                </c:pt>
              </c:numCache>
            </c:numRef>
          </c:val>
          <c:extLst xmlns:c16r2="http://schemas.microsoft.com/office/drawing/2015/06/chart">
            <c:ext xmlns:c16="http://schemas.microsoft.com/office/drawing/2014/chart" uri="{C3380CC4-5D6E-409C-BE32-E72D297353CC}">
              <c16:uniqueId val="{00000000-251B-4D6A-B44D-45883CD5BCC8}"/>
            </c:ext>
          </c:extLst>
        </c:ser>
        <c:ser>
          <c:idx val="1"/>
          <c:order val="1"/>
          <c:tx>
            <c:strRef>
              <c:f>'Pie Chart'!$A$3</c:f>
              <c:strCache>
                <c:ptCount val="1"/>
                <c:pt idx="0">
                  <c:v>2018</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7-5F8D-4CEB-8956-1DDD0B257BB1}"/>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9-5F8D-4CEB-8956-1DDD0B257BB1}"/>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B-5F8D-4CEB-8956-1DDD0B257BB1}"/>
              </c:ext>
            </c:extLst>
          </c:dPt>
          <c:cat>
            <c:strRef>
              <c:f>'Pie Chart'!$B$1:$D$1</c:f>
              <c:strCache>
                <c:ptCount val="3"/>
                <c:pt idx="0">
                  <c:v>Bears</c:v>
                </c:pt>
                <c:pt idx="1">
                  <c:v>Dolphins</c:v>
                </c:pt>
                <c:pt idx="2">
                  <c:v>Whales</c:v>
                </c:pt>
              </c:strCache>
            </c:strRef>
          </c:cat>
          <c:val>
            <c:numRef>
              <c:f>'Pie Chart'!$B$3:$D$3</c:f>
              <c:numCache>
                <c:formatCode>General</c:formatCode>
                <c:ptCount val="3"/>
                <c:pt idx="0">
                  <c:v>6</c:v>
                </c:pt>
                <c:pt idx="1">
                  <c:v>234</c:v>
                </c:pt>
                <c:pt idx="2">
                  <c:v>56</c:v>
                </c:pt>
              </c:numCache>
            </c:numRef>
          </c:val>
          <c:extLst xmlns:c16r2="http://schemas.microsoft.com/office/drawing/2015/06/chart">
            <c:ext xmlns:c16="http://schemas.microsoft.com/office/drawing/2014/chart" uri="{C3380CC4-5D6E-409C-BE32-E72D297353CC}">
              <c16:uniqueId val="{00000001-251B-4D6A-B44D-45883CD5BCC8}"/>
            </c:ext>
          </c:extLst>
        </c:ser>
        <c:dLbls>
          <c:showLegendKey val="0"/>
          <c:showVal val="0"/>
          <c:showCatName val="0"/>
          <c:showSerName val="0"/>
          <c:showPercent val="0"/>
          <c:showBubbleSize val="0"/>
          <c:showLeaderLines val="0"/>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'Pie Chart'!$A$2</c:f>
              <c:strCache>
                <c:ptCount val="1"/>
                <c:pt idx="0">
                  <c:v>2017</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01C8-45AF-ADBD-F18C9961A8B2}"/>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01C8-45AF-ADBD-F18C9961A8B2}"/>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01C8-45AF-ADBD-F18C9961A8B2}"/>
              </c:ext>
            </c:extLst>
          </c:dPt>
          <c:cat>
            <c:strRef>
              <c:f>'Pie Chart'!$B$1:$D$1</c:f>
              <c:strCache>
                <c:ptCount val="3"/>
                <c:pt idx="0">
                  <c:v>Bears</c:v>
                </c:pt>
                <c:pt idx="1">
                  <c:v>Dolphins</c:v>
                </c:pt>
                <c:pt idx="2">
                  <c:v>Whales</c:v>
                </c:pt>
              </c:strCache>
            </c:strRef>
          </c:cat>
          <c:val>
            <c:numRef>
              <c:f>'Pie Chart'!$B$2:$D$2</c:f>
              <c:numCache>
                <c:formatCode>General</c:formatCode>
                <c:ptCount val="3"/>
                <c:pt idx="0">
                  <c:v>8</c:v>
                </c:pt>
                <c:pt idx="1">
                  <c:v>150</c:v>
                </c:pt>
                <c:pt idx="2">
                  <c:v>80</c:v>
                </c:pt>
              </c:numCache>
            </c:numRef>
          </c:val>
          <c:extLst xmlns:c16r2="http://schemas.microsoft.com/office/drawing/2015/06/chart">
            <c:ext xmlns:c16="http://schemas.microsoft.com/office/drawing/2014/chart" uri="{C3380CC4-5D6E-409C-BE32-E72D297353CC}">
              <c16:uniqueId val="{00000000-DBAC-42C7-9DB5-656B1464D047}"/>
            </c:ext>
          </c:extLst>
        </c:ser>
        <c:ser>
          <c:idx val="1"/>
          <c:order val="1"/>
          <c:tx>
            <c:strRef>
              <c:f>'Pie Chart'!$A$3</c:f>
              <c:strCache>
                <c:ptCount val="1"/>
                <c:pt idx="0">
                  <c:v>2018</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7-01C8-45AF-ADBD-F18C9961A8B2}"/>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9-01C8-45AF-ADBD-F18C9961A8B2}"/>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B-01C8-45AF-ADBD-F18C9961A8B2}"/>
              </c:ext>
            </c:extLst>
          </c:dPt>
          <c:cat>
            <c:strRef>
              <c:f>'Pie Chart'!$B$1:$D$1</c:f>
              <c:strCache>
                <c:ptCount val="3"/>
                <c:pt idx="0">
                  <c:v>Bears</c:v>
                </c:pt>
                <c:pt idx="1">
                  <c:v>Dolphins</c:v>
                </c:pt>
                <c:pt idx="2">
                  <c:v>Whales</c:v>
                </c:pt>
              </c:strCache>
            </c:strRef>
          </c:cat>
          <c:val>
            <c:numRef>
              <c:f>'Pie Chart'!$B$3:$D$3</c:f>
              <c:numCache>
                <c:formatCode>General</c:formatCode>
                <c:ptCount val="3"/>
                <c:pt idx="0">
                  <c:v>6</c:v>
                </c:pt>
                <c:pt idx="1">
                  <c:v>234</c:v>
                </c:pt>
                <c:pt idx="2">
                  <c:v>56</c:v>
                </c:pt>
              </c:numCache>
            </c:numRef>
          </c:val>
          <c:extLst xmlns:c16r2="http://schemas.microsoft.com/office/drawing/2015/06/chart">
            <c:ext xmlns:c16="http://schemas.microsoft.com/office/drawing/2014/chart" uri="{C3380CC4-5D6E-409C-BE32-E72D297353CC}">
              <c16:uniqueId val="{00000001-DBAC-42C7-9DB5-656B1464D04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'Combination Chart'!$C$1</c:f>
              <c:strCache>
                <c:ptCount val="1"/>
                <c:pt idx="0">
                  <c:v>Profit</c:v>
                </c:pt>
              </c:strCache>
            </c:strRef>
          </c:tx>
          <c:spPr>
            <a:solidFill>
              <a:schemeClr val="accent2"/>
            </a:solidFill>
            <a:ln>
              <a:noFill/>
            </a:ln>
            <a:effectLst/>
          </c:spPr>
          <c:invertIfNegative val="0"/>
          <c:cat>
            <c:strRef>
              <c:f>'Combination Chart'!$A$2:$A$13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'Combination Chart'!$C$2:$C$13</c:f>
              <c:numCache>
                <c:formatCode>"$"#,##0</c:formatCode>
                <c:ptCount val="12"/>
                <c:pt idx="0">
                  <c:v>3574</c:v>
                </c:pt>
                <c:pt idx="1">
                  <c:v>4708</c:v>
                </c:pt>
                <c:pt idx="2">
                  <c:v>5332</c:v>
                </c:pt>
                <c:pt idx="3">
                  <c:v>6693</c:v>
                </c:pt>
                <c:pt idx="4">
                  <c:v>8843</c:v>
                </c:pt>
                <c:pt idx="5">
                  <c:v>12347</c:v>
                </c:pt>
                <c:pt idx="6">
                  <c:v>15180</c:v>
                </c:pt>
                <c:pt idx="7">
                  <c:v>11198</c:v>
                </c:pt>
                <c:pt idx="8">
                  <c:v>9739</c:v>
                </c:pt>
                <c:pt idx="9">
                  <c:v>9846</c:v>
                </c:pt>
                <c:pt idx="10">
                  <c:v>6620</c:v>
                </c:pt>
                <c:pt idx="11">
                  <c:v>5085</c:v>
                </c:pt>
              </c:numCache>
            </c:numRef>
          </c:val>
          <c:extLst xmlns:c16r2="http://schemas.microsoft.com/office/drawing/2015/06/chart">
            <c:ext xmlns:c16="http://schemas.microsoft.com/office/drawing/2014/chart" uri="{C3380CC4-5D6E-409C-BE32-E72D297353CC}">
              <c16:uniqueId val="{00000001-49D6-4FEE-A577-5E3CA6439827}"/>
            </c:ext>
          </c:extLst>
        </c:ser>
        <c:dLbls>
          <c:showLegendKey val="0"/>
          <c:showVal val="0"/>
          <c:showCatName val="0"/>
          <c:showSerName val="0"/>
          <c:showPercent val="0"/>
          <c:showBubbleSize val="0"/>
        </c:dLbls>
        <c:gapWidth val="219"/>
        <c:axId val="187808768"/>
        <c:axId val="187807232"/>
      </c:barChart>
      <c:lineChart>
        <c:grouping val="standard"/>
        <c:varyColors val="0"/>
        <c:ser>
          <c:idx val="0"/>
          <c:order val="0"/>
          <c:tx>
            <c:strRef>
              <c:f>'Combination Chart'!$B$1</c:f>
              <c:strCache>
                <c:ptCount val="1"/>
                <c:pt idx="0">
                  <c:v>Days Opened</c:v>
                </c:pt>
              </c:strCache>
            </c:strRef>
          </c:tx>
          <c:spPr>
            <a:ln w="28575" cap="rnd">
              <a:solidFill>
                <a:schemeClr val="accent1"/>
              </a:solidFill>
              <a:round/>
            </a:ln>
            <a:effectLst/>
          </c:spPr>
          <c:marker>
            <c:symbol val="none"/>
          </c:marker>
          <c:cat>
            <c:strRef>
              <c:f>'Combination Chart'!$A$2:$A$13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'Combination Chart'!$B$2:$B$13</c:f>
              <c:numCache>
                <c:formatCode>General</c:formatCode>
                <c:ptCount val="12"/>
                <c:pt idx="0">
                  <c:v>12</c:v>
                </c:pt>
                <c:pt idx="1">
                  <c:v>11</c:v>
                </c:pt>
                <c:pt idx="2">
                  <c:v>10</c:v>
                </c:pt>
                <c:pt idx="3">
                  <c:v>9</c:v>
                </c:pt>
                <c:pt idx="4">
                  <c:v>8</c:v>
                </c:pt>
                <c:pt idx="5">
                  <c:v>6</c:v>
                </c:pt>
                <c:pt idx="6">
                  <c:v>4</c:v>
                </c:pt>
                <c:pt idx="7">
                  <c:v>6</c:v>
                </c:pt>
                <c:pt idx="8">
                  <c:v>7</c:v>
                </c:pt>
                <c:pt idx="9">
                  <c:v>8</c:v>
                </c:pt>
                <c:pt idx="10">
                  <c:v>10</c:v>
                </c:pt>
                <c:pt idx="11">
                  <c:v>11</c:v>
                </c:pt>
              </c:numCache>
            </c:numRef>
          </c:val>
          <c:smooth val="0"/>
          <c:extLst xmlns:c16r2="http://schemas.microsoft.com/office/drawing/2015/06/chart">
            <c:ext xmlns:c16="http://schemas.microsoft.com/office/drawing/2014/chart" uri="{C3380CC4-5D6E-409C-BE32-E72D297353CC}">
              <c16:uniqueId val="{00000000-49D6-4FEE-A577-5E3CA6439827}"/>
            </c:ext>
          </c:extLst>
        </c:ser>
        <c:dLbls>
          <c:showLegendKey val="0"/>
          <c:showVal val="0"/>
          <c:showCatName val="0"/>
          <c:showSerName val="0"/>
          <c:showPercent val="0"/>
          <c:showBubbleSize val="0"/>
        </c:dLbls>
        <c:marker val="1"/>
        <c:smooth val="0"/>
        <c:axId val="187783424"/>
        <c:axId val="187805696"/>
      </c:lineChart>
      <c:catAx>
        <c:axId val="18778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05696"/>
        <c:crosses val="autoZero"/>
        <c:auto val="1"/>
        <c:lblAlgn val="ctr"/>
        <c:lblOffset val="100"/>
        <c:noMultiLvlLbl val="0"/>
      </c:catAx>
      <c:valAx>
        <c:axId val="18780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83424"/>
        <c:crosses val="autoZero"/>
        <c:crossBetween val="between"/>
      </c:valAx>
      <c:valAx>
        <c:axId val="187807232"/>
        <c:scaling>
          <c:orientation val="minMax"/>
        </c:scaling>
        <c:delete val="0"/>
        <c:axPos val="r"/>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08768"/>
        <c:crosses val="max"/>
        <c:crossBetween val="between"/>
      </c:valAx>
      <c:catAx>
        <c:axId val="187808768"/>
        <c:scaling>
          <c:orientation val="minMax"/>
        </c:scaling>
        <c:delete val="1"/>
        <c:axPos val="b"/>
        <c:numFmt formatCode="General" sourceLinked="1"/>
        <c:majorTickMark val="out"/>
        <c:minorTickMark val="none"/>
        <c:tickLblPos val="nextTo"/>
        <c:crossAx val="187807232"/>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val>
            <c:numRef>
              <c:f>'Thermometer Chart'!$B$15</c:f>
              <c:numCache>
                <c:formatCode>General</c:formatCode>
                <c:ptCount val="1"/>
                <c:pt idx="0">
                  <c:v>91</c:v>
                </c:pt>
              </c:numCache>
            </c:numRef>
          </c:val>
          <c:extLst xmlns:c16r2="http://schemas.microsoft.com/office/drawing/2015/06/chart">
            <c:ext xmlns:c16="http://schemas.microsoft.com/office/drawing/2014/chart" uri="{C3380CC4-5D6E-409C-BE32-E72D297353CC}">
              <c16:uniqueId val="{00000000-D94E-4F41-9742-D0CBA6438A76}"/>
            </c:ext>
          </c:extLst>
        </c:ser>
        <c:dLbls>
          <c:showLegendKey val="0"/>
          <c:showVal val="0"/>
          <c:showCatName val="0"/>
          <c:showSerName val="0"/>
          <c:showPercent val="0"/>
          <c:showBubbleSize val="0"/>
        </c:dLbls>
        <c:gapWidth val="219"/>
        <c:overlap val="100"/>
        <c:axId val="186466304"/>
        <c:axId val="186467840"/>
      </c:barChart>
      <c:catAx>
        <c:axId val="18646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67840"/>
        <c:crosses val="autoZero"/>
        <c:auto val="1"/>
        <c:lblAlgn val="ctr"/>
        <c:lblOffset val="100"/>
        <c:noMultiLvlLbl val="0"/>
      </c:catAx>
      <c:valAx>
        <c:axId val="186467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66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'Thermometer Chart'!$A$13</c:f>
              <c:strCache>
                <c:ptCount val="1"/>
                <c:pt idx="0">
                  <c:v>Achieved</c:v>
                </c:pt>
              </c:strCache>
            </c:strRef>
          </c:tx>
          <c:invertIfNegative val="0"/>
          <c:val>
            <c:numRef>
              <c:f>'Thermometer Chart'!$B$13</c:f>
              <c:numCache>
                <c:formatCode>General</c:formatCode>
                <c:ptCount val="1"/>
                <c:pt idx="0">
                  <c:v>91</c:v>
                </c:pt>
              </c:numCache>
            </c:numRef>
          </c:val>
        </c:ser>
        <c:dLbls>
          <c:showLegendKey val="0"/>
          <c:showVal val="0"/>
          <c:showCatName val="0"/>
          <c:showSerName val="0"/>
          <c:showPercent val="0"/>
          <c:showBubbleSize val="0"/>
        </c:dLbls>
        <c:gapWidth val="150"/>
        <c:axId val="186483840"/>
        <c:axId val="186485376"/>
      </c:barChart>
      <c:catAx>
        <c:axId val="186483840"/>
        <c:scaling>
          <c:orientation val="minMax"/>
        </c:scaling>
        <c:delete val="0"/>
        <c:axPos val="b"/>
        <c:majorTickMark val="out"/>
        <c:minorTickMark val="none"/>
        <c:tickLblPos val="nextTo"/>
        <c:crossAx val="186485376"/>
        <c:crosses val="autoZero"/>
        <c:auto val="1"/>
        <c:lblAlgn val="ctr"/>
        <c:lblOffset val="100"/>
        <c:noMultiLvlLbl val="0"/>
      </c:catAx>
      <c:valAx>
        <c:axId val="186485376"/>
        <c:scaling>
          <c:orientation val="minMax"/>
        </c:scaling>
        <c:delete val="0"/>
        <c:axPos val="l"/>
        <c:majorGridlines/>
        <c:numFmt formatCode="General" sourceLinked="1"/>
        <c:majorTickMark val="out"/>
        <c:minorTickMark val="none"/>
        <c:tickLblPos val="nextTo"/>
        <c:spPr>
          <a:ln w="0" cap="flat" cmpd="thinThick">
            <a:prstDash val="sysDot"/>
          </a:ln>
        </c:spPr>
        <c:crossAx val="186483840"/>
        <c:crosses val="autoZero"/>
        <c:crossBetween val="between"/>
      </c:valAx>
      <c:spPr>
        <a:solidFill>
          <a:schemeClr val="bg1"/>
        </a:solidFill>
        <a:ln>
          <a:prstDash val="sysDot"/>
        </a:ln>
      </c:spPr>
    </c:plotArea>
    <c:legend>
      <c:legendPos val="r"/>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'Thermometer Chart'!$A$13</c:f>
              <c:strCache>
                <c:ptCount val="1"/>
                <c:pt idx="0">
                  <c:v>Achieved</c:v>
                </c:pt>
              </c:strCache>
            </c:strRef>
          </c:tx>
          <c:invertIfNegative val="0"/>
          <c:val>
            <c:numRef>
              <c:f>'Thermometer Chart'!$B$13</c:f>
              <c:numCache>
                <c:formatCode>General</c:formatCode>
                <c:ptCount val="1"/>
                <c:pt idx="0">
                  <c:v>91</c:v>
                </c:pt>
              </c:numCache>
            </c:numRef>
          </c:val>
        </c:ser>
        <c:dLbls>
          <c:showLegendKey val="0"/>
          <c:showVal val="0"/>
          <c:showCatName val="0"/>
          <c:showSerName val="0"/>
          <c:showPercent val="0"/>
          <c:showBubbleSize val="0"/>
        </c:dLbls>
        <c:gapWidth val="150"/>
        <c:overlap val="-42"/>
        <c:axId val="40497920"/>
        <c:axId val="40499456"/>
      </c:barChart>
      <c:barChart>
        <c:barDir val="col"/>
        <c:grouping val="clustered"/>
        <c:varyColors val="0"/>
        <c:ser>
          <c:idx val="1"/>
          <c:order val="1"/>
          <c:tx>
            <c:strRef>
              <c:f>'Thermometer Chart'!$A$14</c:f>
              <c:strCache>
                <c:ptCount val="1"/>
                <c:pt idx="0">
                  <c:v>Goal</c:v>
                </c:pt>
              </c:strCache>
            </c:strRef>
          </c:tx>
          <c:spPr>
            <a:noFill/>
          </c:spPr>
          <c:invertIfNegative val="0"/>
          <c:val>
            <c:numRef>
              <c:f>'Thermometer Chart'!$B$14</c:f>
              <c:numCache>
                <c:formatCode>General</c:formatCode>
                <c:ptCount val="1"/>
                <c:pt idx="0">
                  <c:v>100</c:v>
                </c:pt>
              </c:numCache>
            </c:numRef>
          </c:val>
        </c:ser>
        <c:dLbls>
          <c:showLegendKey val="0"/>
          <c:showVal val="0"/>
          <c:showCatName val="0"/>
          <c:showSerName val="0"/>
          <c:showPercent val="0"/>
          <c:showBubbleSize val="0"/>
        </c:dLbls>
        <c:gapWidth val="150"/>
        <c:overlap val="-42"/>
        <c:axId val="265945856"/>
        <c:axId val="267274496"/>
      </c:barChart>
      <c:catAx>
        <c:axId val="40497920"/>
        <c:scaling>
          <c:orientation val="minMax"/>
        </c:scaling>
        <c:delete val="0"/>
        <c:axPos val="b"/>
        <c:majorTickMark val="none"/>
        <c:minorTickMark val="none"/>
        <c:tickLblPos val="nextTo"/>
        <c:crossAx val="40499456"/>
        <c:crosses val="autoZero"/>
        <c:auto val="1"/>
        <c:lblAlgn val="ctr"/>
        <c:lblOffset val="100"/>
        <c:noMultiLvlLbl val="0"/>
      </c:catAx>
      <c:valAx>
        <c:axId val="40499456"/>
        <c:scaling>
          <c:orientation val="minMax"/>
          <c:max val="120"/>
          <c:min val="0"/>
        </c:scaling>
        <c:delete val="0"/>
        <c:axPos val="l"/>
        <c:numFmt formatCode="General" sourceLinked="1"/>
        <c:majorTickMark val="none"/>
        <c:minorTickMark val="none"/>
        <c:tickLblPos val="nextTo"/>
        <c:crossAx val="40497920"/>
        <c:crosses val="autoZero"/>
        <c:crossBetween val="between"/>
      </c:valAx>
      <c:valAx>
        <c:axId val="267274496"/>
        <c:scaling>
          <c:orientation val="minMax"/>
        </c:scaling>
        <c:delete val="1"/>
        <c:axPos val="r"/>
        <c:numFmt formatCode="General" sourceLinked="1"/>
        <c:majorTickMark val="out"/>
        <c:minorTickMark val="none"/>
        <c:tickLblPos val="nextTo"/>
        <c:crossAx val="265945856"/>
        <c:crosses val="max"/>
        <c:crossBetween val="between"/>
      </c:valAx>
      <c:catAx>
        <c:axId val="265945856"/>
        <c:scaling>
          <c:orientation val="minMax"/>
        </c:scaling>
        <c:delete val="1"/>
        <c:axPos val="b"/>
        <c:majorTickMark val="out"/>
        <c:minorTickMark val="none"/>
        <c:tickLblPos val="nextTo"/>
        <c:crossAx val="267274496"/>
        <c:auto val="1"/>
        <c:lblAlgn val="ctr"/>
        <c:lblOffset val="100"/>
        <c:noMultiLvlLbl val="0"/>
      </c:catAx>
    </c:plotArea>
    <c:legend>
      <c:legendPos val="r"/>
      <c:layout/>
      <c:overlay val="0"/>
    </c:legend>
    <c:plotVisOnly val="1"/>
    <c:dispBlanksAs val="gap"/>
    <c:showDLblsOverMax val="0"/>
  </c:chart>
  <c:spPr>
    <a:ln>
      <a:noFill/>
    </a:ln>
  </c:sp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5</xdr:row>
      <xdr:rowOff>19050</xdr:rowOff>
    </xdr:from>
    <xdr:to>
      <xdr:col>7</xdr:col>
      <xdr:colOff>1076325</xdr:colOff>
      <xdr:row>18</xdr:row>
      <xdr:rowOff>66675</xdr:rowOff>
    </xdr:to>
    <xdr:sp macro="" textlink="">
      <xdr:nvSpPr>
        <xdr:cNvPr id="2" name="Rectangle 1"/>
        <xdr:cNvSpPr>
          <a:spLocks noTextEdit="1"/>
        </xdr:cNvSpPr>
      </xdr:nvSpPr>
      <xdr:spPr>
        <a:xfrm>
          <a:off x="4238625" y="971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0</xdr:row>
      <xdr:rowOff>180975</xdr:rowOff>
    </xdr:from>
    <xdr:to>
      <xdr:col>12</xdr:col>
      <xdr:colOff>28575</xdr:colOff>
      <xdr:row>15</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123825</xdr:colOff>
      <xdr:row>4</xdr:row>
      <xdr:rowOff>119062</xdr:rowOff>
    </xdr:from>
    <xdr:to>
      <xdr:col>13</xdr:col>
      <xdr:colOff>428625</xdr:colOff>
      <xdr:row>19</xdr:row>
      <xdr:rowOff>4762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438150</xdr:colOff>
      <xdr:row>19</xdr:row>
      <xdr:rowOff>109537</xdr:rowOff>
    </xdr:from>
    <xdr:to>
      <xdr:col>14</xdr:col>
      <xdr:colOff>133350</xdr:colOff>
      <xdr:row>33</xdr:row>
      <xdr:rowOff>185737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114300</xdr:colOff>
      <xdr:row>4</xdr:row>
      <xdr:rowOff>157162</xdr:rowOff>
    </xdr:from>
    <xdr:to>
      <xdr:col>13</xdr:col>
      <xdr:colOff>419100</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561974</xdr:colOff>
      <xdr:row>5</xdr:row>
      <xdr:rowOff>28574</xdr:rowOff>
    </xdr:from>
    <xdr:to>
      <xdr:col>14</xdr:col>
      <xdr:colOff>133349</xdr:colOff>
      <xdr:row>19</xdr:row>
      <xdr:rowOff>42861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552450</xdr:colOff>
      <xdr:row>5</xdr:row>
      <xdr:rowOff>61912</xdr:rowOff>
    </xdr:from>
    <xdr:to>
      <xdr:col>8</xdr:col>
      <xdr:colOff>228600</xdr:colOff>
      <xdr:row>19</xdr:row>
      <xdr:rowOff>138112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266700</xdr:colOff>
      <xdr:row>4</xdr:row>
      <xdr:rowOff>157162</xdr:rowOff>
    </xdr:from>
    <xdr:to>
      <xdr:col>14</xdr:col>
      <xdr:colOff>19050</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514351</xdr:colOff>
      <xdr:row>4</xdr:row>
      <xdr:rowOff>185737</xdr:rowOff>
    </xdr:from>
    <xdr:to>
      <xdr:col>11</xdr:col>
      <xdr:colOff>152401</xdr:colOff>
      <xdr:row>19</xdr:row>
      <xdr:rowOff>71437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457200</xdr:colOff>
      <xdr:row>4</xdr:row>
      <xdr:rowOff>90487</xdr:rowOff>
    </xdr:from>
    <xdr:to>
      <xdr:col>16</xdr:col>
      <xdr:colOff>457200</xdr:colOff>
      <xdr:row>18</xdr:row>
      <xdr:rowOff>166687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600075</xdr:colOff>
      <xdr:row>15</xdr:row>
      <xdr:rowOff>109537</xdr:rowOff>
    </xdr:from>
    <xdr:to>
      <xdr:col>5</xdr:col>
      <xdr:colOff>476250</xdr:colOff>
      <xdr:row>29</xdr:row>
      <xdr:rowOff>185737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0.20165</cdr:x>
      <cdr:y>0</cdr:y>
    </cdr:from>
    <cdr:to>
      <cdr:x>0.5679</cdr:x>
      <cdr:y>0.88021</cdr:y>
    </cdr:to>
    <cdr:sp macro="" textlink="">
      <cdr:nvSpPr>
        <cdr:cNvPr id="2" name="Up Arrow 1"/>
        <cdr:cNvSpPr/>
      </cdr:nvSpPr>
      <cdr:spPr>
        <a:xfrm xmlns:a="http://schemas.openxmlformats.org/drawingml/2006/main">
          <a:off x="466724" y="0"/>
          <a:ext cx="847725" cy="2414588"/>
        </a:xfrm>
        <a:prstGeom xmlns:a="http://schemas.openxmlformats.org/drawingml/2006/main" prst="upArrow">
          <a:avLst/>
        </a:prstGeom>
        <a:solidFill xmlns:a="http://schemas.openxmlformats.org/drawingml/2006/main">
          <a:schemeClr val="accent1">
            <a:alpha val="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9.xml><?xml version="1.0" encoding="utf-8"?>
<xdr:wsDr xmlns:xdr="http://schemas.openxmlformats.org/drawingml/2006/spreadsheetDrawing" xmlns:a="http://schemas.openxmlformats.org/drawingml/2006/main">
  <xdr:oneCellAnchor>
    <xdr:from>
      <xdr:col>2</xdr:col>
      <xdr:colOff>400050</xdr:colOff>
      <xdr:row>4</xdr:row>
      <xdr:rowOff>9525</xdr:rowOff>
    </xdr:from>
    <xdr:ext cx="4001062" cy="1438095"/>
    <xdr:pic>
      <xdr:nvPicPr>
        <xdr:cNvPr id="2" name="Picture 1">
          <a:extLst>
            <a:ext uri="{FF2B5EF4-FFF2-40B4-BE49-F238E27FC236}">
              <a16:creationId xmlns=""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619250" y="771525"/>
          <a:ext cx="4001062" cy="1438095"/>
        </a:xfrm>
        <a:prstGeom prst="rect">
          <a:avLst/>
        </a:prstGeom>
      </xdr:spPr>
    </xdr:pic>
    <xdr:clientData/>
  </xdr:oneCellAnchor>
  <xdr:oneCellAnchor>
    <xdr:from>
      <xdr:col>1</xdr:col>
      <xdr:colOff>0</xdr:colOff>
      <xdr:row>17</xdr:row>
      <xdr:rowOff>0</xdr:rowOff>
    </xdr:from>
    <xdr:ext cx="4149209" cy="3733333"/>
    <xdr:pic>
      <xdr:nvPicPr>
        <xdr:cNvPr id="3" name="Picture 2">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609600" y="3238500"/>
          <a:ext cx="4149209" cy="3733333"/>
        </a:xfrm>
        <a:prstGeom prst="rect">
          <a:avLst/>
        </a:prstGeom>
      </xdr:spPr>
    </xdr:pic>
    <xdr:clientData/>
  </xdr:oneCellAnchor>
  <xdr:oneCellAnchor>
    <xdr:from>
      <xdr:col>1</xdr:col>
      <xdr:colOff>0</xdr:colOff>
      <xdr:row>41</xdr:row>
      <xdr:rowOff>0</xdr:rowOff>
    </xdr:from>
    <xdr:ext cx="4092067" cy="3971429"/>
    <xdr:pic>
      <xdr:nvPicPr>
        <xdr:cNvPr id="4" name="Picture 3">
          <a:extLst>
            <a:ext uri="{FF2B5EF4-FFF2-40B4-BE49-F238E27FC236}">
              <a16:creationId xmlns=""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609600" y="7810500"/>
          <a:ext cx="4092067" cy="3971429"/>
        </a:xfrm>
        <a:prstGeom prst="rect">
          <a:avLst/>
        </a:prstGeom>
      </xdr:spPr>
    </xdr:pic>
    <xdr:clientData/>
  </xdr:oneCellAnchor>
  <xdr:oneCellAnchor>
    <xdr:from>
      <xdr:col>0</xdr:col>
      <xdr:colOff>590550</xdr:colOff>
      <xdr:row>65</xdr:row>
      <xdr:rowOff>76200</xdr:rowOff>
    </xdr:from>
    <xdr:ext cx="3992033" cy="1609524"/>
    <xdr:pic>
      <xdr:nvPicPr>
        <xdr:cNvPr id="5" name="Picture 4">
          <a:extLst>
            <a:ext uri="{FF2B5EF4-FFF2-40B4-BE49-F238E27FC236}">
              <a16:creationId xmlns="" xmlns:a16="http://schemas.microsoft.com/office/drawing/2014/main" id="{00000000-0008-0000-0100-000005000000}"/>
            </a:ext>
          </a:extLst>
        </xdr:cNvPr>
        <xdr:cNvPicPr>
          <a:picLocks noChangeAspect="1"/>
        </xdr:cNvPicPr>
      </xdr:nvPicPr>
      <xdr:blipFill rotWithShape="1">
        <a:blip xmlns:r="http://schemas.openxmlformats.org/officeDocument/2006/relationships" r:embed="rId4"/>
        <a:srcRect l="6625" r="7235"/>
        <a:stretch/>
      </xdr:blipFill>
      <xdr:spPr>
        <a:xfrm>
          <a:off x="590550" y="12458700"/>
          <a:ext cx="3992033" cy="1609524"/>
        </a:xfrm>
        <a:prstGeom prst="rect">
          <a:avLst/>
        </a:prstGeom>
      </xdr:spPr>
    </xdr:pic>
    <xdr:clientData/>
  </xdr:oneCellAnchor>
  <xdr:oneCellAnchor>
    <xdr:from>
      <xdr:col>1</xdr:col>
      <xdr:colOff>104775</xdr:colOff>
      <xdr:row>82</xdr:row>
      <xdr:rowOff>57150</xdr:rowOff>
    </xdr:from>
    <xdr:ext cx="3968750" cy="1019175"/>
    <xdr:pic>
      <xdr:nvPicPr>
        <xdr:cNvPr id="6" name="Picture 5">
          <a:extLst>
            <a:ext uri="{FF2B5EF4-FFF2-40B4-BE49-F238E27FC236}">
              <a16:creationId xmlns="" xmlns:a16="http://schemas.microsoft.com/office/drawing/2014/main" id="{00000000-0008-0000-0100-000006000000}"/>
            </a:ext>
          </a:extLst>
        </xdr:cNvPr>
        <xdr:cNvPicPr>
          <a:picLocks noChangeAspect="1"/>
        </xdr:cNvPicPr>
      </xdr:nvPicPr>
      <xdr:blipFill rotWithShape="1">
        <a:blip xmlns:r="http://schemas.openxmlformats.org/officeDocument/2006/relationships" r:embed="rId5"/>
        <a:srcRect l="2366" t="1198" r="8590" b="77442"/>
        <a:stretch/>
      </xdr:blipFill>
      <xdr:spPr>
        <a:xfrm>
          <a:off x="714375" y="15678150"/>
          <a:ext cx="3968750" cy="1019175"/>
        </a:xfrm>
        <a:prstGeom prst="rect">
          <a:avLst/>
        </a:prstGeom>
      </xdr:spPr>
    </xdr:pic>
    <xdr:clientData/>
  </xdr:oneCellAnchor>
  <xdr:oneCellAnchor>
    <xdr:from>
      <xdr:col>1</xdr:col>
      <xdr:colOff>57150</xdr:colOff>
      <xdr:row>90</xdr:row>
      <xdr:rowOff>114300</xdr:rowOff>
    </xdr:from>
    <xdr:ext cx="3968750" cy="3124200"/>
    <xdr:pic>
      <xdr:nvPicPr>
        <xdr:cNvPr id="7" name="Picture 6">
          <a:extLst>
            <a:ext uri="{FF2B5EF4-FFF2-40B4-BE49-F238E27FC236}">
              <a16:creationId xmlns="" xmlns:a16="http://schemas.microsoft.com/office/drawing/2014/main" id="{00000000-0008-0000-0100-000008000000}"/>
            </a:ext>
          </a:extLst>
        </xdr:cNvPr>
        <xdr:cNvPicPr>
          <a:picLocks noChangeAspect="1"/>
        </xdr:cNvPicPr>
      </xdr:nvPicPr>
      <xdr:blipFill rotWithShape="1">
        <a:blip xmlns:r="http://schemas.openxmlformats.org/officeDocument/2006/relationships" r:embed="rId5"/>
        <a:srcRect l="2366" t="31741" r="8590" b="2782"/>
        <a:stretch/>
      </xdr:blipFill>
      <xdr:spPr>
        <a:xfrm>
          <a:off x="666750" y="17259300"/>
          <a:ext cx="3968750" cy="3124200"/>
        </a:xfrm>
        <a:prstGeom prst="rect">
          <a:avLst/>
        </a:prstGeom>
      </xdr:spPr>
    </xdr:pic>
    <xdr:clientData/>
  </xdr:oneCellAnchor>
  <xdr:oneCellAnchor>
    <xdr:from>
      <xdr:col>0</xdr:col>
      <xdr:colOff>590550</xdr:colOff>
      <xdr:row>109</xdr:row>
      <xdr:rowOff>95250</xdr:rowOff>
    </xdr:from>
    <xdr:ext cx="4010585" cy="1114286"/>
    <xdr:pic>
      <xdr:nvPicPr>
        <xdr:cNvPr id="8" name="Picture 7">
          <a:extLst>
            <a:ext uri="{FF2B5EF4-FFF2-40B4-BE49-F238E27FC236}">
              <a16:creationId xmlns="" xmlns:a16="http://schemas.microsoft.com/office/drawing/2014/main" id="{00000000-0008-0000-0100-000009000000}"/>
            </a:ext>
          </a:extLst>
        </xdr:cNvPr>
        <xdr:cNvPicPr>
          <a:picLocks noChangeAspect="1"/>
        </xdr:cNvPicPr>
      </xdr:nvPicPr>
      <xdr:blipFill>
        <a:blip xmlns:r="http://schemas.openxmlformats.org/officeDocument/2006/relationships" r:embed="rId6"/>
        <a:stretch>
          <a:fillRect/>
        </a:stretch>
      </xdr:blipFill>
      <xdr:spPr>
        <a:xfrm>
          <a:off x="590550" y="20859750"/>
          <a:ext cx="4010585" cy="1114286"/>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JPS" refreshedDate="43316.620493055554" createdVersion="6" refreshedVersion="6" minRefreshableVersion="3" recordCount="6">
  <cacheSource type="worksheet">
    <worksheetSource ref="B1:D7" sheet="Area Chart"/>
  </cacheSource>
  <cacheFields count="3">
    <cacheField name="Bears" numFmtId="0">
      <sharedItems containsSemiMixedTypes="0" containsString="0" containsNumber="1" containsInteger="1" minValue="8" maxValue="184"/>
    </cacheField>
    <cacheField name="Dolphins" numFmtId="0">
      <sharedItems containsSemiMixedTypes="0" containsString="0" containsNumber="1" containsInteger="1" minValue="1" maxValue="150" count="6">
        <n v="150"/>
        <n v="77"/>
        <n v="32"/>
        <n v="11"/>
        <n v="6"/>
        <n v="1"/>
      </sharedItems>
    </cacheField>
    <cacheField name="Whales" numFmtId="0">
      <sharedItems containsSemiMixedTypes="0" containsString="0" containsNumber="1" containsInteger="1" minValue="54" maxValue="1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oberocar" refreshedDate="43550.50937615741" createdVersion="4" refreshedVersion="4" minRefreshableVersion="3" recordCount="213">
  <cacheSource type="worksheet">
    <worksheetSource ref="A2:G215" sheet="4"/>
  </cacheSource>
  <cacheFields count="7">
    <cacheField name="Order ID" numFmtId="0">
      <sharedItems containsSemiMixedTypes="0" containsString="0" containsNumber="1" containsInteger="1" minValue="1" maxValue="213"/>
    </cacheField>
    <cacheField name="Product" numFmtId="0">
      <sharedItems count="7">
        <s v="Carrots"/>
        <s v="Broccoli"/>
        <s v="Banana"/>
        <s v="Beans"/>
        <s v="Orange"/>
        <s v="Apple"/>
        <s v="Mango"/>
      </sharedItems>
    </cacheField>
    <cacheField name="Category" numFmtId="0">
      <sharedItems count="2">
        <s v="Vegetables"/>
        <s v="Fruit"/>
      </sharedItems>
    </cacheField>
    <cacheField name="Amount" numFmtId="165">
      <sharedItems containsSemiMixedTypes="0" containsString="0" containsNumber="1" containsInteger="1" minValue="107" maxValue="9990"/>
    </cacheField>
    <cacheField name="Total Expense" numFmtId="165">
      <sharedItems containsSemiMixedTypes="0" containsString="0" containsNumber="1" containsInteger="1" minValue="50472" maxValue="974979"/>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Roberocar" refreshedDate="43555.824572800928" createdVersion="4" refreshedVersion="4" minRefreshableVersion="3" recordCount="1">
  <cacheSource type="worksheet">
    <worksheetSource ref="A1:C2" sheet="Sheet5"/>
  </cacheSource>
  <cacheFields count="3">
    <cacheField name="Sum of Bears" numFmtId="0">
      <sharedItems containsSemiMixedTypes="0" containsString="0" containsNumber="1" containsInteger="1" minValue="592" maxValue="592"/>
    </cacheField>
    <cacheField name="Sum of Whales" numFmtId="0">
      <sharedItems containsSemiMixedTypes="0" containsString="0" containsNumber="1" containsInteger="1" minValue="475" maxValue="475"/>
    </cacheField>
    <cacheField name="Sum of Dolphins" numFmtId="0">
      <sharedItems containsSemiMixedTypes="0" containsString="0" containsNumber="1" containsInteger="1" minValue="277" maxValue="27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
  <r>
    <n v="8"/>
    <x v="0"/>
    <n v="80"/>
  </r>
  <r>
    <n v="54"/>
    <x v="1"/>
    <n v="54"/>
  </r>
  <r>
    <n v="93"/>
    <x v="2"/>
    <n v="100"/>
  </r>
  <r>
    <n v="116"/>
    <x v="3"/>
    <n v="76"/>
  </r>
  <r>
    <n v="137"/>
    <x v="4"/>
    <n v="93"/>
  </r>
  <r>
    <n v="184"/>
    <x v="5"/>
    <n v="72"/>
  </r>
</pivotCacheRecords>
</file>

<file path=xl/pivotCache/pivotCacheRecords2.xml><?xml version="1.0" encoding="utf-8"?>
<pivotCacheRecords xmlns="http://schemas.openxmlformats.org/spreadsheetml/2006/main" xmlns:r="http://schemas.openxmlformats.org/officeDocument/2006/relationships" count="213">
  <r>
    <n v="1"/>
    <x v="0"/>
    <x v="0"/>
    <n v="4270"/>
    <n v="533169"/>
    <x v="0"/>
    <x v="0"/>
  </r>
  <r>
    <n v="2"/>
    <x v="1"/>
    <x v="0"/>
    <n v="8239"/>
    <n v="139739"/>
    <x v="1"/>
    <x v="1"/>
  </r>
  <r>
    <n v="3"/>
    <x v="2"/>
    <x v="1"/>
    <n v="617"/>
    <n v="916894"/>
    <x v="2"/>
    <x v="0"/>
  </r>
  <r>
    <n v="4"/>
    <x v="2"/>
    <x v="1"/>
    <n v="8384"/>
    <n v="889762"/>
    <x v="3"/>
    <x v="2"/>
  </r>
  <r>
    <n v="5"/>
    <x v="3"/>
    <x v="0"/>
    <n v="2626"/>
    <n v="694432"/>
    <x v="3"/>
    <x v="3"/>
  </r>
  <r>
    <n v="6"/>
    <x v="4"/>
    <x v="1"/>
    <n v="3610"/>
    <n v="327624"/>
    <x v="4"/>
    <x v="0"/>
  </r>
  <r>
    <n v="7"/>
    <x v="1"/>
    <x v="0"/>
    <n v="9062"/>
    <n v="402517"/>
    <x v="4"/>
    <x v="4"/>
  </r>
  <r>
    <n v="8"/>
    <x v="2"/>
    <x v="1"/>
    <n v="6906"/>
    <n v="385236"/>
    <x v="5"/>
    <x v="5"/>
  </r>
  <r>
    <n v="9"/>
    <x v="5"/>
    <x v="1"/>
    <n v="2417"/>
    <n v="228529"/>
    <x v="5"/>
    <x v="6"/>
  </r>
  <r>
    <n v="10"/>
    <x v="5"/>
    <x v="1"/>
    <n v="7431"/>
    <n v="469621"/>
    <x v="5"/>
    <x v="2"/>
  </r>
  <r>
    <n v="11"/>
    <x v="2"/>
    <x v="1"/>
    <n v="8250"/>
    <n v="641980"/>
    <x v="5"/>
    <x v="3"/>
  </r>
  <r>
    <n v="12"/>
    <x v="1"/>
    <x v="0"/>
    <n v="7012"/>
    <n v="447853"/>
    <x v="6"/>
    <x v="0"/>
  </r>
  <r>
    <n v="13"/>
    <x v="0"/>
    <x v="0"/>
    <n v="1903"/>
    <n v="441347"/>
    <x v="7"/>
    <x v="3"/>
  </r>
  <r>
    <n v="14"/>
    <x v="1"/>
    <x v="0"/>
    <n v="2824"/>
    <n v="492532"/>
    <x v="8"/>
    <x v="2"/>
  </r>
  <r>
    <n v="15"/>
    <x v="5"/>
    <x v="1"/>
    <n v="6946"/>
    <n v="829961"/>
    <x v="9"/>
    <x v="6"/>
  </r>
  <r>
    <n v="16"/>
    <x v="2"/>
    <x v="1"/>
    <n v="2320"/>
    <n v="748852"/>
    <x v="10"/>
    <x v="1"/>
  </r>
  <r>
    <n v="17"/>
    <x v="2"/>
    <x v="1"/>
    <n v="2116"/>
    <n v="794482"/>
    <x v="11"/>
    <x v="0"/>
  </r>
  <r>
    <n v="18"/>
    <x v="2"/>
    <x v="1"/>
    <n v="1135"/>
    <n v="646887"/>
    <x v="12"/>
    <x v="1"/>
  </r>
  <r>
    <n v="19"/>
    <x v="1"/>
    <x v="0"/>
    <n v="3595"/>
    <n v="365259"/>
    <x v="12"/>
    <x v="1"/>
  </r>
  <r>
    <n v="20"/>
    <x v="5"/>
    <x v="1"/>
    <n v="1161"/>
    <n v="78853"/>
    <x v="13"/>
    <x v="0"/>
  </r>
  <r>
    <n v="21"/>
    <x v="4"/>
    <x v="1"/>
    <n v="2256"/>
    <n v="680836"/>
    <x v="14"/>
    <x v="6"/>
  </r>
  <r>
    <n v="22"/>
    <x v="2"/>
    <x v="1"/>
    <n v="1004"/>
    <n v="685507"/>
    <x v="15"/>
    <x v="5"/>
  </r>
  <r>
    <n v="23"/>
    <x v="2"/>
    <x v="1"/>
    <n v="3642"/>
    <n v="343415"/>
    <x v="16"/>
    <x v="2"/>
  </r>
  <r>
    <n v="24"/>
    <x v="2"/>
    <x v="1"/>
    <n v="4582"/>
    <n v="715773"/>
    <x v="17"/>
    <x v="0"/>
  </r>
  <r>
    <n v="25"/>
    <x v="3"/>
    <x v="0"/>
    <n v="3559"/>
    <n v="615882"/>
    <x v="17"/>
    <x v="1"/>
  </r>
  <r>
    <n v="26"/>
    <x v="0"/>
    <x v="0"/>
    <n v="5154"/>
    <n v="387138"/>
    <x v="17"/>
    <x v="4"/>
  </r>
  <r>
    <n v="27"/>
    <x v="6"/>
    <x v="1"/>
    <n v="7388"/>
    <n v="700142"/>
    <x v="18"/>
    <x v="6"/>
  </r>
  <r>
    <n v="28"/>
    <x v="3"/>
    <x v="0"/>
    <n v="7163"/>
    <n v="626063"/>
    <x v="18"/>
    <x v="0"/>
  </r>
  <r>
    <n v="29"/>
    <x v="3"/>
    <x v="0"/>
    <n v="5101"/>
    <n v="330191"/>
    <x v="19"/>
    <x v="3"/>
  </r>
  <r>
    <n v="30"/>
    <x v="5"/>
    <x v="1"/>
    <n v="7602"/>
    <n v="550575"/>
    <x v="20"/>
    <x v="6"/>
  </r>
  <r>
    <n v="31"/>
    <x v="6"/>
    <x v="1"/>
    <n v="1641"/>
    <n v="503262"/>
    <x v="21"/>
    <x v="0"/>
  </r>
  <r>
    <n v="32"/>
    <x v="5"/>
    <x v="1"/>
    <n v="8892"/>
    <n v="123188"/>
    <x v="22"/>
    <x v="4"/>
  </r>
  <r>
    <n v="33"/>
    <x v="5"/>
    <x v="1"/>
    <n v="2060"/>
    <n v="306540"/>
    <x v="23"/>
    <x v="6"/>
  </r>
  <r>
    <n v="34"/>
    <x v="1"/>
    <x v="0"/>
    <n v="1557"/>
    <n v="397944"/>
    <x v="23"/>
    <x v="3"/>
  </r>
  <r>
    <n v="35"/>
    <x v="5"/>
    <x v="1"/>
    <n v="6509"/>
    <n v="92031"/>
    <x v="24"/>
    <x v="6"/>
  </r>
  <r>
    <n v="36"/>
    <x v="5"/>
    <x v="1"/>
    <n v="5718"/>
    <n v="262847"/>
    <x v="25"/>
    <x v="4"/>
  </r>
  <r>
    <n v="37"/>
    <x v="5"/>
    <x v="1"/>
    <n v="7655"/>
    <n v="596896"/>
    <x v="26"/>
    <x v="0"/>
  </r>
  <r>
    <n v="38"/>
    <x v="0"/>
    <x v="0"/>
    <n v="9116"/>
    <n v="698651"/>
    <x v="26"/>
    <x v="1"/>
  </r>
  <r>
    <n v="39"/>
    <x v="2"/>
    <x v="1"/>
    <n v="2795"/>
    <n v="299066"/>
    <x v="27"/>
    <x v="0"/>
  </r>
  <r>
    <n v="40"/>
    <x v="2"/>
    <x v="1"/>
    <n v="5084"/>
    <n v="259531"/>
    <x v="27"/>
    <x v="0"/>
  </r>
  <r>
    <n v="41"/>
    <x v="0"/>
    <x v="0"/>
    <n v="8941"/>
    <n v="341574"/>
    <x v="27"/>
    <x v="1"/>
  </r>
  <r>
    <n v="42"/>
    <x v="1"/>
    <x v="0"/>
    <n v="5341"/>
    <n v="962225"/>
    <x v="28"/>
    <x v="6"/>
  </r>
  <r>
    <n v="43"/>
    <x v="2"/>
    <x v="1"/>
    <n v="135"/>
    <n v="236179"/>
    <x v="29"/>
    <x v="2"/>
  </r>
  <r>
    <n v="44"/>
    <x v="2"/>
    <x v="1"/>
    <n v="9400"/>
    <n v="521145"/>
    <x v="29"/>
    <x v="4"/>
  </r>
  <r>
    <n v="45"/>
    <x v="3"/>
    <x v="0"/>
    <n v="6045"/>
    <n v="727113"/>
    <x v="30"/>
    <x v="3"/>
  </r>
  <r>
    <n v="46"/>
    <x v="5"/>
    <x v="1"/>
    <n v="5820"/>
    <n v="269427"/>
    <x v="31"/>
    <x v="5"/>
  </r>
  <r>
    <n v="47"/>
    <x v="4"/>
    <x v="1"/>
    <n v="8887"/>
    <n v="206384"/>
    <x v="32"/>
    <x v="3"/>
  </r>
  <r>
    <n v="48"/>
    <x v="4"/>
    <x v="1"/>
    <n v="6982"/>
    <n v="280682"/>
    <x v="33"/>
    <x v="0"/>
  </r>
  <r>
    <n v="49"/>
    <x v="2"/>
    <x v="1"/>
    <n v="4029"/>
    <n v="841838"/>
    <x v="34"/>
    <x v="4"/>
  </r>
  <r>
    <n v="50"/>
    <x v="0"/>
    <x v="0"/>
    <n v="3665"/>
    <n v="626255"/>
    <x v="34"/>
    <x v="3"/>
  </r>
  <r>
    <n v="51"/>
    <x v="2"/>
    <x v="1"/>
    <n v="4781"/>
    <n v="547591"/>
    <x v="35"/>
    <x v="6"/>
  </r>
  <r>
    <n v="52"/>
    <x v="6"/>
    <x v="1"/>
    <n v="3663"/>
    <n v="966071"/>
    <x v="36"/>
    <x v="4"/>
  </r>
  <r>
    <n v="53"/>
    <x v="5"/>
    <x v="1"/>
    <n v="6331"/>
    <n v="592375"/>
    <x v="37"/>
    <x v="6"/>
  </r>
  <r>
    <n v="54"/>
    <x v="5"/>
    <x v="1"/>
    <n v="4364"/>
    <n v="122192"/>
    <x v="37"/>
    <x v="2"/>
  </r>
  <r>
    <n v="55"/>
    <x v="0"/>
    <x v="0"/>
    <n v="607"/>
    <n v="808826"/>
    <x v="38"/>
    <x v="1"/>
  </r>
  <r>
    <n v="56"/>
    <x v="2"/>
    <x v="1"/>
    <n v="1054"/>
    <n v="351687"/>
    <x v="39"/>
    <x v="5"/>
  </r>
  <r>
    <n v="57"/>
    <x v="0"/>
    <x v="0"/>
    <n v="7659"/>
    <n v="868527"/>
    <x v="39"/>
    <x v="0"/>
  </r>
  <r>
    <n v="58"/>
    <x v="1"/>
    <x v="0"/>
    <n v="277"/>
    <n v="640698"/>
    <x v="40"/>
    <x v="3"/>
  </r>
  <r>
    <n v="59"/>
    <x v="2"/>
    <x v="1"/>
    <n v="235"/>
    <n v="963529"/>
    <x v="41"/>
    <x v="0"/>
  </r>
  <r>
    <n v="60"/>
    <x v="4"/>
    <x v="1"/>
    <n v="1113"/>
    <n v="145354"/>
    <x v="42"/>
    <x v="4"/>
  </r>
  <r>
    <n v="61"/>
    <x v="5"/>
    <x v="1"/>
    <n v="1128"/>
    <n v="593137"/>
    <x v="43"/>
    <x v="0"/>
  </r>
  <r>
    <n v="62"/>
    <x v="1"/>
    <x v="0"/>
    <n v="9231"/>
    <n v="292115"/>
    <x v="44"/>
    <x v="2"/>
  </r>
  <r>
    <n v="63"/>
    <x v="2"/>
    <x v="1"/>
    <n v="4387"/>
    <n v="147090"/>
    <x v="45"/>
    <x v="0"/>
  </r>
  <r>
    <n v="64"/>
    <x v="5"/>
    <x v="1"/>
    <n v="2763"/>
    <n v="51964"/>
    <x v="46"/>
    <x v="2"/>
  </r>
  <r>
    <n v="65"/>
    <x v="2"/>
    <x v="1"/>
    <n v="7898"/>
    <n v="312313"/>
    <x v="47"/>
    <x v="1"/>
  </r>
  <r>
    <n v="66"/>
    <x v="2"/>
    <x v="1"/>
    <n v="2427"/>
    <n v="837852"/>
    <x v="48"/>
    <x v="6"/>
  </r>
  <r>
    <n v="67"/>
    <x v="2"/>
    <x v="1"/>
    <n v="8663"/>
    <n v="584498"/>
    <x v="49"/>
    <x v="5"/>
  </r>
  <r>
    <n v="68"/>
    <x v="0"/>
    <x v="0"/>
    <n v="2789"/>
    <n v="717756"/>
    <x v="49"/>
    <x v="3"/>
  </r>
  <r>
    <n v="69"/>
    <x v="2"/>
    <x v="1"/>
    <n v="4054"/>
    <n v="497168"/>
    <x v="50"/>
    <x v="0"/>
  </r>
  <r>
    <n v="70"/>
    <x v="6"/>
    <x v="1"/>
    <n v="2262"/>
    <n v="883506"/>
    <x v="50"/>
    <x v="0"/>
  </r>
  <r>
    <n v="71"/>
    <x v="6"/>
    <x v="1"/>
    <n v="5600"/>
    <n v="56641"/>
    <x v="50"/>
    <x v="1"/>
  </r>
  <r>
    <n v="72"/>
    <x v="2"/>
    <x v="1"/>
    <n v="5787"/>
    <n v="930203"/>
    <x v="51"/>
    <x v="0"/>
  </r>
  <r>
    <n v="73"/>
    <x v="4"/>
    <x v="1"/>
    <n v="6295"/>
    <n v="709600"/>
    <x v="51"/>
    <x v="2"/>
  </r>
  <r>
    <n v="74"/>
    <x v="2"/>
    <x v="1"/>
    <n v="474"/>
    <n v="160761"/>
    <x v="52"/>
    <x v="3"/>
  </r>
  <r>
    <n v="75"/>
    <x v="5"/>
    <x v="1"/>
    <n v="4325"/>
    <n v="818288"/>
    <x v="52"/>
    <x v="6"/>
  </r>
  <r>
    <n v="76"/>
    <x v="2"/>
    <x v="1"/>
    <n v="592"/>
    <n v="416432"/>
    <x v="53"/>
    <x v="0"/>
  </r>
  <r>
    <n v="77"/>
    <x v="4"/>
    <x v="1"/>
    <n v="4330"/>
    <n v="684823"/>
    <x v="54"/>
    <x v="0"/>
  </r>
  <r>
    <n v="78"/>
    <x v="2"/>
    <x v="1"/>
    <n v="9405"/>
    <n v="322961"/>
    <x v="54"/>
    <x v="1"/>
  </r>
  <r>
    <n v="79"/>
    <x v="5"/>
    <x v="1"/>
    <n v="7671"/>
    <n v="643309"/>
    <x v="54"/>
    <x v="6"/>
  </r>
  <r>
    <n v="80"/>
    <x v="0"/>
    <x v="0"/>
    <n v="5791"/>
    <n v="937906"/>
    <x v="54"/>
    <x v="1"/>
  </r>
  <r>
    <n v="81"/>
    <x v="2"/>
    <x v="1"/>
    <n v="6007"/>
    <n v="931627"/>
    <x v="55"/>
    <x v="2"/>
  </r>
  <r>
    <n v="82"/>
    <x v="2"/>
    <x v="1"/>
    <n v="5030"/>
    <n v="605195"/>
    <x v="56"/>
    <x v="3"/>
  </r>
  <r>
    <n v="83"/>
    <x v="0"/>
    <x v="0"/>
    <n v="6763"/>
    <n v="775886"/>
    <x v="56"/>
    <x v="1"/>
  </r>
  <r>
    <n v="84"/>
    <x v="2"/>
    <x v="1"/>
    <n v="4248"/>
    <n v="570913"/>
    <x v="57"/>
    <x v="4"/>
  </r>
  <r>
    <n v="85"/>
    <x v="2"/>
    <x v="1"/>
    <n v="9543"/>
    <n v="147497"/>
    <x v="58"/>
    <x v="6"/>
  </r>
  <r>
    <n v="86"/>
    <x v="1"/>
    <x v="0"/>
    <n v="2054"/>
    <n v="253995"/>
    <x v="58"/>
    <x v="1"/>
  </r>
  <r>
    <n v="87"/>
    <x v="3"/>
    <x v="0"/>
    <n v="7094"/>
    <n v="375776"/>
    <x v="58"/>
    <x v="3"/>
  </r>
  <r>
    <n v="88"/>
    <x v="0"/>
    <x v="0"/>
    <n v="6087"/>
    <n v="155341"/>
    <x v="59"/>
    <x v="0"/>
  </r>
  <r>
    <n v="89"/>
    <x v="5"/>
    <x v="1"/>
    <n v="4264"/>
    <n v="882047"/>
    <x v="60"/>
    <x v="4"/>
  </r>
  <r>
    <n v="90"/>
    <x v="6"/>
    <x v="1"/>
    <n v="9333"/>
    <n v="624520"/>
    <x v="61"/>
    <x v="0"/>
  </r>
  <r>
    <n v="91"/>
    <x v="6"/>
    <x v="1"/>
    <n v="8775"/>
    <n v="857588"/>
    <x v="62"/>
    <x v="3"/>
  </r>
  <r>
    <n v="92"/>
    <x v="1"/>
    <x v="0"/>
    <n v="2011"/>
    <n v="715375"/>
    <x v="63"/>
    <x v="1"/>
  </r>
  <r>
    <n v="93"/>
    <x v="2"/>
    <x v="1"/>
    <n v="5632"/>
    <n v="684618"/>
    <x v="64"/>
    <x v="0"/>
  </r>
  <r>
    <n v="94"/>
    <x v="2"/>
    <x v="1"/>
    <n v="4904"/>
    <n v="581575"/>
    <x v="64"/>
    <x v="5"/>
  </r>
  <r>
    <n v="95"/>
    <x v="3"/>
    <x v="0"/>
    <n v="1002"/>
    <n v="611069"/>
    <x v="64"/>
    <x v="4"/>
  </r>
  <r>
    <n v="96"/>
    <x v="4"/>
    <x v="1"/>
    <n v="8141"/>
    <n v="84267"/>
    <x v="65"/>
    <x v="1"/>
  </r>
  <r>
    <n v="97"/>
    <x v="4"/>
    <x v="1"/>
    <n v="3644"/>
    <n v="356112"/>
    <x v="65"/>
    <x v="2"/>
  </r>
  <r>
    <n v="98"/>
    <x v="4"/>
    <x v="1"/>
    <n v="1380"/>
    <n v="110516"/>
    <x v="65"/>
    <x v="4"/>
  </r>
  <r>
    <n v="99"/>
    <x v="1"/>
    <x v="0"/>
    <n v="8354"/>
    <n v="395735"/>
    <x v="65"/>
    <x v="3"/>
  </r>
  <r>
    <n v="100"/>
    <x v="2"/>
    <x v="1"/>
    <n v="5182"/>
    <n v="382997"/>
    <x v="66"/>
    <x v="0"/>
  </r>
  <r>
    <n v="101"/>
    <x v="5"/>
    <x v="1"/>
    <n v="2193"/>
    <n v="787299"/>
    <x v="66"/>
    <x v="6"/>
  </r>
  <r>
    <n v="102"/>
    <x v="6"/>
    <x v="1"/>
    <n v="3647"/>
    <n v="445216"/>
    <x v="67"/>
    <x v="0"/>
  </r>
  <r>
    <n v="103"/>
    <x v="5"/>
    <x v="1"/>
    <n v="4104"/>
    <n v="235577"/>
    <x v="67"/>
    <x v="0"/>
  </r>
  <r>
    <n v="104"/>
    <x v="0"/>
    <x v="0"/>
    <n v="7457"/>
    <n v="133955"/>
    <x v="67"/>
    <x v="0"/>
  </r>
  <r>
    <n v="105"/>
    <x v="6"/>
    <x v="1"/>
    <n v="3767"/>
    <n v="949995"/>
    <x v="68"/>
    <x v="2"/>
  </r>
  <r>
    <n v="106"/>
    <x v="1"/>
    <x v="0"/>
    <n v="4685"/>
    <n v="353815"/>
    <x v="69"/>
    <x v="3"/>
  </r>
  <r>
    <n v="107"/>
    <x v="2"/>
    <x v="1"/>
    <n v="3917"/>
    <n v="428219"/>
    <x v="70"/>
    <x v="0"/>
  </r>
  <r>
    <n v="108"/>
    <x v="5"/>
    <x v="1"/>
    <n v="521"/>
    <n v="660603"/>
    <x v="70"/>
    <x v="2"/>
  </r>
  <r>
    <n v="109"/>
    <x v="5"/>
    <x v="1"/>
    <n v="5605"/>
    <n v="795023"/>
    <x v="71"/>
    <x v="6"/>
  </r>
  <r>
    <n v="110"/>
    <x v="1"/>
    <x v="0"/>
    <n v="9630"/>
    <n v="953761"/>
    <x v="72"/>
    <x v="3"/>
  </r>
  <r>
    <n v="111"/>
    <x v="2"/>
    <x v="1"/>
    <n v="6941"/>
    <n v="763324"/>
    <x v="73"/>
    <x v="2"/>
  </r>
  <r>
    <n v="112"/>
    <x v="1"/>
    <x v="0"/>
    <n v="7231"/>
    <n v="872766"/>
    <x v="73"/>
    <x v="1"/>
  </r>
  <r>
    <n v="113"/>
    <x v="1"/>
    <x v="0"/>
    <n v="8891"/>
    <n v="320314"/>
    <x v="74"/>
    <x v="4"/>
  </r>
  <r>
    <n v="114"/>
    <x v="2"/>
    <x v="1"/>
    <n v="107"/>
    <n v="346172"/>
    <x v="75"/>
    <x v="6"/>
  </r>
  <r>
    <n v="115"/>
    <x v="2"/>
    <x v="1"/>
    <n v="4243"/>
    <n v="542552"/>
    <x v="76"/>
    <x v="0"/>
  </r>
  <r>
    <n v="116"/>
    <x v="4"/>
    <x v="1"/>
    <n v="4514"/>
    <n v="445140"/>
    <x v="77"/>
    <x v="0"/>
  </r>
  <r>
    <n v="117"/>
    <x v="6"/>
    <x v="1"/>
    <n v="5480"/>
    <n v="68156"/>
    <x v="78"/>
    <x v="0"/>
  </r>
  <r>
    <n v="118"/>
    <x v="2"/>
    <x v="1"/>
    <n v="5002"/>
    <n v="459074"/>
    <x v="78"/>
    <x v="6"/>
  </r>
  <r>
    <n v="119"/>
    <x v="2"/>
    <x v="1"/>
    <n v="8530"/>
    <n v="840802"/>
    <x v="79"/>
    <x v="2"/>
  </r>
  <r>
    <n v="120"/>
    <x v="4"/>
    <x v="1"/>
    <n v="4819"/>
    <n v="505619"/>
    <x v="80"/>
    <x v="5"/>
  </r>
  <r>
    <n v="121"/>
    <x v="1"/>
    <x v="0"/>
    <n v="6343"/>
    <n v="308302"/>
    <x v="81"/>
    <x v="1"/>
  </r>
  <r>
    <n v="122"/>
    <x v="4"/>
    <x v="1"/>
    <n v="2318"/>
    <n v="194643"/>
    <x v="82"/>
    <x v="1"/>
  </r>
  <r>
    <n v="123"/>
    <x v="4"/>
    <x v="1"/>
    <n v="220"/>
    <n v="971847"/>
    <x v="83"/>
    <x v="1"/>
  </r>
  <r>
    <n v="124"/>
    <x v="4"/>
    <x v="1"/>
    <n v="6341"/>
    <n v="214718"/>
    <x v="83"/>
    <x v="5"/>
  </r>
  <r>
    <n v="125"/>
    <x v="5"/>
    <x v="1"/>
    <n v="330"/>
    <n v="575422"/>
    <x v="83"/>
    <x v="3"/>
  </r>
  <r>
    <n v="126"/>
    <x v="1"/>
    <x v="0"/>
    <n v="3027"/>
    <n v="876477"/>
    <x v="83"/>
    <x v="1"/>
  </r>
  <r>
    <n v="127"/>
    <x v="4"/>
    <x v="1"/>
    <n v="850"/>
    <n v="323147"/>
    <x v="84"/>
    <x v="5"/>
  </r>
  <r>
    <n v="128"/>
    <x v="2"/>
    <x v="1"/>
    <n v="8986"/>
    <n v="876670"/>
    <x v="85"/>
    <x v="1"/>
  </r>
  <r>
    <n v="129"/>
    <x v="1"/>
    <x v="0"/>
    <n v="3800"/>
    <n v="324154"/>
    <x v="86"/>
    <x v="0"/>
  </r>
  <r>
    <n v="130"/>
    <x v="0"/>
    <x v="0"/>
    <n v="5751"/>
    <n v="305235"/>
    <x v="87"/>
    <x v="1"/>
  </r>
  <r>
    <n v="131"/>
    <x v="5"/>
    <x v="1"/>
    <n v="1704"/>
    <n v="882037"/>
    <x v="88"/>
    <x v="1"/>
  </r>
  <r>
    <n v="132"/>
    <x v="2"/>
    <x v="1"/>
    <n v="7966"/>
    <n v="773030"/>
    <x v="89"/>
    <x v="4"/>
  </r>
  <r>
    <n v="133"/>
    <x v="2"/>
    <x v="1"/>
    <n v="852"/>
    <n v="175718"/>
    <x v="90"/>
    <x v="0"/>
  </r>
  <r>
    <n v="134"/>
    <x v="3"/>
    <x v="0"/>
    <n v="8416"/>
    <n v="725898"/>
    <x v="90"/>
    <x v="4"/>
  </r>
  <r>
    <n v="135"/>
    <x v="2"/>
    <x v="1"/>
    <n v="7144"/>
    <n v="99381"/>
    <x v="91"/>
    <x v="6"/>
  </r>
  <r>
    <n v="136"/>
    <x v="1"/>
    <x v="0"/>
    <n v="7854"/>
    <n v="338298"/>
    <x v="91"/>
    <x v="0"/>
  </r>
  <r>
    <n v="137"/>
    <x v="4"/>
    <x v="1"/>
    <n v="859"/>
    <n v="87369"/>
    <x v="92"/>
    <x v="0"/>
  </r>
  <r>
    <n v="138"/>
    <x v="1"/>
    <x v="0"/>
    <n v="8049"/>
    <n v="748307"/>
    <x v="93"/>
    <x v="0"/>
  </r>
  <r>
    <n v="139"/>
    <x v="2"/>
    <x v="1"/>
    <n v="2836"/>
    <n v="693755"/>
    <x v="94"/>
    <x v="3"/>
  </r>
  <r>
    <n v="140"/>
    <x v="0"/>
    <x v="0"/>
    <n v="1743"/>
    <n v="525197"/>
    <x v="95"/>
    <x v="0"/>
  </r>
  <r>
    <n v="141"/>
    <x v="5"/>
    <x v="1"/>
    <n v="3844"/>
    <n v="752073"/>
    <x v="96"/>
    <x v="6"/>
  </r>
  <r>
    <n v="142"/>
    <x v="5"/>
    <x v="1"/>
    <n v="7490"/>
    <n v="258673"/>
    <x v="97"/>
    <x v="6"/>
  </r>
  <r>
    <n v="143"/>
    <x v="1"/>
    <x v="0"/>
    <n v="4483"/>
    <n v="398573"/>
    <x v="98"/>
    <x v="3"/>
  </r>
  <r>
    <n v="144"/>
    <x v="5"/>
    <x v="1"/>
    <n v="7333"/>
    <n v="265457"/>
    <x v="99"/>
    <x v="2"/>
  </r>
  <r>
    <n v="145"/>
    <x v="0"/>
    <x v="0"/>
    <n v="7654"/>
    <n v="285870"/>
    <x v="100"/>
    <x v="0"/>
  </r>
  <r>
    <n v="146"/>
    <x v="5"/>
    <x v="1"/>
    <n v="3944"/>
    <n v="965340"/>
    <x v="101"/>
    <x v="1"/>
  </r>
  <r>
    <n v="147"/>
    <x v="3"/>
    <x v="0"/>
    <n v="5761"/>
    <n v="711916"/>
    <x v="101"/>
    <x v="3"/>
  </r>
  <r>
    <n v="148"/>
    <x v="2"/>
    <x v="1"/>
    <n v="6864"/>
    <n v="371335"/>
    <x v="102"/>
    <x v="5"/>
  </r>
  <r>
    <n v="149"/>
    <x v="2"/>
    <x v="1"/>
    <n v="4016"/>
    <n v="438532"/>
    <x v="102"/>
    <x v="3"/>
  </r>
  <r>
    <n v="150"/>
    <x v="2"/>
    <x v="1"/>
    <n v="1841"/>
    <n v="937230"/>
    <x v="103"/>
    <x v="0"/>
  </r>
  <r>
    <n v="151"/>
    <x v="2"/>
    <x v="1"/>
    <n v="424"/>
    <n v="861359"/>
    <x v="104"/>
    <x v="4"/>
  </r>
  <r>
    <n v="152"/>
    <x v="2"/>
    <x v="1"/>
    <n v="8765"/>
    <n v="786328"/>
    <x v="105"/>
    <x v="1"/>
  </r>
  <r>
    <n v="153"/>
    <x v="2"/>
    <x v="1"/>
    <n v="5583"/>
    <n v="672637"/>
    <x v="106"/>
    <x v="0"/>
  </r>
  <r>
    <n v="154"/>
    <x v="1"/>
    <x v="0"/>
    <n v="4390"/>
    <n v="202887"/>
    <x v="107"/>
    <x v="5"/>
  </r>
  <r>
    <n v="155"/>
    <x v="1"/>
    <x v="0"/>
    <n v="352"/>
    <n v="479411"/>
    <x v="107"/>
    <x v="2"/>
  </r>
  <r>
    <n v="156"/>
    <x v="5"/>
    <x v="1"/>
    <n v="8489"/>
    <n v="296103"/>
    <x v="108"/>
    <x v="0"/>
  </r>
  <r>
    <n v="157"/>
    <x v="2"/>
    <x v="1"/>
    <n v="7090"/>
    <n v="843670"/>
    <x v="108"/>
    <x v="6"/>
  </r>
  <r>
    <n v="158"/>
    <x v="2"/>
    <x v="1"/>
    <n v="7880"/>
    <n v="893611"/>
    <x v="109"/>
    <x v="0"/>
  </r>
  <r>
    <n v="159"/>
    <x v="4"/>
    <x v="1"/>
    <n v="3861"/>
    <n v="609558"/>
    <x v="110"/>
    <x v="0"/>
  </r>
  <r>
    <n v="160"/>
    <x v="1"/>
    <x v="0"/>
    <n v="7927"/>
    <n v="879686"/>
    <x v="111"/>
    <x v="3"/>
  </r>
  <r>
    <n v="161"/>
    <x v="2"/>
    <x v="1"/>
    <n v="6162"/>
    <n v="205243"/>
    <x v="112"/>
    <x v="0"/>
  </r>
  <r>
    <n v="162"/>
    <x v="6"/>
    <x v="1"/>
    <n v="5523"/>
    <n v="249914"/>
    <x v="113"/>
    <x v="4"/>
  </r>
  <r>
    <n v="163"/>
    <x v="1"/>
    <x v="0"/>
    <n v="5936"/>
    <n v="383766"/>
    <x v="113"/>
    <x v="1"/>
  </r>
  <r>
    <n v="164"/>
    <x v="0"/>
    <x v="0"/>
    <n v="7251"/>
    <n v="137920"/>
    <x v="114"/>
    <x v="3"/>
  </r>
  <r>
    <n v="165"/>
    <x v="4"/>
    <x v="1"/>
    <n v="6187"/>
    <n v="222140"/>
    <x v="115"/>
    <x v="4"/>
  </r>
  <r>
    <n v="166"/>
    <x v="2"/>
    <x v="1"/>
    <n v="3210"/>
    <n v="394487"/>
    <x v="116"/>
    <x v="3"/>
  </r>
  <r>
    <n v="167"/>
    <x v="0"/>
    <x v="0"/>
    <n v="682"/>
    <n v="386432"/>
    <x v="116"/>
    <x v="3"/>
  </r>
  <r>
    <n v="168"/>
    <x v="2"/>
    <x v="1"/>
    <n v="793"/>
    <n v="639153"/>
    <x v="117"/>
    <x v="4"/>
  </r>
  <r>
    <n v="169"/>
    <x v="0"/>
    <x v="0"/>
    <n v="5346"/>
    <n v="782719"/>
    <x v="118"/>
    <x v="3"/>
  </r>
  <r>
    <n v="170"/>
    <x v="2"/>
    <x v="1"/>
    <n v="7103"/>
    <n v="910268"/>
    <x v="119"/>
    <x v="5"/>
  </r>
  <r>
    <n v="171"/>
    <x v="0"/>
    <x v="0"/>
    <n v="4603"/>
    <n v="662027"/>
    <x v="120"/>
    <x v="0"/>
  </r>
  <r>
    <n v="172"/>
    <x v="5"/>
    <x v="1"/>
    <n v="8160"/>
    <n v="660963"/>
    <x v="121"/>
    <x v="6"/>
  </r>
  <r>
    <n v="173"/>
    <x v="5"/>
    <x v="1"/>
    <n v="7171"/>
    <n v="722644"/>
    <x v="122"/>
    <x v="1"/>
  </r>
  <r>
    <n v="174"/>
    <x v="2"/>
    <x v="1"/>
    <n v="3552"/>
    <n v="436415"/>
    <x v="122"/>
    <x v="5"/>
  </r>
  <r>
    <n v="175"/>
    <x v="2"/>
    <x v="1"/>
    <n v="7273"/>
    <n v="807577"/>
    <x v="123"/>
    <x v="4"/>
  </r>
  <r>
    <n v="176"/>
    <x v="2"/>
    <x v="1"/>
    <n v="2402"/>
    <n v="891251"/>
    <x v="124"/>
    <x v="3"/>
  </r>
  <r>
    <n v="177"/>
    <x v="2"/>
    <x v="1"/>
    <n v="1197"/>
    <n v="932619"/>
    <x v="124"/>
    <x v="4"/>
  </r>
  <r>
    <n v="178"/>
    <x v="3"/>
    <x v="0"/>
    <n v="5015"/>
    <n v="422711"/>
    <x v="124"/>
    <x v="4"/>
  </r>
  <r>
    <n v="179"/>
    <x v="4"/>
    <x v="1"/>
    <n v="5818"/>
    <n v="960439"/>
    <x v="125"/>
    <x v="0"/>
  </r>
  <r>
    <n v="180"/>
    <x v="2"/>
    <x v="1"/>
    <n v="4399"/>
    <n v="532341"/>
    <x v="126"/>
    <x v="1"/>
  </r>
  <r>
    <n v="181"/>
    <x v="0"/>
    <x v="0"/>
    <n v="3011"/>
    <n v="252398"/>
    <x v="126"/>
    <x v="0"/>
  </r>
  <r>
    <n v="182"/>
    <x v="5"/>
    <x v="1"/>
    <n v="4715"/>
    <n v="416185"/>
    <x v="127"/>
    <x v="1"/>
  </r>
  <r>
    <n v="183"/>
    <x v="5"/>
    <x v="1"/>
    <n v="5321"/>
    <n v="69512"/>
    <x v="128"/>
    <x v="6"/>
  </r>
  <r>
    <n v="184"/>
    <x v="2"/>
    <x v="1"/>
    <n v="8894"/>
    <n v="914583"/>
    <x v="129"/>
    <x v="0"/>
  </r>
  <r>
    <n v="185"/>
    <x v="0"/>
    <x v="0"/>
    <n v="4846"/>
    <n v="528090"/>
    <x v="130"/>
    <x v="1"/>
  </r>
  <r>
    <n v="186"/>
    <x v="1"/>
    <x v="0"/>
    <n v="284"/>
    <n v="366363"/>
    <x v="130"/>
    <x v="3"/>
  </r>
  <r>
    <n v="187"/>
    <x v="4"/>
    <x v="1"/>
    <n v="8283"/>
    <n v="776087"/>
    <x v="131"/>
    <x v="1"/>
  </r>
  <r>
    <n v="188"/>
    <x v="4"/>
    <x v="1"/>
    <n v="9990"/>
    <n v="826640"/>
    <x v="132"/>
    <x v="2"/>
  </r>
  <r>
    <n v="189"/>
    <x v="2"/>
    <x v="1"/>
    <n v="9014"/>
    <n v="78780"/>
    <x v="132"/>
    <x v="4"/>
  </r>
  <r>
    <n v="190"/>
    <x v="5"/>
    <x v="1"/>
    <n v="1942"/>
    <n v="776553"/>
    <x v="133"/>
    <x v="6"/>
  </r>
  <r>
    <n v="191"/>
    <x v="2"/>
    <x v="1"/>
    <n v="7223"/>
    <n v="343566"/>
    <x v="134"/>
    <x v="0"/>
  </r>
  <r>
    <n v="192"/>
    <x v="0"/>
    <x v="0"/>
    <n v="4673"/>
    <n v="455630"/>
    <x v="135"/>
    <x v="0"/>
  </r>
  <r>
    <n v="193"/>
    <x v="0"/>
    <x v="0"/>
    <n v="9104"/>
    <n v="151832"/>
    <x v="136"/>
    <x v="6"/>
  </r>
  <r>
    <n v="194"/>
    <x v="5"/>
    <x v="1"/>
    <n v="6078"/>
    <n v="50472"/>
    <x v="137"/>
    <x v="0"/>
  </r>
  <r>
    <n v="195"/>
    <x v="3"/>
    <x v="0"/>
    <n v="3278"/>
    <n v="153561"/>
    <x v="138"/>
    <x v="3"/>
  </r>
  <r>
    <n v="196"/>
    <x v="2"/>
    <x v="1"/>
    <n v="136"/>
    <n v="847793"/>
    <x v="139"/>
    <x v="2"/>
  </r>
  <r>
    <n v="197"/>
    <x v="2"/>
    <x v="1"/>
    <n v="8377"/>
    <n v="113904"/>
    <x v="139"/>
    <x v="4"/>
  </r>
  <r>
    <n v="198"/>
    <x v="2"/>
    <x v="1"/>
    <n v="2382"/>
    <n v="72899"/>
    <x v="139"/>
    <x v="0"/>
  </r>
  <r>
    <n v="199"/>
    <x v="2"/>
    <x v="1"/>
    <n v="8702"/>
    <n v="327594"/>
    <x v="140"/>
    <x v="3"/>
  </r>
  <r>
    <n v="200"/>
    <x v="2"/>
    <x v="1"/>
    <n v="5021"/>
    <n v="329067"/>
    <x v="141"/>
    <x v="0"/>
  </r>
  <r>
    <n v="201"/>
    <x v="5"/>
    <x v="1"/>
    <n v="1760"/>
    <n v="292038"/>
    <x v="141"/>
    <x v="4"/>
  </r>
  <r>
    <n v="202"/>
    <x v="2"/>
    <x v="1"/>
    <n v="4766"/>
    <n v="758558"/>
    <x v="142"/>
    <x v="3"/>
  </r>
  <r>
    <n v="203"/>
    <x v="3"/>
    <x v="0"/>
    <n v="1541"/>
    <n v="340833"/>
    <x v="143"/>
    <x v="1"/>
  </r>
  <r>
    <n v="204"/>
    <x v="4"/>
    <x v="1"/>
    <n v="2782"/>
    <n v="64593"/>
    <x v="144"/>
    <x v="1"/>
  </r>
  <r>
    <n v="205"/>
    <x v="5"/>
    <x v="1"/>
    <n v="2455"/>
    <n v="897258"/>
    <x v="144"/>
    <x v="2"/>
  </r>
  <r>
    <n v="206"/>
    <x v="5"/>
    <x v="1"/>
    <n v="4512"/>
    <n v="633199"/>
    <x v="145"/>
    <x v="5"/>
  </r>
  <r>
    <n v="207"/>
    <x v="5"/>
    <x v="1"/>
    <n v="8752"/>
    <n v="956793"/>
    <x v="145"/>
    <x v="3"/>
  </r>
  <r>
    <n v="208"/>
    <x v="0"/>
    <x v="0"/>
    <n v="9127"/>
    <n v="564756"/>
    <x v="146"/>
    <x v="0"/>
  </r>
  <r>
    <n v="209"/>
    <x v="5"/>
    <x v="1"/>
    <n v="1777"/>
    <n v="486558"/>
    <x v="147"/>
    <x v="6"/>
  </r>
  <r>
    <n v="210"/>
    <x v="3"/>
    <x v="0"/>
    <n v="680"/>
    <n v="188331"/>
    <x v="147"/>
    <x v="6"/>
  </r>
  <r>
    <n v="211"/>
    <x v="4"/>
    <x v="1"/>
    <n v="958"/>
    <n v="974979"/>
    <x v="148"/>
    <x v="0"/>
  </r>
  <r>
    <n v="212"/>
    <x v="0"/>
    <x v="0"/>
    <n v="2613"/>
    <n v="101606"/>
    <x v="148"/>
    <x v="4"/>
  </r>
  <r>
    <n v="213"/>
    <x v="0"/>
    <x v="0"/>
    <n v="339"/>
    <n v="697585"/>
    <x v="149"/>
    <x v="4"/>
  </r>
</pivotCacheRecords>
</file>

<file path=xl/pivotCache/pivotCacheRecords3.xml><?xml version="1.0" encoding="utf-8"?>
<pivotCacheRecords xmlns="http://schemas.openxmlformats.org/spreadsheetml/2006/main" xmlns:r="http://schemas.openxmlformats.org/officeDocument/2006/relationships" count="1">
  <r>
    <n v="592"/>
    <n v="475"/>
    <n v="2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55" firstHeaderRow="0" firstDataRow="1" firstDataCol="1"/>
  <pivotFields count="7">
    <pivotField dataField="1" showAll="0"/>
    <pivotField axis="axisRow" showAll="0">
      <items count="8">
        <item x="5"/>
        <item x="2"/>
        <item x="3"/>
        <item x="1"/>
        <item x="0"/>
        <item x="6"/>
        <item x="4"/>
        <item t="default"/>
      </items>
    </pivotField>
    <pivotField showAll="0">
      <items count="3">
        <item x="1"/>
        <item x="0"/>
        <item t="default"/>
      </items>
    </pivotField>
    <pivotField numFmtId="165" showAll="0"/>
    <pivotField dataField="1" numFmtId="165"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s>
  <rowFields count="2">
    <field x="6"/>
    <field x="1"/>
  </rowFields>
  <rowItems count="52">
    <i>
      <x/>
    </i>
    <i r="1">
      <x/>
    </i>
    <i r="1">
      <x v="1"/>
    </i>
    <i r="1">
      <x v="2"/>
    </i>
    <i r="1">
      <x v="3"/>
    </i>
    <i r="1">
      <x v="4"/>
    </i>
    <i r="1">
      <x v="5"/>
    </i>
    <i r="1">
      <x v="6"/>
    </i>
    <i>
      <x v="1"/>
    </i>
    <i r="1">
      <x/>
    </i>
    <i r="1">
      <x v="1"/>
    </i>
    <i r="1">
      <x v="3"/>
    </i>
    <i r="1">
      <x v="5"/>
    </i>
    <i r="1">
      <x v="6"/>
    </i>
    <i>
      <x v="2"/>
    </i>
    <i r="1">
      <x/>
    </i>
    <i r="1">
      <x v="1"/>
    </i>
    <i r="1">
      <x v="2"/>
    </i>
    <i r="1">
      <x v="3"/>
    </i>
    <i r="1">
      <x v="4"/>
    </i>
    <i r="1">
      <x v="5"/>
    </i>
    <i r="1">
      <x v="6"/>
    </i>
    <i>
      <x v="3"/>
    </i>
    <i r="1">
      <x/>
    </i>
    <i r="1">
      <x v="1"/>
    </i>
    <i r="1">
      <x v="2"/>
    </i>
    <i r="1">
      <x v="3"/>
    </i>
    <i r="1">
      <x v="4"/>
    </i>
    <i r="1">
      <x v="5"/>
    </i>
    <i r="1">
      <x v="6"/>
    </i>
    <i>
      <x v="4"/>
    </i>
    <i r="1">
      <x/>
    </i>
    <i r="1">
      <x v="1"/>
    </i>
    <i r="1">
      <x v="3"/>
    </i>
    <i r="1">
      <x v="6"/>
    </i>
    <i>
      <x v="5"/>
    </i>
    <i r="1">
      <x/>
    </i>
    <i r="1">
      <x v="1"/>
    </i>
    <i r="1">
      <x v="2"/>
    </i>
    <i r="1">
      <x v="3"/>
    </i>
    <i r="1">
      <x v="4"/>
    </i>
    <i r="1">
      <x v="5"/>
    </i>
    <i r="1">
      <x v="6"/>
    </i>
    <i>
      <x v="6"/>
    </i>
    <i r="1">
      <x/>
    </i>
    <i r="1">
      <x v="1"/>
    </i>
    <i r="1">
      <x v="2"/>
    </i>
    <i r="1">
      <x v="3"/>
    </i>
    <i r="1">
      <x v="4"/>
    </i>
    <i r="1">
      <x v="5"/>
    </i>
    <i r="1">
      <x v="6"/>
    </i>
    <i t="grand">
      <x/>
    </i>
  </rowItems>
  <colFields count="1">
    <field x="-2"/>
  </colFields>
  <colItems count="2">
    <i>
      <x/>
    </i>
    <i i="1">
      <x v="1"/>
    </i>
  </colItems>
  <dataFields count="2">
    <dataField name="Sum of Total Expense" fld="4" baseField="0" baseItem="0"/>
    <dataField name="Sum of Order ID"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55" firstHeaderRow="0" firstDataRow="1" firstDataCol="1"/>
  <pivotFields count="7">
    <pivotField dataField="1" showAll="0"/>
    <pivotField axis="axisRow" showAll="0">
      <items count="8">
        <item x="5"/>
        <item x="2"/>
        <item x="3"/>
        <item x="1"/>
        <item x="0"/>
        <item x="6"/>
        <item x="4"/>
        <item t="default"/>
      </items>
    </pivotField>
    <pivotField showAll="0"/>
    <pivotField dataField="1" numFmtId="165" showAll="0"/>
    <pivotField dataField="1" numFmtId="165" showAll="0"/>
    <pivotField numFmtId="14" showAll="0"/>
    <pivotField axis="axisRow" showAll="0">
      <items count="8">
        <item x="4"/>
        <item x="2"/>
        <item x="6"/>
        <item x="3"/>
        <item x="5"/>
        <item x="1"/>
        <item x="0"/>
        <item t="default"/>
      </items>
    </pivotField>
  </pivotFields>
  <rowFields count="2">
    <field x="6"/>
    <field x="1"/>
  </rowFields>
  <rowItems count="52">
    <i>
      <x/>
    </i>
    <i r="1">
      <x/>
    </i>
    <i r="1">
      <x v="1"/>
    </i>
    <i r="1">
      <x v="2"/>
    </i>
    <i r="1">
      <x v="3"/>
    </i>
    <i r="1">
      <x v="4"/>
    </i>
    <i r="1">
      <x v="5"/>
    </i>
    <i r="1">
      <x v="6"/>
    </i>
    <i>
      <x v="1"/>
    </i>
    <i r="1">
      <x/>
    </i>
    <i r="1">
      <x v="1"/>
    </i>
    <i r="1">
      <x v="3"/>
    </i>
    <i r="1">
      <x v="5"/>
    </i>
    <i r="1">
      <x v="6"/>
    </i>
    <i>
      <x v="2"/>
    </i>
    <i r="1">
      <x/>
    </i>
    <i r="1">
      <x v="1"/>
    </i>
    <i r="1">
      <x v="2"/>
    </i>
    <i r="1">
      <x v="3"/>
    </i>
    <i r="1">
      <x v="4"/>
    </i>
    <i r="1">
      <x v="5"/>
    </i>
    <i r="1">
      <x v="6"/>
    </i>
    <i>
      <x v="3"/>
    </i>
    <i r="1">
      <x/>
    </i>
    <i r="1">
      <x v="1"/>
    </i>
    <i r="1">
      <x v="2"/>
    </i>
    <i r="1">
      <x v="3"/>
    </i>
    <i r="1">
      <x v="4"/>
    </i>
    <i r="1">
      <x v="5"/>
    </i>
    <i r="1">
      <x v="6"/>
    </i>
    <i>
      <x v="4"/>
    </i>
    <i r="1">
      <x/>
    </i>
    <i r="1">
      <x v="1"/>
    </i>
    <i r="1">
      <x v="3"/>
    </i>
    <i r="1">
      <x v="6"/>
    </i>
    <i>
      <x v="5"/>
    </i>
    <i r="1">
      <x/>
    </i>
    <i r="1">
      <x v="1"/>
    </i>
    <i r="1">
      <x v="2"/>
    </i>
    <i r="1">
      <x v="3"/>
    </i>
    <i r="1">
      <x v="4"/>
    </i>
    <i r="1">
      <x v="5"/>
    </i>
    <i r="1">
      <x v="6"/>
    </i>
    <i>
      <x v="6"/>
    </i>
    <i r="1">
      <x/>
    </i>
    <i r="1">
      <x v="1"/>
    </i>
    <i r="1">
      <x v="2"/>
    </i>
    <i r="1">
      <x v="3"/>
    </i>
    <i r="1">
      <x v="4"/>
    </i>
    <i r="1">
      <x v="5"/>
    </i>
    <i r="1">
      <x v="6"/>
    </i>
    <i t="grand">
      <x/>
    </i>
  </rowItems>
  <colFields count="1">
    <field x="-2"/>
  </colFields>
  <colItems count="3">
    <i>
      <x/>
    </i>
    <i i="1">
      <x v="1"/>
    </i>
    <i i="2">
      <x v="2"/>
    </i>
  </colItems>
  <dataFields count="3">
    <dataField name="Sum of Total Expense" fld="4" baseField="0" baseItem="0"/>
    <dataField name="Sum of Order ID" fld="0" baseField="0" baseItem="0"/>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E23:G40" firstHeaderRow="1" firstDataRow="1" firstDataCol="0"/>
  <pivotFields count="3">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1">
  <location ref="A1:C2" firstHeaderRow="0" firstDataRow="1" firstDataCol="0"/>
  <pivotFields count="3">
    <pivotField dataField="1" showAll="0"/>
    <pivotField dataField="1" showAll="0">
      <items count="7">
        <item x="5"/>
        <item x="4"/>
        <item x="3"/>
        <item x="2"/>
        <item x="1"/>
        <item x="0"/>
        <item t="default"/>
      </items>
    </pivotField>
    <pivotField dataField="1" showAll="0"/>
  </pivotFields>
  <rowItems count="1">
    <i/>
  </rowItems>
  <colFields count="1">
    <field x="-2"/>
  </colFields>
  <colItems count="3">
    <i>
      <x/>
    </i>
    <i i="1">
      <x v="1"/>
    </i>
    <i i="2">
      <x v="2"/>
    </i>
  </colItems>
  <dataFields count="3">
    <dataField name="Sum of Bears" fld="0" baseField="0" baseItem="0"/>
    <dataField name="Sum of Whales" fld="2" baseField="0" baseItem="0"/>
    <dataField name="Sum of Dolphins" fld="1" baseField="0" baseItem="0"/>
  </dataFields>
  <chartFormats count="3">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G19"/>
  <sheetViews>
    <sheetView showGridLines="0" workbookViewId="0">
      <pane ySplit="1" topLeftCell="A2" activePane="bottomLeft" state="frozen"/>
      <selection activeCell="A2" sqref="A2"/>
      <selection pane="bottomLeft" activeCell="D20" sqref="D20"/>
    </sheetView>
  </sheetViews>
  <sheetFormatPr defaultRowHeight="15" x14ac:dyDescent="0.25"/>
  <cols>
    <col min="2" max="2" width="27.85546875" customWidth="1"/>
    <col min="3" max="3" width="14.28515625" customWidth="1"/>
    <col min="4" max="4" width="11.5703125" bestFit="1" customWidth="1"/>
  </cols>
  <sheetData>
    <row r="1" spans="1:7" x14ac:dyDescent="0.25">
      <c r="A1" t="s">
        <v>169</v>
      </c>
    </row>
    <row r="3" spans="1:7" x14ac:dyDescent="0.25">
      <c r="B3" s="46" t="s">
        <v>114</v>
      </c>
      <c r="C3" s="47">
        <v>5000000</v>
      </c>
      <c r="D3" t="s">
        <v>133</v>
      </c>
      <c r="G3" s="41"/>
    </row>
    <row r="4" spans="1:7" x14ac:dyDescent="0.25">
      <c r="B4" s="46" t="s">
        <v>115</v>
      </c>
      <c r="C4" s="48">
        <v>0.09</v>
      </c>
      <c r="D4" t="s">
        <v>134</v>
      </c>
    </row>
    <row r="5" spans="1:7" x14ac:dyDescent="0.25">
      <c r="A5" t="s">
        <v>138</v>
      </c>
      <c r="B5" s="46" t="s">
        <v>116</v>
      </c>
      <c r="C5" s="35">
        <v>240</v>
      </c>
      <c r="D5" t="s">
        <v>132</v>
      </c>
    </row>
    <row r="6" spans="1:7" x14ac:dyDescent="0.25">
      <c r="B6" s="46" t="s">
        <v>117</v>
      </c>
      <c r="C6" s="35">
        <v>12</v>
      </c>
    </row>
    <row r="8" spans="1:7" x14ac:dyDescent="0.25">
      <c r="B8" s="46" t="s">
        <v>118</v>
      </c>
      <c r="C8" s="57">
        <f>PMT(C4/C6,C5,-C3)</f>
        <v>44986.297792508652</v>
      </c>
      <c r="D8" t="s">
        <v>135</v>
      </c>
    </row>
    <row r="9" spans="1:7" x14ac:dyDescent="0.25">
      <c r="D9" t="s">
        <v>139</v>
      </c>
    </row>
    <row r="11" spans="1:7" x14ac:dyDescent="0.25">
      <c r="C11" t="s">
        <v>136</v>
      </c>
    </row>
    <row r="12" spans="1:7" x14ac:dyDescent="0.25">
      <c r="C12" t="s">
        <v>137</v>
      </c>
    </row>
    <row r="14" spans="1:7" x14ac:dyDescent="0.25">
      <c r="D14" s="56">
        <f>PMT(C4/C6,C5,-C3)</f>
        <v>44986.297792508652</v>
      </c>
    </row>
    <row r="17" spans="4:4" x14ac:dyDescent="0.25">
      <c r="D17">
        <v>10</v>
      </c>
    </row>
    <row r="18" spans="4:4" x14ac:dyDescent="0.25">
      <c r="D18">
        <v>20</v>
      </c>
    </row>
    <row r="19" spans="4:4" x14ac:dyDescent="0.25">
      <c r="D19">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L19"/>
  <sheetViews>
    <sheetView showGridLines="0" workbookViewId="0">
      <pane ySplit="1" topLeftCell="A2" activePane="bottomLeft" state="frozen"/>
      <selection activeCell="A2" sqref="A2"/>
      <selection pane="bottomLeft" activeCell="D19" sqref="D19"/>
    </sheetView>
  </sheetViews>
  <sheetFormatPr defaultRowHeight="15" x14ac:dyDescent="0.25"/>
  <cols>
    <col min="2" max="2" width="21.7109375" bestFit="1" customWidth="1"/>
    <col min="6" max="6" width="21.7109375" bestFit="1" customWidth="1"/>
    <col min="7" max="7" width="8.42578125" bestFit="1" customWidth="1"/>
  </cols>
  <sheetData>
    <row r="1" spans="1:12" x14ac:dyDescent="0.25">
      <c r="A1" s="49"/>
      <c r="L1" s="45"/>
    </row>
    <row r="5" spans="1:12" x14ac:dyDescent="0.25">
      <c r="B5" s="29" t="s">
        <v>119</v>
      </c>
      <c r="C5" s="29" t="s">
        <v>2</v>
      </c>
      <c r="F5" s="29" t="s">
        <v>119</v>
      </c>
      <c r="G5" s="29" t="s">
        <v>2</v>
      </c>
    </row>
    <row r="6" spans="1:12" x14ac:dyDescent="0.25">
      <c r="B6" s="17" t="s">
        <v>120</v>
      </c>
      <c r="C6" s="17">
        <v>100</v>
      </c>
      <c r="F6" s="17" t="s">
        <v>121</v>
      </c>
      <c r="G6" s="17">
        <f>VLOOKUP(F6,B6:C10,2,0)</f>
        <v>300</v>
      </c>
      <c r="H6" s="50"/>
      <c r="I6" t="s">
        <v>142</v>
      </c>
      <c r="J6">
        <f>VLOOKUP(I6,B5:C10,2,0)</f>
        <v>400</v>
      </c>
    </row>
    <row r="7" spans="1:12" x14ac:dyDescent="0.25">
      <c r="B7" s="17" t="s">
        <v>122</v>
      </c>
      <c r="C7" s="17">
        <v>200</v>
      </c>
      <c r="F7" s="17" t="s">
        <v>123</v>
      </c>
      <c r="G7" s="17">
        <f>VLOOKUP(F7,B6:C10,2,)</f>
        <v>200</v>
      </c>
    </row>
    <row r="8" spans="1:12" x14ac:dyDescent="0.25">
      <c r="B8" s="17" t="s">
        <v>124</v>
      </c>
      <c r="C8" s="17">
        <v>300</v>
      </c>
    </row>
    <row r="9" spans="1:12" x14ac:dyDescent="0.25">
      <c r="B9" s="17" t="s">
        <v>121</v>
      </c>
      <c r="C9" s="17">
        <v>400</v>
      </c>
    </row>
    <row r="10" spans="1:12" x14ac:dyDescent="0.25">
      <c r="B10" s="17" t="s">
        <v>123</v>
      </c>
      <c r="C10" s="17">
        <v>500</v>
      </c>
    </row>
    <row r="12" spans="1:12" x14ac:dyDescent="0.25">
      <c r="B12" s="20" t="s">
        <v>140</v>
      </c>
    </row>
    <row r="13" spans="1:12" x14ac:dyDescent="0.25">
      <c r="B13" s="20" t="s">
        <v>141</v>
      </c>
    </row>
    <row r="14" spans="1:12" x14ac:dyDescent="0.25">
      <c r="B14" s="20" t="s">
        <v>144</v>
      </c>
      <c r="C14" t="s">
        <v>143</v>
      </c>
    </row>
    <row r="19" spans="4:4" x14ac:dyDescent="0.25">
      <c r="D19">
        <f>SUM('1'!D17:D19)</f>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7"/>
  <sheetViews>
    <sheetView showGridLines="0" zoomScale="118" zoomScaleNormal="118" workbookViewId="0">
      <pane ySplit="1" topLeftCell="A19" activePane="bottomLeft" state="frozen"/>
      <selection activeCell="A20" sqref="A20:D20"/>
      <selection pane="bottomLeft" activeCell="B37" sqref="B37"/>
    </sheetView>
  </sheetViews>
  <sheetFormatPr defaultRowHeight="15" x14ac:dyDescent="0.25"/>
  <cols>
    <col min="2" max="2" width="13.140625" bestFit="1" customWidth="1"/>
    <col min="3" max="3" width="57.85546875" customWidth="1"/>
    <col min="4" max="4" width="12.7109375" bestFit="1" customWidth="1"/>
    <col min="5" max="5" width="15.5703125" bestFit="1" customWidth="1"/>
    <col min="6" max="6" width="13.140625" bestFit="1" customWidth="1"/>
    <col min="7" max="7" width="13.28515625" bestFit="1" customWidth="1"/>
    <col min="8" max="8" width="19.140625" bestFit="1" customWidth="1"/>
    <col min="9" max="9" width="13.28515625" bestFit="1" customWidth="1"/>
  </cols>
  <sheetData>
    <row r="2" spans="1:15" x14ac:dyDescent="0.25">
      <c r="N2" s="8" t="s">
        <v>39</v>
      </c>
    </row>
    <row r="3" spans="1:15" ht="15.75" thickBot="1" x14ac:dyDescent="0.3"/>
    <row r="4" spans="1:15" x14ac:dyDescent="0.25">
      <c r="A4" s="27" t="s">
        <v>38</v>
      </c>
      <c r="B4" s="26" t="s">
        <v>37</v>
      </c>
      <c r="C4" s="26" t="s">
        <v>36</v>
      </c>
      <c r="D4" s="28" t="s">
        <v>35</v>
      </c>
      <c r="F4" s="27" t="s">
        <v>38</v>
      </c>
      <c r="G4" s="26" t="s">
        <v>37</v>
      </c>
      <c r="H4" s="26" t="s">
        <v>36</v>
      </c>
      <c r="I4" s="25" t="s">
        <v>35</v>
      </c>
      <c r="L4" s="17" t="s">
        <v>34</v>
      </c>
      <c r="M4" s="17" t="s">
        <v>33</v>
      </c>
      <c r="N4" s="23" t="s">
        <v>32</v>
      </c>
      <c r="O4" s="24" t="s">
        <v>31</v>
      </c>
    </row>
    <row r="5" spans="1:15" x14ac:dyDescent="0.25">
      <c r="A5" s="18" t="s">
        <v>30</v>
      </c>
      <c r="B5" s="17">
        <v>59</v>
      </c>
      <c r="C5" s="17">
        <v>64</v>
      </c>
      <c r="D5" s="19">
        <f t="shared" ref="D5:D14" si="0">C5-B5</f>
        <v>5</v>
      </c>
      <c r="F5" s="18" t="s">
        <v>30</v>
      </c>
      <c r="G5" s="17">
        <v>59</v>
      </c>
      <c r="H5" s="17">
        <v>64</v>
      </c>
      <c r="I5" s="16">
        <f t="shared" ref="I5:I14" si="1">H5-G5</f>
        <v>5</v>
      </c>
      <c r="L5" s="17" t="s">
        <v>29</v>
      </c>
      <c r="M5" s="17">
        <v>454</v>
      </c>
      <c r="N5" s="23">
        <v>3</v>
      </c>
      <c r="O5" s="22">
        <f>N5*M5</f>
        <v>1362</v>
      </c>
    </row>
    <row r="6" spans="1:15" x14ac:dyDescent="0.25">
      <c r="A6" s="18" t="s">
        <v>28</v>
      </c>
      <c r="B6" s="17">
        <v>34</v>
      </c>
      <c r="C6" s="17">
        <v>67</v>
      </c>
      <c r="D6" s="19">
        <f t="shared" si="0"/>
        <v>33</v>
      </c>
      <c r="F6" s="18" t="s">
        <v>28</v>
      </c>
      <c r="G6" s="17">
        <v>34</v>
      </c>
      <c r="H6" s="17">
        <v>67</v>
      </c>
      <c r="I6" s="16">
        <f t="shared" si="1"/>
        <v>33</v>
      </c>
      <c r="L6" s="17" t="s">
        <v>27</v>
      </c>
      <c r="M6" s="17">
        <v>34</v>
      </c>
      <c r="N6" s="23">
        <v>3</v>
      </c>
      <c r="O6" s="22">
        <f>N6*M6</f>
        <v>102</v>
      </c>
    </row>
    <row r="7" spans="1:15" x14ac:dyDescent="0.25">
      <c r="A7" s="18" t="s">
        <v>26</v>
      </c>
      <c r="B7" s="17">
        <v>30</v>
      </c>
      <c r="C7" s="17">
        <v>56</v>
      </c>
      <c r="D7" s="19">
        <f t="shared" si="0"/>
        <v>26</v>
      </c>
      <c r="F7" s="18" t="s">
        <v>26</v>
      </c>
      <c r="G7" s="17">
        <v>30</v>
      </c>
      <c r="H7" s="17">
        <v>56</v>
      </c>
      <c r="I7" s="16">
        <f t="shared" si="1"/>
        <v>26</v>
      </c>
      <c r="L7" s="17" t="s">
        <v>25</v>
      </c>
      <c r="M7" s="17">
        <v>23</v>
      </c>
      <c r="N7" s="23">
        <v>5</v>
      </c>
      <c r="O7" s="22">
        <f>N7*M7</f>
        <v>115</v>
      </c>
    </row>
    <row r="8" spans="1:15" x14ac:dyDescent="0.25">
      <c r="A8" s="18" t="s">
        <v>24</v>
      </c>
      <c r="B8" s="17">
        <v>35</v>
      </c>
      <c r="C8" s="17">
        <v>87</v>
      </c>
      <c r="D8" s="19">
        <f t="shared" si="0"/>
        <v>52</v>
      </c>
      <c r="F8" s="18" t="s">
        <v>24</v>
      </c>
      <c r="G8" s="17">
        <v>35</v>
      </c>
      <c r="H8" s="17">
        <v>87</v>
      </c>
      <c r="I8" s="16">
        <f t="shared" si="1"/>
        <v>52</v>
      </c>
      <c r="L8" s="17" t="s">
        <v>23</v>
      </c>
      <c r="M8" s="17">
        <v>45</v>
      </c>
      <c r="N8" s="23">
        <v>5</v>
      </c>
      <c r="O8" s="22">
        <f>N8*M8</f>
        <v>225</v>
      </c>
    </row>
    <row r="9" spans="1:15" x14ac:dyDescent="0.25">
      <c r="A9" s="18" t="s">
        <v>22</v>
      </c>
      <c r="B9" s="17">
        <v>69</v>
      </c>
      <c r="C9" s="17">
        <v>45</v>
      </c>
      <c r="D9" s="19">
        <f t="shared" si="0"/>
        <v>-24</v>
      </c>
      <c r="F9" s="18" t="s">
        <v>22</v>
      </c>
      <c r="G9" s="17">
        <v>69</v>
      </c>
      <c r="H9" s="17">
        <v>45</v>
      </c>
      <c r="I9" s="16">
        <f t="shared" si="1"/>
        <v>-24</v>
      </c>
      <c r="O9" s="21">
        <f>SUM(O5:O8)</f>
        <v>1804</v>
      </c>
    </row>
    <row r="10" spans="1:15" x14ac:dyDescent="0.25">
      <c r="A10" s="18" t="s">
        <v>21</v>
      </c>
      <c r="B10" s="17">
        <v>45</v>
      </c>
      <c r="C10" s="17">
        <v>67</v>
      </c>
      <c r="D10" s="19">
        <f t="shared" si="0"/>
        <v>22</v>
      </c>
      <c r="F10" s="18" t="s">
        <v>21</v>
      </c>
      <c r="G10" s="17">
        <v>45</v>
      </c>
      <c r="H10" s="17">
        <v>67</v>
      </c>
      <c r="I10" s="16">
        <f t="shared" si="1"/>
        <v>22</v>
      </c>
      <c r="M10" s="68"/>
      <c r="N10" s="68"/>
      <c r="O10">
        <f t="array" ref="O10">SUM(M5:M8*N5:N8)</f>
        <v>1804</v>
      </c>
    </row>
    <row r="11" spans="1:15" x14ac:dyDescent="0.25">
      <c r="A11" s="18" t="s">
        <v>20</v>
      </c>
      <c r="B11" s="17">
        <v>65</v>
      </c>
      <c r="C11" s="17">
        <v>78</v>
      </c>
      <c r="D11" s="19">
        <f t="shared" si="0"/>
        <v>13</v>
      </c>
      <c r="F11" s="18" t="s">
        <v>20</v>
      </c>
      <c r="G11" s="17">
        <v>65</v>
      </c>
      <c r="H11" s="17">
        <v>78</v>
      </c>
      <c r="I11" s="16">
        <f t="shared" si="1"/>
        <v>13</v>
      </c>
      <c r="L11" s="20" t="s">
        <v>19</v>
      </c>
    </row>
    <row r="12" spans="1:15" x14ac:dyDescent="0.25">
      <c r="A12" s="18" t="s">
        <v>18</v>
      </c>
      <c r="B12" s="17">
        <v>78</v>
      </c>
      <c r="C12" s="17">
        <v>89</v>
      </c>
      <c r="D12" s="19">
        <f t="shared" si="0"/>
        <v>11</v>
      </c>
      <c r="F12" s="18" t="s">
        <v>18</v>
      </c>
      <c r="G12" s="17">
        <v>78</v>
      </c>
      <c r="H12" s="17">
        <v>89</v>
      </c>
      <c r="I12" s="16">
        <f t="shared" si="1"/>
        <v>11</v>
      </c>
    </row>
    <row r="13" spans="1:15" x14ac:dyDescent="0.25">
      <c r="A13" s="18" t="s">
        <v>17</v>
      </c>
      <c r="B13" s="17">
        <v>45</v>
      </c>
      <c r="C13" s="17">
        <v>76</v>
      </c>
      <c r="D13" s="19">
        <f t="shared" si="0"/>
        <v>31</v>
      </c>
      <c r="F13" s="18" t="s">
        <v>17</v>
      </c>
      <c r="G13" s="17">
        <v>45</v>
      </c>
      <c r="H13" s="17">
        <v>76</v>
      </c>
      <c r="I13" s="16">
        <f t="shared" si="1"/>
        <v>31</v>
      </c>
    </row>
    <row r="14" spans="1:15" ht="15.75" thickBot="1" x14ac:dyDescent="0.3">
      <c r="A14" s="14" t="s">
        <v>16</v>
      </c>
      <c r="B14" s="13">
        <v>78</v>
      </c>
      <c r="C14" s="13">
        <v>90</v>
      </c>
      <c r="D14" s="15">
        <f t="shared" si="0"/>
        <v>12</v>
      </c>
      <c r="F14" s="14" t="s">
        <v>16</v>
      </c>
      <c r="G14" s="13">
        <v>78</v>
      </c>
      <c r="H14" s="13">
        <v>90</v>
      </c>
      <c r="I14" s="12">
        <f t="shared" si="1"/>
        <v>12</v>
      </c>
    </row>
    <row r="15" spans="1:15" ht="15.75" thickBot="1" x14ac:dyDescent="0.3">
      <c r="A15" s="69" t="s">
        <v>15</v>
      </c>
      <c r="B15" s="70"/>
      <c r="C15" s="70"/>
      <c r="D15" s="11">
        <f>MAX(D5:D14)</f>
        <v>52</v>
      </c>
      <c r="F15" s="71" t="s">
        <v>15</v>
      </c>
      <c r="G15" s="72"/>
      <c r="H15" s="73"/>
      <c r="I15" s="11">
        <f t="array" ref="I15">MAX(H5:H14-G5:G14)</f>
        <v>52</v>
      </c>
      <c r="J15" t="s">
        <v>145</v>
      </c>
    </row>
    <row r="16" spans="1:15" x14ac:dyDescent="0.25">
      <c r="I16" s="58"/>
      <c r="J16" t="s">
        <v>146</v>
      </c>
    </row>
    <row r="17" spans="1:10" x14ac:dyDescent="0.25">
      <c r="J17" t="s">
        <v>147</v>
      </c>
    </row>
    <row r="18" spans="1:10" x14ac:dyDescent="0.25">
      <c r="A18" s="8" t="s">
        <v>14</v>
      </c>
    </row>
    <row r="19" spans="1:10" x14ac:dyDescent="0.25">
      <c r="A19" s="9">
        <v>1</v>
      </c>
      <c r="B19" s="9">
        <v>2</v>
      </c>
      <c r="C19" s="9">
        <v>3</v>
      </c>
      <c r="D19" s="9">
        <v>4</v>
      </c>
      <c r="E19" s="9">
        <v>5</v>
      </c>
      <c r="F19" s="9"/>
    </row>
    <row r="20" spans="1:10" x14ac:dyDescent="0.25">
      <c r="A20" s="9"/>
      <c r="B20" s="9"/>
      <c r="C20" s="9"/>
      <c r="D20" s="9" t="s">
        <v>170</v>
      </c>
      <c r="E20" s="9"/>
      <c r="F20" s="9"/>
    </row>
    <row r="21" spans="1:10" x14ac:dyDescent="0.25">
      <c r="A21" s="9"/>
      <c r="B21" s="9"/>
      <c r="C21" s="9"/>
      <c r="D21" s="9"/>
      <c r="E21" s="9"/>
      <c r="F21" s="9"/>
    </row>
    <row r="22" spans="1:10" x14ac:dyDescent="0.25">
      <c r="A22" s="9"/>
      <c r="B22" s="10">
        <f t="array" ref="B22">SUM(A19:E19*{1,2,3,4,5})</f>
        <v>55</v>
      </c>
      <c r="C22" s="9" t="s">
        <v>148</v>
      </c>
      <c r="D22" s="9"/>
      <c r="E22" s="9"/>
      <c r="F22" s="9"/>
    </row>
    <row r="26" spans="1:10" x14ac:dyDescent="0.25">
      <c r="A26" s="8" t="s">
        <v>13</v>
      </c>
    </row>
    <row r="27" spans="1:10" x14ac:dyDescent="0.25">
      <c r="A27" s="8"/>
      <c r="F27" s="74" t="s">
        <v>12</v>
      </c>
      <c r="G27" s="74"/>
    </row>
    <row r="28" spans="1:10" x14ac:dyDescent="0.25">
      <c r="B28" s="7" t="s">
        <v>11</v>
      </c>
      <c r="C28" s="6" t="s">
        <v>10</v>
      </c>
      <c r="F28" s="7" t="s">
        <v>11</v>
      </c>
      <c r="G28" s="6" t="s">
        <v>10</v>
      </c>
    </row>
    <row r="29" spans="1:10" x14ac:dyDescent="0.25">
      <c r="B29" s="5" t="s">
        <v>9</v>
      </c>
      <c r="C29" s="3" t="str">
        <f>VLOOKUP(TRUE,CHOOSE({1,2},EXACT(B29,$F$29:$F$33),$G$29:$G$33),2,0)</f>
        <v>IT</v>
      </c>
      <c r="D29" t="s">
        <v>149</v>
      </c>
      <c r="F29" s="4" t="s">
        <v>9</v>
      </c>
      <c r="G29" s="2" t="s">
        <v>8</v>
      </c>
    </row>
    <row r="30" spans="1:10" x14ac:dyDescent="0.25">
      <c r="B30" s="5" t="s">
        <v>7</v>
      </c>
      <c r="C30" s="3" t="str">
        <f>VLOOKUP(B30,F28:G33,2,0)</f>
        <v>HR</v>
      </c>
      <c r="F30" s="4" t="s">
        <v>7</v>
      </c>
      <c r="G30" s="2" t="s">
        <v>6</v>
      </c>
    </row>
    <row r="31" spans="1:10" x14ac:dyDescent="0.25">
      <c r="B31" s="3" t="s">
        <v>5</v>
      </c>
      <c r="C31" s="3" t="str">
        <f t="shared" ref="C31" si="2">VLOOKUP(B31,F29:G34,2,0)</f>
        <v>FN</v>
      </c>
      <c r="F31" s="2" t="s">
        <v>5</v>
      </c>
      <c r="G31" s="2" t="s">
        <v>4</v>
      </c>
    </row>
    <row r="32" spans="1:10" x14ac:dyDescent="0.25">
      <c r="B32" s="3" t="s">
        <v>3</v>
      </c>
      <c r="C32" s="3"/>
      <c r="F32" s="2" t="s">
        <v>3</v>
      </c>
      <c r="G32" s="2" t="s">
        <v>2</v>
      </c>
    </row>
    <row r="33" spans="2:7" x14ac:dyDescent="0.25">
      <c r="B33" s="3" t="s">
        <v>1</v>
      </c>
      <c r="C33" s="3"/>
      <c r="F33" s="2" t="s">
        <v>1</v>
      </c>
      <c r="G33" s="2" t="s">
        <v>0</v>
      </c>
    </row>
    <row r="37" spans="2:7" x14ac:dyDescent="0.25">
      <c r="B37" t="s">
        <v>150</v>
      </c>
    </row>
    <row r="47" spans="2:7" x14ac:dyDescent="0.25">
      <c r="B47" s="1"/>
    </row>
  </sheetData>
  <mergeCells count="4">
    <mergeCell ref="M10:N10"/>
    <mergeCell ref="A15:C15"/>
    <mergeCell ref="F15:H15"/>
    <mergeCell ref="F27:G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5"/>
  <sheetViews>
    <sheetView workbookViewId="0">
      <selection activeCell="A3" sqref="A3"/>
    </sheetView>
  </sheetViews>
  <sheetFormatPr defaultRowHeight="15" x14ac:dyDescent="0.25"/>
  <cols>
    <col min="1" max="1" width="17.42578125" customWidth="1"/>
    <col min="2" max="2" width="20.140625" bestFit="1" customWidth="1"/>
    <col min="3" max="4" width="15.140625" customWidth="1"/>
    <col min="5" max="6" width="9" customWidth="1"/>
    <col min="7" max="7" width="8" customWidth="1"/>
    <col min="8" max="8" width="9" customWidth="1"/>
    <col min="9" max="9" width="14.85546875" bestFit="1" customWidth="1"/>
    <col min="10" max="10" width="7.42578125" customWidth="1"/>
    <col min="11" max="11" width="6.28515625" customWidth="1"/>
    <col min="12" max="12" width="8" customWidth="1"/>
    <col min="13" max="13" width="7.28515625" customWidth="1"/>
    <col min="14" max="14" width="7.140625" customWidth="1"/>
    <col min="15" max="15" width="7.42578125" customWidth="1"/>
    <col min="16" max="16" width="15.140625" bestFit="1" customWidth="1"/>
    <col min="17" max="17" width="7.42578125" customWidth="1"/>
    <col min="18" max="18" width="6.28515625" customWidth="1"/>
    <col min="19" max="19" width="8" customWidth="1"/>
    <col min="20" max="20" width="7.28515625" customWidth="1"/>
    <col min="21" max="21" width="7.140625" customWidth="1"/>
    <col min="22" max="22" width="7.42578125" customWidth="1"/>
    <col min="23" max="23" width="25.140625" bestFit="1" customWidth="1"/>
    <col min="24" max="24" width="19.85546875" bestFit="1" customWidth="1"/>
    <col min="25" max="25" width="20.140625" bestFit="1" customWidth="1"/>
  </cols>
  <sheetData>
    <row r="3" spans="1:3" x14ac:dyDescent="0.25">
      <c r="A3" s="55" t="s">
        <v>166</v>
      </c>
      <c r="B3" t="s">
        <v>168</v>
      </c>
      <c r="C3" t="s">
        <v>165</v>
      </c>
    </row>
    <row r="4" spans="1:3" x14ac:dyDescent="0.25">
      <c r="A4" s="52" t="s">
        <v>53</v>
      </c>
      <c r="B4" s="54">
        <v>13063271</v>
      </c>
      <c r="C4" s="54">
        <v>3239</v>
      </c>
    </row>
    <row r="5" spans="1:3" x14ac:dyDescent="0.25">
      <c r="A5" s="53" t="s">
        <v>61</v>
      </c>
      <c r="B5" s="54">
        <v>1560120</v>
      </c>
      <c r="C5" s="54">
        <v>358</v>
      </c>
    </row>
    <row r="6" spans="1:3" x14ac:dyDescent="0.25">
      <c r="A6" s="53" t="s">
        <v>66</v>
      </c>
      <c r="B6" s="54">
        <v>6140318</v>
      </c>
      <c r="C6" s="54">
        <v>1366</v>
      </c>
    </row>
    <row r="7" spans="1:3" x14ac:dyDescent="0.25">
      <c r="A7" s="53" t="s">
        <v>60</v>
      </c>
      <c r="B7" s="54">
        <v>1759678</v>
      </c>
      <c r="C7" s="54">
        <v>407</v>
      </c>
    </row>
    <row r="8" spans="1:3" x14ac:dyDescent="0.25">
      <c r="A8" s="53" t="s">
        <v>67</v>
      </c>
      <c r="B8" s="54">
        <v>722831</v>
      </c>
      <c r="C8" s="54">
        <v>120</v>
      </c>
    </row>
    <row r="9" spans="1:3" x14ac:dyDescent="0.25">
      <c r="A9" s="53" t="s">
        <v>55</v>
      </c>
      <c r="B9" s="54">
        <v>1186329</v>
      </c>
      <c r="C9" s="54">
        <v>451</v>
      </c>
    </row>
    <row r="10" spans="1:3" x14ac:dyDescent="0.25">
      <c r="A10" s="53" t="s">
        <v>68</v>
      </c>
      <c r="B10" s="54">
        <v>1215985</v>
      </c>
      <c r="C10" s="54">
        <v>214</v>
      </c>
    </row>
    <row r="11" spans="1:3" x14ac:dyDescent="0.25">
      <c r="A11" s="53" t="s">
        <v>58</v>
      </c>
      <c r="B11" s="54">
        <v>478010</v>
      </c>
      <c r="C11" s="54">
        <v>323</v>
      </c>
    </row>
    <row r="12" spans="1:3" x14ac:dyDescent="0.25">
      <c r="A12" s="52" t="s">
        <v>64</v>
      </c>
      <c r="B12" s="54">
        <v>11426402</v>
      </c>
      <c r="C12" s="54">
        <v>1856</v>
      </c>
    </row>
    <row r="13" spans="1:3" x14ac:dyDescent="0.25">
      <c r="A13" s="53" t="s">
        <v>61</v>
      </c>
      <c r="B13" s="54">
        <v>2467095</v>
      </c>
      <c r="C13" s="54">
        <v>585</v>
      </c>
    </row>
    <row r="14" spans="1:3" x14ac:dyDescent="0.25">
      <c r="A14" s="53" t="s">
        <v>66</v>
      </c>
      <c r="B14" s="54">
        <v>4852902</v>
      </c>
      <c r="C14" s="54">
        <v>577</v>
      </c>
    </row>
    <row r="15" spans="1:3" x14ac:dyDescent="0.25">
      <c r="A15" s="53" t="s">
        <v>67</v>
      </c>
      <c r="B15" s="54">
        <v>1264058</v>
      </c>
      <c r="C15" s="54">
        <v>231</v>
      </c>
    </row>
    <row r="16" spans="1:3" x14ac:dyDescent="0.25">
      <c r="A16" s="53" t="s">
        <v>68</v>
      </c>
      <c r="B16" s="54">
        <v>949995</v>
      </c>
      <c r="C16" s="54">
        <v>105</v>
      </c>
    </row>
    <row r="17" spans="1:3" x14ac:dyDescent="0.25">
      <c r="A17" s="53" t="s">
        <v>58</v>
      </c>
      <c r="B17" s="54">
        <v>1892352</v>
      </c>
      <c r="C17" s="54">
        <v>358</v>
      </c>
    </row>
    <row r="18" spans="1:3" x14ac:dyDescent="0.25">
      <c r="A18" s="52" t="s">
        <v>59</v>
      </c>
      <c r="B18" s="54">
        <v>14612865</v>
      </c>
      <c r="C18" s="54">
        <v>2795</v>
      </c>
    </row>
    <row r="19" spans="1:3" x14ac:dyDescent="0.25">
      <c r="A19" s="53" t="s">
        <v>61</v>
      </c>
      <c r="B19" s="54">
        <v>8648262</v>
      </c>
      <c r="C19" s="54">
        <v>1576</v>
      </c>
    </row>
    <row r="20" spans="1:3" x14ac:dyDescent="0.25">
      <c r="A20" s="53" t="s">
        <v>66</v>
      </c>
      <c r="B20" s="54">
        <v>3281237</v>
      </c>
      <c r="C20" s="54">
        <v>726</v>
      </c>
    </row>
    <row r="21" spans="1:3" x14ac:dyDescent="0.25">
      <c r="A21" s="53" t="s">
        <v>60</v>
      </c>
      <c r="B21" s="54">
        <v>188331</v>
      </c>
      <c r="C21" s="54">
        <v>210</v>
      </c>
    </row>
    <row r="22" spans="1:3" x14ac:dyDescent="0.25">
      <c r="A22" s="53" t="s">
        <v>67</v>
      </c>
      <c r="B22" s="54">
        <v>962225</v>
      </c>
      <c r="C22" s="54">
        <v>42</v>
      </c>
    </row>
    <row r="23" spans="1:3" x14ac:dyDescent="0.25">
      <c r="A23" s="53" t="s">
        <v>55</v>
      </c>
      <c r="B23" s="54">
        <v>151832</v>
      </c>
      <c r="C23" s="54">
        <v>193</v>
      </c>
    </row>
    <row r="24" spans="1:3" x14ac:dyDescent="0.25">
      <c r="A24" s="53" t="s">
        <v>68</v>
      </c>
      <c r="B24" s="54">
        <v>700142</v>
      </c>
      <c r="C24" s="54">
        <v>27</v>
      </c>
    </row>
    <row r="25" spans="1:3" x14ac:dyDescent="0.25">
      <c r="A25" s="53" t="s">
        <v>58</v>
      </c>
      <c r="B25" s="54">
        <v>680836</v>
      </c>
      <c r="C25" s="54">
        <v>21</v>
      </c>
    </row>
    <row r="26" spans="1:3" x14ac:dyDescent="0.25">
      <c r="A26" s="52" t="s">
        <v>62</v>
      </c>
      <c r="B26" s="54">
        <v>17980293</v>
      </c>
      <c r="C26" s="54">
        <v>3703</v>
      </c>
    </row>
    <row r="27" spans="1:3" x14ac:dyDescent="0.25">
      <c r="A27" s="53" t="s">
        <v>61</v>
      </c>
      <c r="B27" s="54">
        <v>1532215</v>
      </c>
      <c r="C27" s="54">
        <v>332</v>
      </c>
    </row>
    <row r="28" spans="1:3" x14ac:dyDescent="0.25">
      <c r="A28" s="53" t="s">
        <v>66</v>
      </c>
      <c r="B28" s="54">
        <v>4912113</v>
      </c>
      <c r="C28" s="54">
        <v>1198</v>
      </c>
    </row>
    <row r="29" spans="1:3" x14ac:dyDescent="0.25">
      <c r="A29" s="53" t="s">
        <v>60</v>
      </c>
      <c r="B29" s="54">
        <v>2992989</v>
      </c>
      <c r="C29" s="54">
        <v>508</v>
      </c>
    </row>
    <row r="30" spans="1:3" x14ac:dyDescent="0.25">
      <c r="A30" s="53" t="s">
        <v>67</v>
      </c>
      <c r="B30" s="54">
        <v>4386575</v>
      </c>
      <c r="C30" s="54">
        <v>896</v>
      </c>
    </row>
    <row r="31" spans="1:3" x14ac:dyDescent="0.25">
      <c r="A31" s="53" t="s">
        <v>55</v>
      </c>
      <c r="B31" s="54">
        <v>3092429</v>
      </c>
      <c r="C31" s="54">
        <v>631</v>
      </c>
    </row>
    <row r="32" spans="1:3" x14ac:dyDescent="0.25">
      <c r="A32" s="53" t="s">
        <v>68</v>
      </c>
      <c r="B32" s="54">
        <v>857588</v>
      </c>
      <c r="C32" s="54">
        <v>91</v>
      </c>
    </row>
    <row r="33" spans="1:3" x14ac:dyDescent="0.25">
      <c r="A33" s="53" t="s">
        <v>58</v>
      </c>
      <c r="B33" s="54">
        <v>206384</v>
      </c>
      <c r="C33" s="54">
        <v>47</v>
      </c>
    </row>
    <row r="34" spans="1:3" x14ac:dyDescent="0.25">
      <c r="A34" s="52" t="s">
        <v>63</v>
      </c>
      <c r="B34" s="54">
        <v>6455518</v>
      </c>
      <c r="C34" s="54">
        <v>1516</v>
      </c>
    </row>
    <row r="35" spans="1:3" x14ac:dyDescent="0.25">
      <c r="A35" s="53" t="s">
        <v>61</v>
      </c>
      <c r="B35" s="54">
        <v>902626</v>
      </c>
      <c r="C35" s="54">
        <v>252</v>
      </c>
    </row>
    <row r="36" spans="1:3" x14ac:dyDescent="0.25">
      <c r="A36" s="53" t="s">
        <v>66</v>
      </c>
      <c r="B36" s="54">
        <v>4306521</v>
      </c>
      <c r="C36" s="54">
        <v>739</v>
      </c>
    </row>
    <row r="37" spans="1:3" x14ac:dyDescent="0.25">
      <c r="A37" s="53" t="s">
        <v>67</v>
      </c>
      <c r="B37" s="54">
        <v>202887</v>
      </c>
      <c r="C37" s="54">
        <v>154</v>
      </c>
    </row>
    <row r="38" spans="1:3" x14ac:dyDescent="0.25">
      <c r="A38" s="53" t="s">
        <v>58</v>
      </c>
      <c r="B38" s="54">
        <v>1043484</v>
      </c>
      <c r="C38" s="54">
        <v>371</v>
      </c>
    </row>
    <row r="39" spans="1:3" x14ac:dyDescent="0.25">
      <c r="A39" s="52" t="s">
        <v>65</v>
      </c>
      <c r="B39" s="54">
        <v>18629198</v>
      </c>
      <c r="C39" s="54">
        <v>3633</v>
      </c>
    </row>
    <row r="40" spans="1:3" x14ac:dyDescent="0.25">
      <c r="A40" s="53" t="s">
        <v>61</v>
      </c>
      <c r="B40" s="54">
        <v>2986206</v>
      </c>
      <c r="C40" s="54">
        <v>632</v>
      </c>
    </row>
    <row r="41" spans="1:3" x14ac:dyDescent="0.25">
      <c r="A41" s="53" t="s">
        <v>66</v>
      </c>
      <c r="B41" s="54">
        <v>4226352</v>
      </c>
      <c r="C41" s="54">
        <v>637</v>
      </c>
    </row>
    <row r="42" spans="1:3" x14ac:dyDescent="0.25">
      <c r="A42" s="53" t="s">
        <v>60</v>
      </c>
      <c r="B42" s="54">
        <v>956715</v>
      </c>
      <c r="C42" s="54">
        <v>228</v>
      </c>
    </row>
    <row r="43" spans="1:3" x14ac:dyDescent="0.25">
      <c r="A43" s="53" t="s">
        <v>67</v>
      </c>
      <c r="B43" s="54">
        <v>3915679</v>
      </c>
      <c r="C43" s="54">
        <v>721</v>
      </c>
    </row>
    <row r="44" spans="1:3" x14ac:dyDescent="0.25">
      <c r="A44" s="53" t="s">
        <v>55</v>
      </c>
      <c r="B44" s="54">
        <v>4396168</v>
      </c>
      <c r="C44" s="54">
        <v>612</v>
      </c>
    </row>
    <row r="45" spans="1:3" x14ac:dyDescent="0.25">
      <c r="A45" s="53" t="s">
        <v>68</v>
      </c>
      <c r="B45" s="54">
        <v>56641</v>
      </c>
      <c r="C45" s="54">
        <v>71</v>
      </c>
    </row>
    <row r="46" spans="1:3" x14ac:dyDescent="0.25">
      <c r="A46" s="53" t="s">
        <v>58</v>
      </c>
      <c r="B46" s="54">
        <v>2091437</v>
      </c>
      <c r="C46" s="54">
        <v>732</v>
      </c>
    </row>
    <row r="47" spans="1:3" x14ac:dyDescent="0.25">
      <c r="A47" s="52" t="s">
        <v>56</v>
      </c>
      <c r="B47" s="54">
        <v>28190965</v>
      </c>
      <c r="C47" s="54">
        <v>6049</v>
      </c>
    </row>
    <row r="48" spans="1:3" x14ac:dyDescent="0.25">
      <c r="A48" s="53" t="s">
        <v>61</v>
      </c>
      <c r="B48" s="54">
        <v>1851038</v>
      </c>
      <c r="C48" s="54">
        <v>571</v>
      </c>
    </row>
    <row r="49" spans="1:3" x14ac:dyDescent="0.25">
      <c r="A49" s="53" t="s">
        <v>66</v>
      </c>
      <c r="B49" s="54">
        <v>12523108</v>
      </c>
      <c r="C49" s="54">
        <v>2405</v>
      </c>
    </row>
    <row r="50" spans="1:3" x14ac:dyDescent="0.25">
      <c r="A50" s="53" t="s">
        <v>60</v>
      </c>
      <c r="B50" s="54">
        <v>626063</v>
      </c>
      <c r="C50" s="54">
        <v>28</v>
      </c>
    </row>
    <row r="51" spans="1:3" x14ac:dyDescent="0.25">
      <c r="A51" s="53" t="s">
        <v>67</v>
      </c>
      <c r="B51" s="54">
        <v>1858612</v>
      </c>
      <c r="C51" s="54">
        <v>415</v>
      </c>
    </row>
    <row r="52" spans="1:3" x14ac:dyDescent="0.25">
      <c r="A52" s="53" t="s">
        <v>55</v>
      </c>
      <c r="B52" s="54">
        <v>4436870</v>
      </c>
      <c r="C52" s="54">
        <v>1287</v>
      </c>
    </row>
    <row r="53" spans="1:3" x14ac:dyDescent="0.25">
      <c r="A53" s="53" t="s">
        <v>68</v>
      </c>
      <c r="B53" s="54">
        <v>2524660</v>
      </c>
      <c r="C53" s="54">
        <v>410</v>
      </c>
    </row>
    <row r="54" spans="1:3" x14ac:dyDescent="0.25">
      <c r="A54" s="53" t="s">
        <v>58</v>
      </c>
      <c r="B54" s="54">
        <v>4370614</v>
      </c>
      <c r="C54" s="54">
        <v>933</v>
      </c>
    </row>
    <row r="55" spans="1:3" x14ac:dyDescent="0.25">
      <c r="A55" s="52" t="s">
        <v>167</v>
      </c>
      <c r="B55" s="54">
        <v>110358512</v>
      </c>
      <c r="C55" s="54">
        <v>22791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5"/>
  <sheetViews>
    <sheetView tabSelected="1" workbookViewId="0">
      <selection activeCell="A3" sqref="A3"/>
    </sheetView>
  </sheetViews>
  <sheetFormatPr defaultRowHeight="15" x14ac:dyDescent="0.25"/>
  <cols>
    <col min="1" max="1" width="17.42578125" bestFit="1" customWidth="1"/>
    <col min="2" max="2" width="20.140625" bestFit="1" customWidth="1"/>
    <col min="3" max="3" width="15.140625" bestFit="1" customWidth="1"/>
    <col min="4" max="4" width="14.85546875" bestFit="1" customWidth="1"/>
  </cols>
  <sheetData>
    <row r="3" spans="1:4" x14ac:dyDescent="0.25">
      <c r="A3" s="55" t="s">
        <v>166</v>
      </c>
      <c r="B3" t="s">
        <v>168</v>
      </c>
      <c r="C3" t="s">
        <v>165</v>
      </c>
      <c r="D3" t="s">
        <v>171</v>
      </c>
    </row>
    <row r="4" spans="1:4" x14ac:dyDescent="0.25">
      <c r="A4" s="52" t="s">
        <v>53</v>
      </c>
      <c r="B4" s="54">
        <v>13063271</v>
      </c>
      <c r="C4" s="54">
        <v>3239</v>
      </c>
      <c r="D4" s="54">
        <v>131713</v>
      </c>
    </row>
    <row r="5" spans="1:4" x14ac:dyDescent="0.25">
      <c r="A5" s="53" t="s">
        <v>61</v>
      </c>
      <c r="B5" s="54">
        <v>1560120</v>
      </c>
      <c r="C5" s="54">
        <v>358</v>
      </c>
      <c r="D5" s="54">
        <v>20634</v>
      </c>
    </row>
    <row r="6" spans="1:4" x14ac:dyDescent="0.25">
      <c r="A6" s="53" t="s">
        <v>66</v>
      </c>
      <c r="B6" s="54">
        <v>6140318</v>
      </c>
      <c r="C6" s="54">
        <v>1366</v>
      </c>
      <c r="D6" s="54">
        <v>52721</v>
      </c>
    </row>
    <row r="7" spans="1:4" x14ac:dyDescent="0.25">
      <c r="A7" s="53" t="s">
        <v>60</v>
      </c>
      <c r="B7" s="54">
        <v>1759678</v>
      </c>
      <c r="C7" s="54">
        <v>407</v>
      </c>
      <c r="D7" s="54">
        <v>14433</v>
      </c>
    </row>
    <row r="8" spans="1:4" x14ac:dyDescent="0.25">
      <c r="A8" s="53" t="s">
        <v>67</v>
      </c>
      <c r="B8" s="54">
        <v>722831</v>
      </c>
      <c r="C8" s="54">
        <v>120</v>
      </c>
      <c r="D8" s="54">
        <v>17953</v>
      </c>
    </row>
    <row r="9" spans="1:4" x14ac:dyDescent="0.25">
      <c r="A9" s="53" t="s">
        <v>55</v>
      </c>
      <c r="B9" s="54">
        <v>1186329</v>
      </c>
      <c r="C9" s="54">
        <v>451</v>
      </c>
      <c r="D9" s="54">
        <v>8106</v>
      </c>
    </row>
    <row r="10" spans="1:4" x14ac:dyDescent="0.25">
      <c r="A10" s="53" t="s">
        <v>68</v>
      </c>
      <c r="B10" s="54">
        <v>1215985</v>
      </c>
      <c r="C10" s="54">
        <v>214</v>
      </c>
      <c r="D10" s="54">
        <v>9186</v>
      </c>
    </row>
    <row r="11" spans="1:4" x14ac:dyDescent="0.25">
      <c r="A11" s="53" t="s">
        <v>58</v>
      </c>
      <c r="B11" s="54">
        <v>478010</v>
      </c>
      <c r="C11" s="54">
        <v>323</v>
      </c>
      <c r="D11" s="54">
        <v>8680</v>
      </c>
    </row>
    <row r="12" spans="1:4" x14ac:dyDescent="0.25">
      <c r="A12" s="52" t="s">
        <v>64</v>
      </c>
      <c r="B12" s="54">
        <v>11426402</v>
      </c>
      <c r="C12" s="54">
        <v>1856</v>
      </c>
      <c r="D12" s="54">
        <v>94745</v>
      </c>
    </row>
    <row r="13" spans="1:4" x14ac:dyDescent="0.25">
      <c r="A13" s="53" t="s">
        <v>61</v>
      </c>
      <c r="B13" s="54">
        <v>2467095</v>
      </c>
      <c r="C13" s="54">
        <v>585</v>
      </c>
      <c r="D13" s="54">
        <v>24867</v>
      </c>
    </row>
    <row r="14" spans="1:4" x14ac:dyDescent="0.25">
      <c r="A14" s="53" t="s">
        <v>66</v>
      </c>
      <c r="B14" s="54">
        <v>4852902</v>
      </c>
      <c r="C14" s="54">
        <v>577</v>
      </c>
      <c r="D14" s="54">
        <v>33775</v>
      </c>
    </row>
    <row r="15" spans="1:4" x14ac:dyDescent="0.25">
      <c r="A15" s="53" t="s">
        <v>67</v>
      </c>
      <c r="B15" s="54">
        <v>1264058</v>
      </c>
      <c r="C15" s="54">
        <v>231</v>
      </c>
      <c r="D15" s="54">
        <v>12407</v>
      </c>
    </row>
    <row r="16" spans="1:4" x14ac:dyDescent="0.25">
      <c r="A16" s="53" t="s">
        <v>68</v>
      </c>
      <c r="B16" s="54">
        <v>949995</v>
      </c>
      <c r="C16" s="54">
        <v>105</v>
      </c>
      <c r="D16" s="54">
        <v>3767</v>
      </c>
    </row>
    <row r="17" spans="1:4" x14ac:dyDescent="0.25">
      <c r="A17" s="53" t="s">
        <v>58</v>
      </c>
      <c r="B17" s="54">
        <v>1892352</v>
      </c>
      <c r="C17" s="54">
        <v>358</v>
      </c>
      <c r="D17" s="54">
        <v>19929</v>
      </c>
    </row>
    <row r="18" spans="1:4" x14ac:dyDescent="0.25">
      <c r="A18" s="52" t="s">
        <v>59</v>
      </c>
      <c r="B18" s="54">
        <v>14612865</v>
      </c>
      <c r="C18" s="54">
        <v>2795</v>
      </c>
      <c r="D18" s="54">
        <v>141056</v>
      </c>
    </row>
    <row r="19" spans="1:4" x14ac:dyDescent="0.25">
      <c r="A19" s="53" t="s">
        <v>61</v>
      </c>
      <c r="B19" s="54">
        <v>8648262</v>
      </c>
      <c r="C19" s="54">
        <v>1576</v>
      </c>
      <c r="D19" s="54">
        <v>80193</v>
      </c>
    </row>
    <row r="20" spans="1:4" x14ac:dyDescent="0.25">
      <c r="A20" s="53" t="s">
        <v>66</v>
      </c>
      <c r="B20" s="54">
        <v>3281237</v>
      </c>
      <c r="C20" s="54">
        <v>726</v>
      </c>
      <c r="D20" s="54">
        <v>36094</v>
      </c>
    </row>
    <row r="21" spans="1:4" x14ac:dyDescent="0.25">
      <c r="A21" s="53" t="s">
        <v>60</v>
      </c>
      <c r="B21" s="54">
        <v>188331</v>
      </c>
      <c r="C21" s="54">
        <v>210</v>
      </c>
      <c r="D21" s="54">
        <v>680</v>
      </c>
    </row>
    <row r="22" spans="1:4" x14ac:dyDescent="0.25">
      <c r="A22" s="53" t="s">
        <v>67</v>
      </c>
      <c r="B22" s="54">
        <v>962225</v>
      </c>
      <c r="C22" s="54">
        <v>42</v>
      </c>
      <c r="D22" s="54">
        <v>5341</v>
      </c>
    </row>
    <row r="23" spans="1:4" x14ac:dyDescent="0.25">
      <c r="A23" s="53" t="s">
        <v>55</v>
      </c>
      <c r="B23" s="54">
        <v>151832</v>
      </c>
      <c r="C23" s="54">
        <v>193</v>
      </c>
      <c r="D23" s="54">
        <v>9104</v>
      </c>
    </row>
    <row r="24" spans="1:4" x14ac:dyDescent="0.25">
      <c r="A24" s="53" t="s">
        <v>68</v>
      </c>
      <c r="B24" s="54">
        <v>700142</v>
      </c>
      <c r="C24" s="54">
        <v>27</v>
      </c>
      <c r="D24" s="54">
        <v>7388</v>
      </c>
    </row>
    <row r="25" spans="1:4" x14ac:dyDescent="0.25">
      <c r="A25" s="53" t="s">
        <v>58</v>
      </c>
      <c r="B25" s="54">
        <v>680836</v>
      </c>
      <c r="C25" s="54">
        <v>21</v>
      </c>
      <c r="D25" s="54">
        <v>2256</v>
      </c>
    </row>
    <row r="26" spans="1:4" x14ac:dyDescent="0.25">
      <c r="A26" s="52" t="s">
        <v>62</v>
      </c>
      <c r="B26" s="54">
        <v>17980293</v>
      </c>
      <c r="C26" s="54">
        <v>3703</v>
      </c>
      <c r="D26" s="54">
        <v>155168</v>
      </c>
    </row>
    <row r="27" spans="1:4" x14ac:dyDescent="0.25">
      <c r="A27" s="53" t="s">
        <v>61</v>
      </c>
      <c r="B27" s="54">
        <v>1532215</v>
      </c>
      <c r="C27" s="54">
        <v>332</v>
      </c>
      <c r="D27" s="54">
        <v>9082</v>
      </c>
    </row>
    <row r="28" spans="1:4" x14ac:dyDescent="0.25">
      <c r="A28" s="53" t="s">
        <v>66</v>
      </c>
      <c r="B28" s="54">
        <v>4912113</v>
      </c>
      <c r="C28" s="54">
        <v>1198</v>
      </c>
      <c r="D28" s="54">
        <v>39686</v>
      </c>
    </row>
    <row r="29" spans="1:4" x14ac:dyDescent="0.25">
      <c r="A29" s="53" t="s">
        <v>60</v>
      </c>
      <c r="B29" s="54">
        <v>2992989</v>
      </c>
      <c r="C29" s="54">
        <v>508</v>
      </c>
      <c r="D29" s="54">
        <v>29905</v>
      </c>
    </row>
    <row r="30" spans="1:4" x14ac:dyDescent="0.25">
      <c r="A30" s="53" t="s">
        <v>67</v>
      </c>
      <c r="B30" s="54">
        <v>4386575</v>
      </c>
      <c r="C30" s="54">
        <v>896</v>
      </c>
      <c r="D30" s="54">
        <v>37197</v>
      </c>
    </row>
    <row r="31" spans="1:4" x14ac:dyDescent="0.25">
      <c r="A31" s="53" t="s">
        <v>55</v>
      </c>
      <c r="B31" s="54">
        <v>3092429</v>
      </c>
      <c r="C31" s="54">
        <v>631</v>
      </c>
      <c r="D31" s="54">
        <v>21636</v>
      </c>
    </row>
    <row r="32" spans="1:4" x14ac:dyDescent="0.25">
      <c r="A32" s="53" t="s">
        <v>68</v>
      </c>
      <c r="B32" s="54">
        <v>857588</v>
      </c>
      <c r="C32" s="54">
        <v>91</v>
      </c>
      <c r="D32" s="54">
        <v>8775</v>
      </c>
    </row>
    <row r="33" spans="1:4" x14ac:dyDescent="0.25">
      <c r="A33" s="53" t="s">
        <v>58</v>
      </c>
      <c r="B33" s="54">
        <v>206384</v>
      </c>
      <c r="C33" s="54">
        <v>47</v>
      </c>
      <c r="D33" s="54">
        <v>8887</v>
      </c>
    </row>
    <row r="34" spans="1:4" x14ac:dyDescent="0.25">
      <c r="A34" s="52" t="s">
        <v>63</v>
      </c>
      <c r="B34" s="54">
        <v>6455518</v>
      </c>
      <c r="C34" s="54">
        <v>1516</v>
      </c>
      <c r="D34" s="54">
        <v>66782</v>
      </c>
    </row>
    <row r="35" spans="1:4" x14ac:dyDescent="0.25">
      <c r="A35" s="53" t="s">
        <v>61</v>
      </c>
      <c r="B35" s="54">
        <v>902626</v>
      </c>
      <c r="C35" s="54">
        <v>252</v>
      </c>
      <c r="D35" s="54">
        <v>10332</v>
      </c>
    </row>
    <row r="36" spans="1:4" x14ac:dyDescent="0.25">
      <c r="A36" s="53" t="s">
        <v>66</v>
      </c>
      <c r="B36" s="54">
        <v>4306521</v>
      </c>
      <c r="C36" s="54">
        <v>739</v>
      </c>
      <c r="D36" s="54">
        <v>40050</v>
      </c>
    </row>
    <row r="37" spans="1:4" x14ac:dyDescent="0.25">
      <c r="A37" s="53" t="s">
        <v>67</v>
      </c>
      <c r="B37" s="54">
        <v>202887</v>
      </c>
      <c r="C37" s="54">
        <v>154</v>
      </c>
      <c r="D37" s="54">
        <v>4390</v>
      </c>
    </row>
    <row r="38" spans="1:4" x14ac:dyDescent="0.25">
      <c r="A38" s="53" t="s">
        <v>58</v>
      </c>
      <c r="B38" s="54">
        <v>1043484</v>
      </c>
      <c r="C38" s="54">
        <v>371</v>
      </c>
      <c r="D38" s="54">
        <v>12010</v>
      </c>
    </row>
    <row r="39" spans="1:4" x14ac:dyDescent="0.25">
      <c r="A39" s="52" t="s">
        <v>65</v>
      </c>
      <c r="B39" s="54">
        <v>18629198</v>
      </c>
      <c r="C39" s="54">
        <v>3633</v>
      </c>
      <c r="D39" s="54">
        <v>173137</v>
      </c>
    </row>
    <row r="40" spans="1:4" x14ac:dyDescent="0.25">
      <c r="A40" s="53" t="s">
        <v>61</v>
      </c>
      <c r="B40" s="54">
        <v>2986206</v>
      </c>
      <c r="C40" s="54">
        <v>632</v>
      </c>
      <c r="D40" s="54">
        <v>17534</v>
      </c>
    </row>
    <row r="41" spans="1:4" x14ac:dyDescent="0.25">
      <c r="A41" s="53" t="s">
        <v>66</v>
      </c>
      <c r="B41" s="54">
        <v>4226352</v>
      </c>
      <c r="C41" s="54">
        <v>637</v>
      </c>
      <c r="D41" s="54">
        <v>42908</v>
      </c>
    </row>
    <row r="42" spans="1:4" x14ac:dyDescent="0.25">
      <c r="A42" s="53" t="s">
        <v>60</v>
      </c>
      <c r="B42" s="54">
        <v>956715</v>
      </c>
      <c r="C42" s="54">
        <v>228</v>
      </c>
      <c r="D42" s="54">
        <v>5100</v>
      </c>
    </row>
    <row r="43" spans="1:4" x14ac:dyDescent="0.25">
      <c r="A43" s="53" t="s">
        <v>67</v>
      </c>
      <c r="B43" s="54">
        <v>3915679</v>
      </c>
      <c r="C43" s="54">
        <v>721</v>
      </c>
      <c r="D43" s="54">
        <v>38436</v>
      </c>
    </row>
    <row r="44" spans="1:4" x14ac:dyDescent="0.25">
      <c r="A44" s="53" t="s">
        <v>55</v>
      </c>
      <c r="B44" s="54">
        <v>4396168</v>
      </c>
      <c r="C44" s="54">
        <v>612</v>
      </c>
      <c r="D44" s="54">
        <v>41815</v>
      </c>
    </row>
    <row r="45" spans="1:4" x14ac:dyDescent="0.25">
      <c r="A45" s="53" t="s">
        <v>68</v>
      </c>
      <c r="B45" s="54">
        <v>56641</v>
      </c>
      <c r="C45" s="54">
        <v>71</v>
      </c>
      <c r="D45" s="54">
        <v>5600</v>
      </c>
    </row>
    <row r="46" spans="1:4" x14ac:dyDescent="0.25">
      <c r="A46" s="53" t="s">
        <v>58</v>
      </c>
      <c r="B46" s="54">
        <v>2091437</v>
      </c>
      <c r="C46" s="54">
        <v>732</v>
      </c>
      <c r="D46" s="54">
        <v>21744</v>
      </c>
    </row>
    <row r="47" spans="1:4" x14ac:dyDescent="0.25">
      <c r="A47" s="52" t="s">
        <v>56</v>
      </c>
      <c r="B47" s="54">
        <v>28190965</v>
      </c>
      <c r="C47" s="54">
        <v>6049</v>
      </c>
      <c r="D47" s="54">
        <v>267133</v>
      </c>
    </row>
    <row r="48" spans="1:4" x14ac:dyDescent="0.25">
      <c r="A48" s="53" t="s">
        <v>61</v>
      </c>
      <c r="B48" s="54">
        <v>1851038</v>
      </c>
      <c r="C48" s="54">
        <v>571</v>
      </c>
      <c r="D48" s="54">
        <v>28615</v>
      </c>
    </row>
    <row r="49" spans="1:4" x14ac:dyDescent="0.25">
      <c r="A49" s="53" t="s">
        <v>66</v>
      </c>
      <c r="B49" s="54">
        <v>12523108</v>
      </c>
      <c r="C49" s="54">
        <v>2405</v>
      </c>
      <c r="D49" s="54">
        <v>95061</v>
      </c>
    </row>
    <row r="50" spans="1:4" x14ac:dyDescent="0.25">
      <c r="A50" s="53" t="s">
        <v>60</v>
      </c>
      <c r="B50" s="54">
        <v>626063</v>
      </c>
      <c r="C50" s="54">
        <v>28</v>
      </c>
      <c r="D50" s="54">
        <v>7163</v>
      </c>
    </row>
    <row r="51" spans="1:4" x14ac:dyDescent="0.25">
      <c r="A51" s="53" t="s">
        <v>67</v>
      </c>
      <c r="B51" s="54">
        <v>1858612</v>
      </c>
      <c r="C51" s="54">
        <v>415</v>
      </c>
      <c r="D51" s="54">
        <v>26715</v>
      </c>
    </row>
    <row r="52" spans="1:4" x14ac:dyDescent="0.25">
      <c r="A52" s="53" t="s">
        <v>55</v>
      </c>
      <c r="B52" s="54">
        <v>4436870</v>
      </c>
      <c r="C52" s="54">
        <v>1287</v>
      </c>
      <c r="D52" s="54">
        <v>56284</v>
      </c>
    </row>
    <row r="53" spans="1:4" x14ac:dyDescent="0.25">
      <c r="A53" s="53" t="s">
        <v>68</v>
      </c>
      <c r="B53" s="54">
        <v>2524660</v>
      </c>
      <c r="C53" s="54">
        <v>410</v>
      </c>
      <c r="D53" s="54">
        <v>22363</v>
      </c>
    </row>
    <row r="54" spans="1:4" x14ac:dyDescent="0.25">
      <c r="A54" s="53" t="s">
        <v>58</v>
      </c>
      <c r="B54" s="54">
        <v>4370614</v>
      </c>
      <c r="C54" s="54">
        <v>933</v>
      </c>
      <c r="D54" s="54">
        <v>30932</v>
      </c>
    </row>
    <row r="55" spans="1:4" x14ac:dyDescent="0.25">
      <c r="A55" s="52" t="s">
        <v>167</v>
      </c>
      <c r="B55" s="54">
        <v>110358512</v>
      </c>
      <c r="C55" s="54">
        <v>22791</v>
      </c>
      <c r="D55" s="54">
        <v>1029734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6"/>
  <sheetViews>
    <sheetView showGridLines="0" workbookViewId="0">
      <pane ySplit="1" topLeftCell="A2" activePane="bottomLeft" state="frozen"/>
      <selection activeCell="A20" sqref="A20:D20"/>
      <selection pane="bottomLeft" activeCell="C205" sqref="C205"/>
    </sheetView>
  </sheetViews>
  <sheetFormatPr defaultRowHeight="15" x14ac:dyDescent="0.25"/>
  <cols>
    <col min="1" max="1" width="8.42578125" style="31" bestFit="1" customWidth="1"/>
    <col min="2" max="2" width="8" style="30" bestFit="1" customWidth="1"/>
    <col min="3" max="3" width="11" style="30" bestFit="1" customWidth="1"/>
    <col min="4" max="4" width="8.140625" style="30" bestFit="1" customWidth="1"/>
    <col min="5" max="5" width="13.42578125" style="30" bestFit="1" customWidth="1"/>
    <col min="6" max="6" width="10.42578125" style="30" bestFit="1" customWidth="1"/>
    <col min="7" max="7" width="15.42578125" style="30" bestFit="1" customWidth="1"/>
    <col min="8" max="8" width="20.140625" style="30" bestFit="1" customWidth="1"/>
    <col min="9" max="9" width="16.28515625" customWidth="1"/>
    <col min="10" max="10" width="8" customWidth="1"/>
    <col min="11" max="11" width="9" customWidth="1"/>
    <col min="12" max="12" width="9.140625" customWidth="1"/>
    <col min="13" max="13" width="12.5703125" customWidth="1"/>
    <col min="14" max="14" width="15.5703125" customWidth="1"/>
    <col min="15" max="15" width="13.140625" customWidth="1"/>
    <col min="16" max="16" width="11.28515625" customWidth="1"/>
    <col min="17" max="17" width="7.42578125" customWidth="1"/>
    <col min="18" max="18" width="7" customWidth="1"/>
    <col min="19" max="19" width="9.140625" customWidth="1"/>
    <col min="20" max="20" width="12.5703125" customWidth="1"/>
    <col min="21" max="21" width="15.5703125" customWidth="1"/>
    <col min="22" max="22" width="13.140625" customWidth="1"/>
    <col min="23" max="23" width="25.140625" customWidth="1"/>
    <col min="24" max="24" width="19.85546875" customWidth="1"/>
    <col min="25" max="29" width="7" customWidth="1"/>
    <col min="30" max="30" width="6" customWidth="1"/>
    <col min="31" max="37" width="7" customWidth="1"/>
    <col min="38" max="38" width="6.5703125" customWidth="1"/>
    <col min="39" max="59" width="7" customWidth="1"/>
    <col min="60" max="60" width="6.5703125" customWidth="1"/>
    <col min="61" max="66" width="7" customWidth="1"/>
    <col min="67" max="68" width="6.5703125" customWidth="1"/>
    <col min="69" max="126" width="7" customWidth="1"/>
    <col min="127" max="127" width="6.5703125" customWidth="1"/>
    <col min="128" max="129" width="7" customWidth="1"/>
    <col min="130" max="130" width="6.5703125" customWidth="1"/>
    <col min="131" max="132" width="7" customWidth="1"/>
    <col min="133" max="133" width="6.5703125" customWidth="1"/>
    <col min="134" max="145" width="7" customWidth="1"/>
    <col min="146" max="146" width="6.5703125" customWidth="1"/>
    <col min="147" max="153" width="7" customWidth="1"/>
    <col min="154" max="154" width="6.5703125" customWidth="1"/>
    <col min="155" max="164" width="7" customWidth="1"/>
    <col min="165" max="165" width="6.5703125" customWidth="1"/>
    <col min="166" max="187" width="7" customWidth="1"/>
    <col min="188" max="188" width="6.5703125" customWidth="1"/>
    <col min="189" max="209" width="7" customWidth="1"/>
    <col min="210" max="210" width="6.5703125" customWidth="1"/>
    <col min="211" max="221" width="7" customWidth="1"/>
    <col min="222" max="222" width="11.28515625" bestFit="1" customWidth="1"/>
  </cols>
  <sheetData>
    <row r="1" spans="1:16" x14ac:dyDescent="0.25">
      <c r="A1" s="31" t="s">
        <v>164</v>
      </c>
      <c r="H1"/>
    </row>
    <row r="2" spans="1:16" x14ac:dyDescent="0.25">
      <c r="A2" s="34" t="s">
        <v>74</v>
      </c>
      <c r="B2" s="34" t="s">
        <v>34</v>
      </c>
      <c r="C2" s="34" t="s">
        <v>73</v>
      </c>
      <c r="D2" s="34" t="s">
        <v>72</v>
      </c>
      <c r="E2" s="34" t="s">
        <v>71</v>
      </c>
      <c r="F2" s="34" t="s">
        <v>70</v>
      </c>
      <c r="G2" s="34" t="s">
        <v>69</v>
      </c>
      <c r="H2"/>
    </row>
    <row r="3" spans="1:16" x14ac:dyDescent="0.25">
      <c r="A3" s="9">
        <v>1</v>
      </c>
      <c r="B3" s="9" t="s">
        <v>55</v>
      </c>
      <c r="C3" s="9" t="s">
        <v>54</v>
      </c>
      <c r="D3" s="33">
        <v>4270</v>
      </c>
      <c r="E3" s="33">
        <v>533169</v>
      </c>
      <c r="F3" s="32">
        <v>42375</v>
      </c>
      <c r="G3" s="9" t="s">
        <v>56</v>
      </c>
      <c r="H3"/>
    </row>
    <row r="4" spans="1:16" x14ac:dyDescent="0.25">
      <c r="A4" s="9">
        <v>2</v>
      </c>
      <c r="B4" s="9" t="s">
        <v>67</v>
      </c>
      <c r="C4" s="9" t="s">
        <v>54</v>
      </c>
      <c r="D4" s="33">
        <v>8239</v>
      </c>
      <c r="E4" s="33">
        <v>139739</v>
      </c>
      <c r="F4" s="32">
        <v>42376</v>
      </c>
      <c r="G4" s="9" t="s">
        <v>65</v>
      </c>
      <c r="H4"/>
    </row>
    <row r="5" spans="1:16" x14ac:dyDescent="0.25">
      <c r="A5" s="9">
        <v>3</v>
      </c>
      <c r="B5" s="9" t="s">
        <v>66</v>
      </c>
      <c r="C5" s="9" t="s">
        <v>57</v>
      </c>
      <c r="D5" s="33">
        <v>617</v>
      </c>
      <c r="E5" s="33">
        <v>916894</v>
      </c>
      <c r="F5" s="32">
        <v>42377</v>
      </c>
      <c r="G5" s="9" t="s">
        <v>56</v>
      </c>
      <c r="H5" s="52"/>
      <c r="I5" s="54"/>
      <c r="J5" s="54"/>
      <c r="K5" s="54"/>
      <c r="L5" s="54"/>
      <c r="M5" s="54"/>
      <c r="N5" s="54"/>
      <c r="O5" s="54"/>
      <c r="P5" s="54"/>
    </row>
    <row r="6" spans="1:16" x14ac:dyDescent="0.25">
      <c r="A6" s="9">
        <v>4</v>
      </c>
      <c r="B6" s="9" t="s">
        <v>66</v>
      </c>
      <c r="C6" s="9" t="s">
        <v>57</v>
      </c>
      <c r="D6" s="33">
        <v>8384</v>
      </c>
      <c r="E6" s="33">
        <v>889762</v>
      </c>
      <c r="F6" s="32">
        <v>42379</v>
      </c>
      <c r="G6" s="9" t="s">
        <v>64</v>
      </c>
      <c r="H6" s="53"/>
      <c r="I6" s="54"/>
      <c r="J6" s="54"/>
      <c r="K6" s="54"/>
      <c r="L6" s="54"/>
      <c r="M6" s="54"/>
      <c r="N6" s="54"/>
      <c r="O6" s="54"/>
      <c r="P6" s="54"/>
    </row>
    <row r="7" spans="1:16" x14ac:dyDescent="0.25">
      <c r="A7" s="9">
        <v>5</v>
      </c>
      <c r="B7" s="9" t="s">
        <v>60</v>
      </c>
      <c r="C7" s="9" t="s">
        <v>54</v>
      </c>
      <c r="D7" s="33">
        <v>2626</v>
      </c>
      <c r="E7" s="33">
        <v>694432</v>
      </c>
      <c r="F7" s="32">
        <v>42379</v>
      </c>
      <c r="G7" s="9" t="s">
        <v>62</v>
      </c>
      <c r="H7" s="53"/>
      <c r="I7" s="54"/>
      <c r="J7" s="54"/>
      <c r="K7" s="54"/>
      <c r="L7" s="54"/>
      <c r="M7" s="54"/>
      <c r="N7" s="54"/>
      <c r="O7" s="54"/>
      <c r="P7" s="54"/>
    </row>
    <row r="8" spans="1:16" x14ac:dyDescent="0.25">
      <c r="A8" s="9">
        <v>6</v>
      </c>
      <c r="B8" s="9" t="s">
        <v>58</v>
      </c>
      <c r="C8" s="9" t="s">
        <v>57</v>
      </c>
      <c r="D8" s="33">
        <v>3610</v>
      </c>
      <c r="E8" s="33">
        <v>327624</v>
      </c>
      <c r="F8" s="32">
        <v>42380</v>
      </c>
      <c r="G8" s="9" t="s">
        <v>56</v>
      </c>
      <c r="H8" s="52"/>
      <c r="I8" s="54"/>
      <c r="J8" s="54"/>
      <c r="K8" s="54"/>
      <c r="L8" s="54"/>
      <c r="M8" s="54"/>
      <c r="N8" s="54"/>
      <c r="O8" s="54"/>
      <c r="P8" s="54"/>
    </row>
    <row r="9" spans="1:16" x14ac:dyDescent="0.25">
      <c r="A9" s="9">
        <v>7</v>
      </c>
      <c r="B9" s="9" t="s">
        <v>67</v>
      </c>
      <c r="C9" s="9" t="s">
        <v>54</v>
      </c>
      <c r="D9" s="33">
        <v>9062</v>
      </c>
      <c r="E9" s="33">
        <v>402517</v>
      </c>
      <c r="F9" s="32">
        <v>42380</v>
      </c>
      <c r="G9" s="9" t="s">
        <v>53</v>
      </c>
      <c r="H9" s="53"/>
      <c r="I9" s="54"/>
      <c r="J9" s="54"/>
      <c r="K9" s="54"/>
      <c r="L9" s="54"/>
      <c r="M9" s="54"/>
      <c r="N9" s="54"/>
      <c r="O9" s="54"/>
      <c r="P9" s="54"/>
    </row>
    <row r="10" spans="1:16" x14ac:dyDescent="0.25">
      <c r="A10" s="9">
        <v>8</v>
      </c>
      <c r="B10" s="9" t="s">
        <v>66</v>
      </c>
      <c r="C10" s="9" t="s">
        <v>57</v>
      </c>
      <c r="D10" s="33">
        <v>6906</v>
      </c>
      <c r="E10" s="33">
        <v>385236</v>
      </c>
      <c r="F10" s="32">
        <v>42385</v>
      </c>
      <c r="G10" s="9" t="s">
        <v>63</v>
      </c>
      <c r="H10" s="52"/>
      <c r="I10" s="54"/>
      <c r="J10" s="54"/>
      <c r="K10" s="54"/>
      <c r="L10" s="54"/>
      <c r="M10" s="54"/>
      <c r="N10" s="54"/>
      <c r="O10" s="54"/>
      <c r="P10" s="54"/>
    </row>
    <row r="11" spans="1:16" x14ac:dyDescent="0.25">
      <c r="A11" s="9">
        <v>9</v>
      </c>
      <c r="B11" s="9" t="s">
        <v>61</v>
      </c>
      <c r="C11" s="9" t="s">
        <v>57</v>
      </c>
      <c r="D11" s="33">
        <v>2417</v>
      </c>
      <c r="E11" s="33">
        <v>228529</v>
      </c>
      <c r="F11" s="32">
        <v>42385</v>
      </c>
      <c r="G11" s="9" t="s">
        <v>59</v>
      </c>
      <c r="H11"/>
    </row>
    <row r="12" spans="1:16" x14ac:dyDescent="0.25">
      <c r="A12" s="9">
        <v>10</v>
      </c>
      <c r="B12" s="9" t="s">
        <v>61</v>
      </c>
      <c r="C12" s="9" t="s">
        <v>57</v>
      </c>
      <c r="D12" s="33">
        <v>7431</v>
      </c>
      <c r="E12" s="33">
        <v>469621</v>
      </c>
      <c r="F12" s="32">
        <v>42385</v>
      </c>
      <c r="G12" s="9" t="s">
        <v>64</v>
      </c>
      <c r="H12"/>
    </row>
    <row r="13" spans="1:16" x14ac:dyDescent="0.25">
      <c r="A13" s="9">
        <v>11</v>
      </c>
      <c r="B13" s="9" t="s">
        <v>66</v>
      </c>
      <c r="C13" s="9" t="s">
        <v>57</v>
      </c>
      <c r="D13" s="33">
        <v>8250</v>
      </c>
      <c r="E13" s="33">
        <v>641980</v>
      </c>
      <c r="F13" s="32">
        <v>42385</v>
      </c>
      <c r="G13" s="9" t="s">
        <v>62</v>
      </c>
      <c r="H13"/>
    </row>
    <row r="14" spans="1:16" x14ac:dyDescent="0.25">
      <c r="A14" s="9">
        <v>12</v>
      </c>
      <c r="B14" s="9" t="s">
        <v>67</v>
      </c>
      <c r="C14" s="9" t="s">
        <v>54</v>
      </c>
      <c r="D14" s="33">
        <v>7012</v>
      </c>
      <c r="E14" s="33">
        <v>447853</v>
      </c>
      <c r="F14" s="32">
        <v>42387</v>
      </c>
      <c r="G14" s="9" t="s">
        <v>56</v>
      </c>
      <c r="H14"/>
    </row>
    <row r="15" spans="1:16" x14ac:dyDescent="0.25">
      <c r="A15" s="9">
        <v>13</v>
      </c>
      <c r="B15" s="9" t="s">
        <v>55</v>
      </c>
      <c r="C15" s="9" t="s">
        <v>54</v>
      </c>
      <c r="D15" s="33">
        <v>1903</v>
      </c>
      <c r="E15" s="33">
        <v>441347</v>
      </c>
      <c r="F15" s="32">
        <v>42389</v>
      </c>
      <c r="G15" s="9" t="s">
        <v>62</v>
      </c>
      <c r="H15"/>
    </row>
    <row r="16" spans="1:16" x14ac:dyDescent="0.25">
      <c r="A16" s="9">
        <v>14</v>
      </c>
      <c r="B16" s="9" t="s">
        <v>67</v>
      </c>
      <c r="C16" s="9" t="s">
        <v>54</v>
      </c>
      <c r="D16" s="33">
        <v>2824</v>
      </c>
      <c r="E16" s="33">
        <v>492532</v>
      </c>
      <c r="F16" s="32">
        <v>42391</v>
      </c>
      <c r="G16" s="9" t="s">
        <v>64</v>
      </c>
      <c r="H16"/>
    </row>
    <row r="17" spans="1:9" x14ac:dyDescent="0.25">
      <c r="A17" s="9">
        <v>15</v>
      </c>
      <c r="B17" s="9" t="s">
        <v>61</v>
      </c>
      <c r="C17" s="9" t="s">
        <v>57</v>
      </c>
      <c r="D17" s="33">
        <v>6946</v>
      </c>
      <c r="E17" s="33">
        <v>829961</v>
      </c>
      <c r="F17" s="32">
        <v>42393</v>
      </c>
      <c r="G17" s="9" t="s">
        <v>59</v>
      </c>
      <c r="H17"/>
    </row>
    <row r="18" spans="1:9" x14ac:dyDescent="0.25">
      <c r="A18" s="9">
        <v>16</v>
      </c>
      <c r="B18" s="9" t="s">
        <v>66</v>
      </c>
      <c r="C18" s="9" t="s">
        <v>57</v>
      </c>
      <c r="D18" s="33">
        <v>2320</v>
      </c>
      <c r="E18" s="33">
        <v>748852</v>
      </c>
      <c r="F18" s="32">
        <v>42396</v>
      </c>
      <c r="G18" s="9" t="s">
        <v>65</v>
      </c>
      <c r="H18"/>
    </row>
    <row r="19" spans="1:9" x14ac:dyDescent="0.25">
      <c r="A19" s="9">
        <v>17</v>
      </c>
      <c r="B19" s="9" t="s">
        <v>66</v>
      </c>
      <c r="C19" s="9" t="s">
        <v>57</v>
      </c>
      <c r="D19" s="33">
        <v>2116</v>
      </c>
      <c r="E19" s="33">
        <v>794482</v>
      </c>
      <c r="F19" s="32">
        <v>42397</v>
      </c>
      <c r="G19" s="9" t="s">
        <v>56</v>
      </c>
      <c r="H19"/>
    </row>
    <row r="20" spans="1:9" x14ac:dyDescent="0.25">
      <c r="A20" s="9">
        <v>18</v>
      </c>
      <c r="B20" s="9" t="s">
        <v>66</v>
      </c>
      <c r="C20" s="9" t="s">
        <v>57</v>
      </c>
      <c r="D20" s="33">
        <v>1135</v>
      </c>
      <c r="E20" s="33">
        <v>646887</v>
      </c>
      <c r="F20" s="32">
        <v>42399</v>
      </c>
      <c r="G20" s="9" t="s">
        <v>65</v>
      </c>
      <c r="H20"/>
    </row>
    <row r="21" spans="1:9" x14ac:dyDescent="0.25">
      <c r="A21" s="9">
        <v>19</v>
      </c>
      <c r="B21" s="9" t="s">
        <v>67</v>
      </c>
      <c r="C21" s="9" t="s">
        <v>54</v>
      </c>
      <c r="D21" s="33">
        <v>3595</v>
      </c>
      <c r="E21" s="33">
        <v>365259</v>
      </c>
      <c r="F21" s="32">
        <v>42399</v>
      </c>
      <c r="G21" s="9" t="s">
        <v>65</v>
      </c>
      <c r="H21"/>
    </row>
    <row r="22" spans="1:9" x14ac:dyDescent="0.25">
      <c r="A22" s="9">
        <v>20</v>
      </c>
      <c r="B22" s="9" t="s">
        <v>61</v>
      </c>
      <c r="C22" s="9" t="s">
        <v>57</v>
      </c>
      <c r="D22" s="33">
        <v>1161</v>
      </c>
      <c r="E22" s="33">
        <v>78853</v>
      </c>
      <c r="F22" s="32">
        <v>42402</v>
      </c>
      <c r="G22" s="9" t="s">
        <v>56</v>
      </c>
      <c r="H22" s="41"/>
    </row>
    <row r="23" spans="1:9" x14ac:dyDescent="0.25">
      <c r="A23" s="9">
        <v>21</v>
      </c>
      <c r="B23" s="9" t="s">
        <v>58</v>
      </c>
      <c r="C23" s="9" t="s">
        <v>57</v>
      </c>
      <c r="D23" s="33">
        <v>2256</v>
      </c>
      <c r="E23" s="33">
        <v>680836</v>
      </c>
      <c r="F23" s="32">
        <v>42404</v>
      </c>
      <c r="G23" s="9" t="s">
        <v>59</v>
      </c>
      <c r="H23"/>
    </row>
    <row r="24" spans="1:9" x14ac:dyDescent="0.25">
      <c r="A24" s="9">
        <v>22</v>
      </c>
      <c r="B24" s="9" t="s">
        <v>66</v>
      </c>
      <c r="C24" s="9" t="s">
        <v>57</v>
      </c>
      <c r="D24" s="33">
        <v>1004</v>
      </c>
      <c r="E24" s="33">
        <v>685507</v>
      </c>
      <c r="F24" s="32">
        <v>42411</v>
      </c>
      <c r="G24" s="9" t="s">
        <v>63</v>
      </c>
      <c r="H24"/>
    </row>
    <row r="25" spans="1:9" x14ac:dyDescent="0.25">
      <c r="A25" s="9">
        <v>23</v>
      </c>
      <c r="B25" s="9" t="s">
        <v>66</v>
      </c>
      <c r="C25" s="9" t="s">
        <v>57</v>
      </c>
      <c r="D25" s="33">
        <v>3642</v>
      </c>
      <c r="E25" s="33">
        <v>343415</v>
      </c>
      <c r="F25" s="32">
        <v>42414</v>
      </c>
      <c r="G25" s="9" t="s">
        <v>64</v>
      </c>
      <c r="H25"/>
    </row>
    <row r="26" spans="1:9" x14ac:dyDescent="0.25">
      <c r="A26" s="9">
        <v>24</v>
      </c>
      <c r="B26" s="9" t="s">
        <v>66</v>
      </c>
      <c r="C26" s="9" t="s">
        <v>57</v>
      </c>
      <c r="D26" s="33">
        <v>4582</v>
      </c>
      <c r="E26" s="33">
        <v>715773</v>
      </c>
      <c r="F26" s="32">
        <v>42417</v>
      </c>
      <c r="G26" s="9" t="s">
        <v>56</v>
      </c>
      <c r="H26"/>
    </row>
    <row r="27" spans="1:9" x14ac:dyDescent="0.25">
      <c r="A27" s="9">
        <v>25</v>
      </c>
      <c r="B27" s="9" t="s">
        <v>60</v>
      </c>
      <c r="C27" s="9" t="s">
        <v>54</v>
      </c>
      <c r="D27" s="33">
        <v>3559</v>
      </c>
      <c r="E27" s="33">
        <v>615882</v>
      </c>
      <c r="F27" s="32">
        <v>42417</v>
      </c>
      <c r="G27" s="9" t="s">
        <v>65</v>
      </c>
      <c r="H27"/>
    </row>
    <row r="28" spans="1:9" x14ac:dyDescent="0.25">
      <c r="A28" s="9">
        <v>26</v>
      </c>
      <c r="B28" s="9" t="s">
        <v>55</v>
      </c>
      <c r="C28" s="9" t="s">
        <v>54</v>
      </c>
      <c r="D28" s="33">
        <v>5154</v>
      </c>
      <c r="E28" s="33">
        <v>387138</v>
      </c>
      <c r="F28" s="32">
        <v>42417</v>
      </c>
      <c r="G28" s="9" t="s">
        <v>53</v>
      </c>
      <c r="H28"/>
    </row>
    <row r="29" spans="1:9" x14ac:dyDescent="0.25">
      <c r="A29" s="9">
        <v>27</v>
      </c>
      <c r="B29" s="9" t="s">
        <v>68</v>
      </c>
      <c r="C29" s="9" t="s">
        <v>57</v>
      </c>
      <c r="D29" s="33">
        <v>7388</v>
      </c>
      <c r="E29" s="33">
        <v>700142</v>
      </c>
      <c r="F29" s="32">
        <v>42418</v>
      </c>
      <c r="G29" s="9" t="s">
        <v>59</v>
      </c>
      <c r="H29"/>
    </row>
    <row r="30" spans="1:9" x14ac:dyDescent="0.25">
      <c r="A30" s="9">
        <v>28</v>
      </c>
      <c r="B30" s="9" t="s">
        <v>60</v>
      </c>
      <c r="C30" s="9" t="s">
        <v>54</v>
      </c>
      <c r="D30" s="33">
        <v>7163</v>
      </c>
      <c r="E30" s="33">
        <v>626063</v>
      </c>
      <c r="F30" s="32">
        <v>42418</v>
      </c>
      <c r="G30" s="9" t="s">
        <v>56</v>
      </c>
      <c r="H30"/>
    </row>
    <row r="31" spans="1:9" s="30" customFormat="1" x14ac:dyDescent="0.25">
      <c r="A31" s="9">
        <v>29</v>
      </c>
      <c r="B31" s="9" t="s">
        <v>60</v>
      </c>
      <c r="C31" s="9" t="s">
        <v>54</v>
      </c>
      <c r="D31" s="33">
        <v>5101</v>
      </c>
      <c r="E31" s="33">
        <v>330191</v>
      </c>
      <c r="F31" s="32">
        <v>42420</v>
      </c>
      <c r="G31" s="9" t="s">
        <v>62</v>
      </c>
      <c r="H31"/>
      <c r="I31"/>
    </row>
    <row r="32" spans="1:9" s="30" customFormat="1" x14ac:dyDescent="0.25">
      <c r="A32" s="9">
        <v>30</v>
      </c>
      <c r="B32" s="9" t="s">
        <v>61</v>
      </c>
      <c r="C32" s="9" t="s">
        <v>57</v>
      </c>
      <c r="D32" s="33">
        <v>7602</v>
      </c>
      <c r="E32" s="33">
        <v>550575</v>
      </c>
      <c r="F32" s="32">
        <v>42421</v>
      </c>
      <c r="G32" s="9" t="s">
        <v>59</v>
      </c>
      <c r="H32"/>
      <c r="I32"/>
    </row>
    <row r="33" spans="1:9" s="30" customFormat="1" x14ac:dyDescent="0.25">
      <c r="A33" s="9">
        <v>31</v>
      </c>
      <c r="B33" s="9" t="s">
        <v>68</v>
      </c>
      <c r="C33" s="9" t="s">
        <v>57</v>
      </c>
      <c r="D33" s="33">
        <v>1641</v>
      </c>
      <c r="E33" s="33">
        <v>503262</v>
      </c>
      <c r="F33" s="32">
        <v>42422</v>
      </c>
      <c r="G33" s="9" t="s">
        <v>56</v>
      </c>
      <c r="H33"/>
      <c r="I33"/>
    </row>
    <row r="34" spans="1:9" s="30" customFormat="1" x14ac:dyDescent="0.25">
      <c r="A34" s="9">
        <v>32</v>
      </c>
      <c r="B34" s="9" t="s">
        <v>61</v>
      </c>
      <c r="C34" s="9" t="s">
        <v>57</v>
      </c>
      <c r="D34" s="33">
        <v>8892</v>
      </c>
      <c r="E34" s="33">
        <v>123188</v>
      </c>
      <c r="F34" s="32">
        <v>42423</v>
      </c>
      <c r="G34" s="9" t="s">
        <v>53</v>
      </c>
      <c r="H34"/>
      <c r="I34"/>
    </row>
    <row r="35" spans="1:9" s="30" customFormat="1" x14ac:dyDescent="0.25">
      <c r="A35" s="9">
        <v>33</v>
      </c>
      <c r="B35" s="9" t="s">
        <v>61</v>
      </c>
      <c r="C35" s="9" t="s">
        <v>57</v>
      </c>
      <c r="D35" s="33">
        <v>2060</v>
      </c>
      <c r="E35" s="33">
        <v>306540</v>
      </c>
      <c r="F35" s="32">
        <v>42429</v>
      </c>
      <c r="G35" s="9" t="s">
        <v>59</v>
      </c>
      <c r="H35"/>
      <c r="I35"/>
    </row>
    <row r="36" spans="1:9" s="30" customFormat="1" x14ac:dyDescent="0.25">
      <c r="A36" s="9">
        <v>34</v>
      </c>
      <c r="B36" s="9" t="s">
        <v>67</v>
      </c>
      <c r="C36" s="9" t="s">
        <v>54</v>
      </c>
      <c r="D36" s="33">
        <v>1557</v>
      </c>
      <c r="E36" s="33">
        <v>397944</v>
      </c>
      <c r="F36" s="32">
        <v>42429</v>
      </c>
      <c r="G36" s="9" t="s">
        <v>62</v>
      </c>
      <c r="H36"/>
      <c r="I36"/>
    </row>
    <row r="37" spans="1:9" s="30" customFormat="1" x14ac:dyDescent="0.25">
      <c r="A37" s="9">
        <v>35</v>
      </c>
      <c r="B37" s="9" t="s">
        <v>61</v>
      </c>
      <c r="C37" s="9" t="s">
        <v>57</v>
      </c>
      <c r="D37" s="33">
        <v>6509</v>
      </c>
      <c r="E37" s="33">
        <v>92031</v>
      </c>
      <c r="F37" s="32">
        <v>42430</v>
      </c>
      <c r="G37" s="9" t="s">
        <v>59</v>
      </c>
      <c r="H37"/>
      <c r="I37"/>
    </row>
    <row r="38" spans="1:9" s="30" customFormat="1" x14ac:dyDescent="0.25">
      <c r="A38" s="9">
        <v>36</v>
      </c>
      <c r="B38" s="9" t="s">
        <v>61</v>
      </c>
      <c r="C38" s="9" t="s">
        <v>57</v>
      </c>
      <c r="D38" s="33">
        <v>5718</v>
      </c>
      <c r="E38" s="33">
        <v>262847</v>
      </c>
      <c r="F38" s="32">
        <v>42433</v>
      </c>
      <c r="G38" s="9" t="s">
        <v>53</v>
      </c>
      <c r="H38"/>
      <c r="I38"/>
    </row>
    <row r="39" spans="1:9" s="30" customFormat="1" x14ac:dyDescent="0.25">
      <c r="A39" s="9">
        <v>37</v>
      </c>
      <c r="B39" s="9" t="s">
        <v>61</v>
      </c>
      <c r="C39" s="9" t="s">
        <v>57</v>
      </c>
      <c r="D39" s="33">
        <v>7655</v>
      </c>
      <c r="E39" s="33">
        <v>596896</v>
      </c>
      <c r="F39" s="32">
        <v>42434</v>
      </c>
      <c r="G39" s="9" t="s">
        <v>56</v>
      </c>
      <c r="H39"/>
      <c r="I39"/>
    </row>
    <row r="40" spans="1:9" s="30" customFormat="1" x14ac:dyDescent="0.25">
      <c r="A40" s="9">
        <v>38</v>
      </c>
      <c r="B40" s="9" t="s">
        <v>55</v>
      </c>
      <c r="C40" s="9" t="s">
        <v>54</v>
      </c>
      <c r="D40" s="33">
        <v>9116</v>
      </c>
      <c r="E40" s="33">
        <v>698651</v>
      </c>
      <c r="F40" s="32">
        <v>42434</v>
      </c>
      <c r="G40" s="9" t="s">
        <v>65</v>
      </c>
      <c r="H40"/>
      <c r="I40"/>
    </row>
    <row r="41" spans="1:9" s="30" customFormat="1" x14ac:dyDescent="0.25">
      <c r="A41" s="9">
        <v>39</v>
      </c>
      <c r="B41" s="9" t="s">
        <v>66</v>
      </c>
      <c r="C41" s="9" t="s">
        <v>57</v>
      </c>
      <c r="D41" s="33">
        <v>2795</v>
      </c>
      <c r="E41" s="33">
        <v>299066</v>
      </c>
      <c r="F41" s="32">
        <v>42444</v>
      </c>
      <c r="G41" s="9" t="s">
        <v>56</v>
      </c>
      <c r="H41"/>
      <c r="I41"/>
    </row>
    <row r="42" spans="1:9" s="30" customFormat="1" x14ac:dyDescent="0.25">
      <c r="A42" s="9">
        <v>40</v>
      </c>
      <c r="B42" s="9" t="s">
        <v>66</v>
      </c>
      <c r="C42" s="9" t="s">
        <v>57</v>
      </c>
      <c r="D42" s="33">
        <v>5084</v>
      </c>
      <c r="E42" s="33">
        <v>259531</v>
      </c>
      <c r="F42" s="32">
        <v>42444</v>
      </c>
      <c r="G42" s="9" t="s">
        <v>56</v>
      </c>
      <c r="H42"/>
      <c r="I42"/>
    </row>
    <row r="43" spans="1:9" s="30" customFormat="1" x14ac:dyDescent="0.25">
      <c r="A43" s="9">
        <v>41</v>
      </c>
      <c r="B43" s="9" t="s">
        <v>55</v>
      </c>
      <c r="C43" s="9" t="s">
        <v>54</v>
      </c>
      <c r="D43" s="33">
        <v>8941</v>
      </c>
      <c r="E43" s="33">
        <v>341574</v>
      </c>
      <c r="F43" s="32">
        <v>42444</v>
      </c>
      <c r="G43" s="9" t="s">
        <v>65</v>
      </c>
      <c r="H43"/>
      <c r="I43"/>
    </row>
    <row r="44" spans="1:9" s="30" customFormat="1" x14ac:dyDescent="0.25">
      <c r="A44" s="9">
        <v>42</v>
      </c>
      <c r="B44" s="9" t="s">
        <v>67</v>
      </c>
      <c r="C44" s="9" t="s">
        <v>54</v>
      </c>
      <c r="D44" s="33">
        <v>5341</v>
      </c>
      <c r="E44" s="33">
        <v>962225</v>
      </c>
      <c r="F44" s="32">
        <v>42445</v>
      </c>
      <c r="G44" s="9" t="s">
        <v>59</v>
      </c>
      <c r="H44"/>
      <c r="I44"/>
    </row>
    <row r="45" spans="1:9" s="30" customFormat="1" x14ac:dyDescent="0.25">
      <c r="A45" s="9">
        <v>43</v>
      </c>
      <c r="B45" s="9" t="s">
        <v>66</v>
      </c>
      <c r="C45" s="9" t="s">
        <v>57</v>
      </c>
      <c r="D45" s="33">
        <v>135</v>
      </c>
      <c r="E45" s="33">
        <v>236179</v>
      </c>
      <c r="F45" s="32">
        <v>42448</v>
      </c>
      <c r="G45" s="9" t="s">
        <v>64</v>
      </c>
      <c r="H45"/>
      <c r="I45"/>
    </row>
    <row r="46" spans="1:9" s="30" customFormat="1" x14ac:dyDescent="0.25">
      <c r="A46" s="9">
        <v>44</v>
      </c>
      <c r="B46" s="9" t="s">
        <v>66</v>
      </c>
      <c r="C46" s="9" t="s">
        <v>57</v>
      </c>
      <c r="D46" s="33">
        <v>9400</v>
      </c>
      <c r="E46" s="33">
        <v>521145</v>
      </c>
      <c r="F46" s="32">
        <v>42448</v>
      </c>
      <c r="G46" s="9" t="s">
        <v>53</v>
      </c>
      <c r="H46"/>
      <c r="I46"/>
    </row>
    <row r="47" spans="1:9" s="30" customFormat="1" x14ac:dyDescent="0.25">
      <c r="A47" s="9">
        <v>45</v>
      </c>
      <c r="B47" s="9" t="s">
        <v>60</v>
      </c>
      <c r="C47" s="9" t="s">
        <v>54</v>
      </c>
      <c r="D47" s="33">
        <v>6045</v>
      </c>
      <c r="E47" s="33">
        <v>727113</v>
      </c>
      <c r="F47" s="32">
        <v>42450</v>
      </c>
      <c r="G47" s="9" t="s">
        <v>62</v>
      </c>
      <c r="H47"/>
      <c r="I47"/>
    </row>
    <row r="48" spans="1:9" s="30" customFormat="1" x14ac:dyDescent="0.25">
      <c r="A48" s="9">
        <v>46</v>
      </c>
      <c r="B48" s="9" t="s">
        <v>61</v>
      </c>
      <c r="C48" s="9" t="s">
        <v>57</v>
      </c>
      <c r="D48" s="33">
        <v>5820</v>
      </c>
      <c r="E48" s="33">
        <v>269427</v>
      </c>
      <c r="F48" s="32">
        <v>42451</v>
      </c>
      <c r="G48" s="9" t="s">
        <v>63</v>
      </c>
      <c r="H48"/>
      <c r="I48"/>
    </row>
    <row r="49" spans="1:9" s="30" customFormat="1" x14ac:dyDescent="0.25">
      <c r="A49" s="9">
        <v>47</v>
      </c>
      <c r="B49" s="9" t="s">
        <v>58</v>
      </c>
      <c r="C49" s="9" t="s">
        <v>57</v>
      </c>
      <c r="D49" s="33">
        <v>8887</v>
      </c>
      <c r="E49" s="33">
        <v>206384</v>
      </c>
      <c r="F49" s="32">
        <v>42452</v>
      </c>
      <c r="G49" s="9" t="s">
        <v>62</v>
      </c>
      <c r="H49"/>
      <c r="I49"/>
    </row>
    <row r="50" spans="1:9" s="30" customFormat="1" x14ac:dyDescent="0.25">
      <c r="A50" s="9">
        <v>48</v>
      </c>
      <c r="B50" s="9" t="s">
        <v>58</v>
      </c>
      <c r="C50" s="9" t="s">
        <v>57</v>
      </c>
      <c r="D50" s="33">
        <v>6982</v>
      </c>
      <c r="E50" s="33">
        <v>280682</v>
      </c>
      <c r="F50" s="32">
        <v>42453</v>
      </c>
      <c r="G50" s="9" t="s">
        <v>56</v>
      </c>
      <c r="H50"/>
      <c r="I50"/>
    </row>
    <row r="51" spans="1:9" s="30" customFormat="1" x14ac:dyDescent="0.25">
      <c r="A51" s="9">
        <v>49</v>
      </c>
      <c r="B51" s="9" t="s">
        <v>66</v>
      </c>
      <c r="C51" s="9" t="s">
        <v>57</v>
      </c>
      <c r="D51" s="33">
        <v>4029</v>
      </c>
      <c r="E51" s="33">
        <v>841838</v>
      </c>
      <c r="F51" s="32">
        <v>42455</v>
      </c>
      <c r="G51" s="9" t="s">
        <v>53</v>
      </c>
      <c r="H51"/>
      <c r="I51"/>
    </row>
    <row r="52" spans="1:9" s="30" customFormat="1" x14ac:dyDescent="0.25">
      <c r="A52" s="9">
        <v>50</v>
      </c>
      <c r="B52" s="9" t="s">
        <v>55</v>
      </c>
      <c r="C52" s="9" t="s">
        <v>54</v>
      </c>
      <c r="D52" s="33">
        <v>3665</v>
      </c>
      <c r="E52" s="33">
        <v>626255</v>
      </c>
      <c r="F52" s="32">
        <v>42455</v>
      </c>
      <c r="G52" s="9" t="s">
        <v>62</v>
      </c>
      <c r="H52"/>
      <c r="I52"/>
    </row>
    <row r="53" spans="1:9" s="30" customFormat="1" x14ac:dyDescent="0.25">
      <c r="A53" s="9">
        <v>51</v>
      </c>
      <c r="B53" s="9" t="s">
        <v>66</v>
      </c>
      <c r="C53" s="9" t="s">
        <v>57</v>
      </c>
      <c r="D53" s="33">
        <v>4781</v>
      </c>
      <c r="E53" s="33">
        <v>547591</v>
      </c>
      <c r="F53" s="32">
        <v>42458</v>
      </c>
      <c r="G53" s="9" t="s">
        <v>59</v>
      </c>
      <c r="H53"/>
      <c r="I53"/>
    </row>
    <row r="54" spans="1:9" s="30" customFormat="1" x14ac:dyDescent="0.25">
      <c r="A54" s="9">
        <v>52</v>
      </c>
      <c r="B54" s="9" t="s">
        <v>68</v>
      </c>
      <c r="C54" s="9" t="s">
        <v>57</v>
      </c>
      <c r="D54" s="33">
        <v>3663</v>
      </c>
      <c r="E54" s="33">
        <v>966071</v>
      </c>
      <c r="F54" s="32">
        <v>42459</v>
      </c>
      <c r="G54" s="9" t="s">
        <v>53</v>
      </c>
      <c r="H54"/>
      <c r="I54"/>
    </row>
    <row r="55" spans="1:9" s="30" customFormat="1" x14ac:dyDescent="0.25">
      <c r="A55" s="9">
        <v>53</v>
      </c>
      <c r="B55" s="9" t="s">
        <v>61</v>
      </c>
      <c r="C55" s="9" t="s">
        <v>57</v>
      </c>
      <c r="D55" s="33">
        <v>6331</v>
      </c>
      <c r="E55" s="33">
        <v>592375</v>
      </c>
      <c r="F55" s="32">
        <v>42461</v>
      </c>
      <c r="G55" s="9" t="s">
        <v>59</v>
      </c>
      <c r="H55"/>
      <c r="I55"/>
    </row>
    <row r="56" spans="1:9" s="30" customFormat="1" x14ac:dyDescent="0.25">
      <c r="A56" s="9">
        <v>54</v>
      </c>
      <c r="B56" s="9" t="s">
        <v>61</v>
      </c>
      <c r="C56" s="9" t="s">
        <v>57</v>
      </c>
      <c r="D56" s="33">
        <v>4364</v>
      </c>
      <c r="E56" s="33">
        <v>122192</v>
      </c>
      <c r="F56" s="32">
        <v>42461</v>
      </c>
      <c r="G56" s="9" t="s">
        <v>64</v>
      </c>
      <c r="H56"/>
      <c r="I56"/>
    </row>
    <row r="57" spans="1:9" s="30" customFormat="1" x14ac:dyDescent="0.25">
      <c r="A57" s="9">
        <v>55</v>
      </c>
      <c r="B57" s="9" t="s">
        <v>55</v>
      </c>
      <c r="C57" s="9" t="s">
        <v>54</v>
      </c>
      <c r="D57" s="33">
        <v>607</v>
      </c>
      <c r="E57" s="33">
        <v>808826</v>
      </c>
      <c r="F57" s="32">
        <v>42463</v>
      </c>
      <c r="G57" s="9" t="s">
        <v>65</v>
      </c>
      <c r="H57"/>
      <c r="I57"/>
    </row>
    <row r="58" spans="1:9" s="30" customFormat="1" x14ac:dyDescent="0.25">
      <c r="A58" s="9">
        <v>56</v>
      </c>
      <c r="B58" s="9" t="s">
        <v>66</v>
      </c>
      <c r="C58" s="9" t="s">
        <v>57</v>
      </c>
      <c r="D58" s="33">
        <v>1054</v>
      </c>
      <c r="E58" s="33">
        <v>351687</v>
      </c>
      <c r="F58" s="32">
        <v>42466</v>
      </c>
      <c r="G58" s="9" t="s">
        <v>63</v>
      </c>
      <c r="H58"/>
      <c r="I58"/>
    </row>
    <row r="59" spans="1:9" s="30" customFormat="1" x14ac:dyDescent="0.25">
      <c r="A59" s="9">
        <v>57</v>
      </c>
      <c r="B59" s="9" t="s">
        <v>55</v>
      </c>
      <c r="C59" s="9" t="s">
        <v>54</v>
      </c>
      <c r="D59" s="33">
        <v>7659</v>
      </c>
      <c r="E59" s="33">
        <v>868527</v>
      </c>
      <c r="F59" s="32">
        <v>42466</v>
      </c>
      <c r="G59" s="9" t="s">
        <v>56</v>
      </c>
      <c r="H59"/>
      <c r="I59"/>
    </row>
    <row r="60" spans="1:9" s="30" customFormat="1" x14ac:dyDescent="0.25">
      <c r="A60" s="9">
        <v>58</v>
      </c>
      <c r="B60" s="9" t="s">
        <v>67</v>
      </c>
      <c r="C60" s="9" t="s">
        <v>54</v>
      </c>
      <c r="D60" s="33">
        <v>277</v>
      </c>
      <c r="E60" s="33">
        <v>640698</v>
      </c>
      <c r="F60" s="32">
        <v>42472</v>
      </c>
      <c r="G60" s="9" t="s">
        <v>62</v>
      </c>
      <c r="H60"/>
      <c r="I60"/>
    </row>
    <row r="61" spans="1:9" s="30" customFormat="1" x14ac:dyDescent="0.25">
      <c r="A61" s="9">
        <v>59</v>
      </c>
      <c r="B61" s="9" t="s">
        <v>66</v>
      </c>
      <c r="C61" s="9" t="s">
        <v>57</v>
      </c>
      <c r="D61" s="33">
        <v>235</v>
      </c>
      <c r="E61" s="33">
        <v>963529</v>
      </c>
      <c r="F61" s="32">
        <v>42477</v>
      </c>
      <c r="G61" s="9" t="s">
        <v>56</v>
      </c>
      <c r="H61"/>
      <c r="I61"/>
    </row>
    <row r="62" spans="1:9" s="30" customFormat="1" x14ac:dyDescent="0.25">
      <c r="A62" s="9">
        <v>60</v>
      </c>
      <c r="B62" s="9" t="s">
        <v>58</v>
      </c>
      <c r="C62" s="9" t="s">
        <v>57</v>
      </c>
      <c r="D62" s="33">
        <v>1113</v>
      </c>
      <c r="E62" s="33">
        <v>145354</v>
      </c>
      <c r="F62" s="32">
        <v>42478</v>
      </c>
      <c r="G62" s="9" t="s">
        <v>53</v>
      </c>
      <c r="H62"/>
      <c r="I62"/>
    </row>
    <row r="63" spans="1:9" s="30" customFormat="1" x14ac:dyDescent="0.25">
      <c r="A63" s="9">
        <v>61</v>
      </c>
      <c r="B63" s="9" t="s">
        <v>61</v>
      </c>
      <c r="C63" s="9" t="s">
        <v>57</v>
      </c>
      <c r="D63" s="33">
        <v>1128</v>
      </c>
      <c r="E63" s="33">
        <v>593137</v>
      </c>
      <c r="F63" s="32">
        <v>42481</v>
      </c>
      <c r="G63" s="9" t="s">
        <v>56</v>
      </c>
      <c r="H63"/>
      <c r="I63"/>
    </row>
    <row r="64" spans="1:9" s="30" customFormat="1" x14ac:dyDescent="0.25">
      <c r="A64" s="9">
        <v>62</v>
      </c>
      <c r="B64" s="9" t="s">
        <v>67</v>
      </c>
      <c r="C64" s="9" t="s">
        <v>54</v>
      </c>
      <c r="D64" s="33">
        <v>9231</v>
      </c>
      <c r="E64" s="33">
        <v>292115</v>
      </c>
      <c r="F64" s="32">
        <v>42482</v>
      </c>
      <c r="G64" s="9" t="s">
        <v>64</v>
      </c>
      <c r="H64"/>
      <c r="I64"/>
    </row>
    <row r="65" spans="1:9" s="30" customFormat="1" x14ac:dyDescent="0.25">
      <c r="A65" s="9">
        <v>63</v>
      </c>
      <c r="B65" s="9" t="s">
        <v>66</v>
      </c>
      <c r="C65" s="9" t="s">
        <v>57</v>
      </c>
      <c r="D65" s="33">
        <v>4387</v>
      </c>
      <c r="E65" s="33">
        <v>147090</v>
      </c>
      <c r="F65" s="32">
        <v>42483</v>
      </c>
      <c r="G65" s="9" t="s">
        <v>56</v>
      </c>
      <c r="H65"/>
      <c r="I65"/>
    </row>
    <row r="66" spans="1:9" s="30" customFormat="1" x14ac:dyDescent="0.25">
      <c r="A66" s="9">
        <v>64</v>
      </c>
      <c r="B66" s="9" t="s">
        <v>61</v>
      </c>
      <c r="C66" s="9" t="s">
        <v>57</v>
      </c>
      <c r="D66" s="33">
        <v>2763</v>
      </c>
      <c r="E66" s="33">
        <v>51964</v>
      </c>
      <c r="F66" s="32">
        <v>42485</v>
      </c>
      <c r="G66" s="9" t="s">
        <v>64</v>
      </c>
      <c r="H66"/>
      <c r="I66"/>
    </row>
    <row r="67" spans="1:9" s="30" customFormat="1" x14ac:dyDescent="0.25">
      <c r="A67" s="9">
        <v>65</v>
      </c>
      <c r="B67" s="9" t="s">
        <v>66</v>
      </c>
      <c r="C67" s="9" t="s">
        <v>57</v>
      </c>
      <c r="D67" s="33">
        <v>7898</v>
      </c>
      <c r="E67" s="33">
        <v>312313</v>
      </c>
      <c r="F67" s="32">
        <v>42487</v>
      </c>
      <c r="G67" s="9" t="s">
        <v>65</v>
      </c>
      <c r="H67"/>
      <c r="I67"/>
    </row>
    <row r="68" spans="1:9" s="30" customFormat="1" x14ac:dyDescent="0.25">
      <c r="A68" s="9">
        <v>66</v>
      </c>
      <c r="B68" s="9" t="s">
        <v>66</v>
      </c>
      <c r="C68" s="9" t="s">
        <v>57</v>
      </c>
      <c r="D68" s="33">
        <v>2427</v>
      </c>
      <c r="E68" s="33">
        <v>837852</v>
      </c>
      <c r="F68" s="32">
        <v>42490</v>
      </c>
      <c r="G68" s="9" t="s">
        <v>59</v>
      </c>
      <c r="H68"/>
      <c r="I68"/>
    </row>
    <row r="69" spans="1:9" s="30" customFormat="1" x14ac:dyDescent="0.25">
      <c r="A69" s="9">
        <v>67</v>
      </c>
      <c r="B69" s="9" t="s">
        <v>66</v>
      </c>
      <c r="C69" s="9" t="s">
        <v>57</v>
      </c>
      <c r="D69" s="33">
        <v>8663</v>
      </c>
      <c r="E69" s="33">
        <v>584498</v>
      </c>
      <c r="F69" s="32">
        <v>42491</v>
      </c>
      <c r="G69" s="9" t="s">
        <v>63</v>
      </c>
      <c r="H69"/>
      <c r="I69"/>
    </row>
    <row r="70" spans="1:9" s="30" customFormat="1" x14ac:dyDescent="0.25">
      <c r="A70" s="9">
        <v>68</v>
      </c>
      <c r="B70" s="9" t="s">
        <v>55</v>
      </c>
      <c r="C70" s="9" t="s">
        <v>54</v>
      </c>
      <c r="D70" s="33">
        <v>2789</v>
      </c>
      <c r="E70" s="33">
        <v>717756</v>
      </c>
      <c r="F70" s="32">
        <v>42491</v>
      </c>
      <c r="G70" s="9" t="s">
        <v>62</v>
      </c>
      <c r="H70"/>
      <c r="I70"/>
    </row>
    <row r="71" spans="1:9" s="30" customFormat="1" x14ac:dyDescent="0.25">
      <c r="A71" s="9">
        <v>69</v>
      </c>
      <c r="B71" s="9" t="s">
        <v>66</v>
      </c>
      <c r="C71" s="9" t="s">
        <v>57</v>
      </c>
      <c r="D71" s="33">
        <v>4054</v>
      </c>
      <c r="E71" s="33">
        <v>497168</v>
      </c>
      <c r="F71" s="32">
        <v>42492</v>
      </c>
      <c r="G71" s="9" t="s">
        <v>56</v>
      </c>
      <c r="H71"/>
      <c r="I71"/>
    </row>
    <row r="72" spans="1:9" s="30" customFormat="1" x14ac:dyDescent="0.25">
      <c r="A72" s="9">
        <v>70</v>
      </c>
      <c r="B72" s="9" t="s">
        <v>68</v>
      </c>
      <c r="C72" s="9" t="s">
        <v>57</v>
      </c>
      <c r="D72" s="33">
        <v>2262</v>
      </c>
      <c r="E72" s="33">
        <v>883506</v>
      </c>
      <c r="F72" s="32">
        <v>42492</v>
      </c>
      <c r="G72" s="9" t="s">
        <v>56</v>
      </c>
      <c r="H72"/>
      <c r="I72"/>
    </row>
    <row r="73" spans="1:9" s="30" customFormat="1" x14ac:dyDescent="0.25">
      <c r="A73" s="9">
        <v>71</v>
      </c>
      <c r="B73" s="9" t="s">
        <v>68</v>
      </c>
      <c r="C73" s="9" t="s">
        <v>57</v>
      </c>
      <c r="D73" s="33">
        <v>5600</v>
      </c>
      <c r="E73" s="33">
        <v>56641</v>
      </c>
      <c r="F73" s="32">
        <v>42492</v>
      </c>
      <c r="G73" s="9" t="s">
        <v>65</v>
      </c>
      <c r="H73"/>
      <c r="I73"/>
    </row>
    <row r="74" spans="1:9" s="30" customFormat="1" x14ac:dyDescent="0.25">
      <c r="A74" s="9">
        <v>72</v>
      </c>
      <c r="B74" s="9" t="s">
        <v>66</v>
      </c>
      <c r="C74" s="9" t="s">
        <v>57</v>
      </c>
      <c r="D74" s="33">
        <v>5787</v>
      </c>
      <c r="E74" s="33">
        <v>930203</v>
      </c>
      <c r="F74" s="32">
        <v>42493</v>
      </c>
      <c r="G74" s="9" t="s">
        <v>56</v>
      </c>
      <c r="H74"/>
      <c r="I74"/>
    </row>
    <row r="75" spans="1:9" s="30" customFormat="1" x14ac:dyDescent="0.25">
      <c r="A75" s="9">
        <v>73</v>
      </c>
      <c r="B75" s="9" t="s">
        <v>58</v>
      </c>
      <c r="C75" s="9" t="s">
        <v>57</v>
      </c>
      <c r="D75" s="33">
        <v>6295</v>
      </c>
      <c r="E75" s="33">
        <v>709600</v>
      </c>
      <c r="F75" s="32">
        <v>42493</v>
      </c>
      <c r="G75" s="9" t="s">
        <v>64</v>
      </c>
      <c r="H75"/>
      <c r="I75"/>
    </row>
    <row r="76" spans="1:9" s="30" customFormat="1" x14ac:dyDescent="0.25">
      <c r="A76" s="9">
        <v>74</v>
      </c>
      <c r="B76" s="9" t="s">
        <v>66</v>
      </c>
      <c r="C76" s="9" t="s">
        <v>57</v>
      </c>
      <c r="D76" s="33">
        <v>474</v>
      </c>
      <c r="E76" s="33">
        <v>160761</v>
      </c>
      <c r="F76" s="32">
        <v>42495</v>
      </c>
      <c r="G76" s="9" t="s">
        <v>62</v>
      </c>
      <c r="H76"/>
      <c r="I76"/>
    </row>
    <row r="77" spans="1:9" s="30" customFormat="1" x14ac:dyDescent="0.25">
      <c r="A77" s="9">
        <v>75</v>
      </c>
      <c r="B77" s="9" t="s">
        <v>61</v>
      </c>
      <c r="C77" s="9" t="s">
        <v>57</v>
      </c>
      <c r="D77" s="33">
        <v>4325</v>
      </c>
      <c r="E77" s="33">
        <v>818288</v>
      </c>
      <c r="F77" s="32">
        <v>42495</v>
      </c>
      <c r="G77" s="9" t="s">
        <v>59</v>
      </c>
      <c r="H77"/>
      <c r="I77"/>
    </row>
    <row r="78" spans="1:9" s="30" customFormat="1" x14ac:dyDescent="0.25">
      <c r="A78" s="9">
        <v>76</v>
      </c>
      <c r="B78" s="9" t="s">
        <v>66</v>
      </c>
      <c r="C78" s="9" t="s">
        <v>57</v>
      </c>
      <c r="D78" s="33">
        <v>592</v>
      </c>
      <c r="E78" s="33">
        <v>416432</v>
      </c>
      <c r="F78" s="32">
        <v>42496</v>
      </c>
      <c r="G78" s="9" t="s">
        <v>56</v>
      </c>
      <c r="H78"/>
      <c r="I78"/>
    </row>
    <row r="79" spans="1:9" s="30" customFormat="1" x14ac:dyDescent="0.25">
      <c r="A79" s="9">
        <v>77</v>
      </c>
      <c r="B79" s="9" t="s">
        <v>58</v>
      </c>
      <c r="C79" s="9" t="s">
        <v>57</v>
      </c>
      <c r="D79" s="33">
        <v>4330</v>
      </c>
      <c r="E79" s="33">
        <v>684823</v>
      </c>
      <c r="F79" s="32">
        <v>42498</v>
      </c>
      <c r="G79" s="9" t="s">
        <v>56</v>
      </c>
      <c r="H79"/>
      <c r="I79"/>
    </row>
    <row r="80" spans="1:9" s="30" customFormat="1" x14ac:dyDescent="0.25">
      <c r="A80" s="9">
        <v>78</v>
      </c>
      <c r="B80" s="9" t="s">
        <v>66</v>
      </c>
      <c r="C80" s="9" t="s">
        <v>57</v>
      </c>
      <c r="D80" s="33">
        <v>9405</v>
      </c>
      <c r="E80" s="33">
        <v>322961</v>
      </c>
      <c r="F80" s="32">
        <v>42498</v>
      </c>
      <c r="G80" s="9" t="s">
        <v>65</v>
      </c>
      <c r="H80"/>
      <c r="I80"/>
    </row>
    <row r="81" spans="1:9" s="30" customFormat="1" x14ac:dyDescent="0.25">
      <c r="A81" s="9">
        <v>79</v>
      </c>
      <c r="B81" s="9" t="s">
        <v>61</v>
      </c>
      <c r="C81" s="9" t="s">
        <v>57</v>
      </c>
      <c r="D81" s="33">
        <v>7671</v>
      </c>
      <c r="E81" s="33">
        <v>643309</v>
      </c>
      <c r="F81" s="32">
        <v>42498</v>
      </c>
      <c r="G81" s="9" t="s">
        <v>59</v>
      </c>
      <c r="H81"/>
      <c r="I81"/>
    </row>
    <row r="82" spans="1:9" s="30" customFormat="1" x14ac:dyDescent="0.25">
      <c r="A82" s="9">
        <v>80</v>
      </c>
      <c r="B82" s="9" t="s">
        <v>55</v>
      </c>
      <c r="C82" s="9" t="s">
        <v>54</v>
      </c>
      <c r="D82" s="33">
        <v>5791</v>
      </c>
      <c r="E82" s="33">
        <v>937906</v>
      </c>
      <c r="F82" s="32">
        <v>42498</v>
      </c>
      <c r="G82" s="9" t="s">
        <v>65</v>
      </c>
      <c r="H82"/>
      <c r="I82"/>
    </row>
    <row r="83" spans="1:9" s="30" customFormat="1" x14ac:dyDescent="0.25">
      <c r="A83" s="9">
        <v>81</v>
      </c>
      <c r="B83" s="9" t="s">
        <v>66</v>
      </c>
      <c r="C83" s="9" t="s">
        <v>57</v>
      </c>
      <c r="D83" s="33">
        <v>6007</v>
      </c>
      <c r="E83" s="33">
        <v>931627</v>
      </c>
      <c r="F83" s="32">
        <v>42502</v>
      </c>
      <c r="G83" s="9" t="s">
        <v>64</v>
      </c>
      <c r="H83"/>
      <c r="I83"/>
    </row>
    <row r="84" spans="1:9" s="30" customFormat="1" x14ac:dyDescent="0.25">
      <c r="A84" s="9">
        <v>82</v>
      </c>
      <c r="B84" s="9" t="s">
        <v>66</v>
      </c>
      <c r="C84" s="9" t="s">
        <v>57</v>
      </c>
      <c r="D84" s="33">
        <v>5030</v>
      </c>
      <c r="E84" s="33">
        <v>605195</v>
      </c>
      <c r="F84" s="32">
        <v>42504</v>
      </c>
      <c r="G84" s="9" t="s">
        <v>62</v>
      </c>
      <c r="H84"/>
      <c r="I84"/>
    </row>
    <row r="85" spans="1:9" s="30" customFormat="1" x14ac:dyDescent="0.25">
      <c r="A85" s="9">
        <v>83</v>
      </c>
      <c r="B85" s="9" t="s">
        <v>55</v>
      </c>
      <c r="C85" s="9" t="s">
        <v>54</v>
      </c>
      <c r="D85" s="33">
        <v>6763</v>
      </c>
      <c r="E85" s="33">
        <v>775886</v>
      </c>
      <c r="F85" s="32">
        <v>42504</v>
      </c>
      <c r="G85" s="9" t="s">
        <v>65</v>
      </c>
      <c r="H85"/>
      <c r="I85"/>
    </row>
    <row r="86" spans="1:9" s="30" customFormat="1" x14ac:dyDescent="0.25">
      <c r="A86" s="9">
        <v>84</v>
      </c>
      <c r="B86" s="9" t="s">
        <v>66</v>
      </c>
      <c r="C86" s="9" t="s">
        <v>57</v>
      </c>
      <c r="D86" s="33">
        <v>4248</v>
      </c>
      <c r="E86" s="33">
        <v>570913</v>
      </c>
      <c r="F86" s="32">
        <v>42505</v>
      </c>
      <c r="G86" s="9" t="s">
        <v>53</v>
      </c>
      <c r="H86"/>
      <c r="I86"/>
    </row>
    <row r="87" spans="1:9" s="30" customFormat="1" x14ac:dyDescent="0.25">
      <c r="A87" s="9">
        <v>85</v>
      </c>
      <c r="B87" s="9" t="s">
        <v>66</v>
      </c>
      <c r="C87" s="9" t="s">
        <v>57</v>
      </c>
      <c r="D87" s="33">
        <v>9543</v>
      </c>
      <c r="E87" s="33">
        <v>147497</v>
      </c>
      <c r="F87" s="32">
        <v>42506</v>
      </c>
      <c r="G87" s="9" t="s">
        <v>59</v>
      </c>
      <c r="H87"/>
      <c r="I87"/>
    </row>
    <row r="88" spans="1:9" s="30" customFormat="1" x14ac:dyDescent="0.25">
      <c r="A88" s="9">
        <v>86</v>
      </c>
      <c r="B88" s="9" t="s">
        <v>67</v>
      </c>
      <c r="C88" s="9" t="s">
        <v>54</v>
      </c>
      <c r="D88" s="33">
        <v>2054</v>
      </c>
      <c r="E88" s="33">
        <v>253995</v>
      </c>
      <c r="F88" s="32">
        <v>42506</v>
      </c>
      <c r="G88" s="9" t="s">
        <v>65</v>
      </c>
      <c r="H88"/>
      <c r="I88"/>
    </row>
    <row r="89" spans="1:9" s="30" customFormat="1" x14ac:dyDescent="0.25">
      <c r="A89" s="9">
        <v>87</v>
      </c>
      <c r="B89" s="9" t="s">
        <v>60</v>
      </c>
      <c r="C89" s="9" t="s">
        <v>54</v>
      </c>
      <c r="D89" s="33">
        <v>7094</v>
      </c>
      <c r="E89" s="33">
        <v>375776</v>
      </c>
      <c r="F89" s="32">
        <v>42506</v>
      </c>
      <c r="G89" s="9" t="s">
        <v>62</v>
      </c>
      <c r="H89"/>
      <c r="I89"/>
    </row>
    <row r="90" spans="1:9" s="30" customFormat="1" x14ac:dyDescent="0.25">
      <c r="A90" s="9">
        <v>88</v>
      </c>
      <c r="B90" s="9" t="s">
        <v>55</v>
      </c>
      <c r="C90" s="9" t="s">
        <v>54</v>
      </c>
      <c r="D90" s="33">
        <v>6087</v>
      </c>
      <c r="E90" s="33">
        <v>155341</v>
      </c>
      <c r="F90" s="32">
        <v>42508</v>
      </c>
      <c r="G90" s="9" t="s">
        <v>56</v>
      </c>
      <c r="H90"/>
      <c r="I90"/>
    </row>
    <row r="91" spans="1:9" s="30" customFormat="1" x14ac:dyDescent="0.25">
      <c r="A91" s="9">
        <v>89</v>
      </c>
      <c r="B91" s="9" t="s">
        <v>61</v>
      </c>
      <c r="C91" s="9" t="s">
        <v>57</v>
      </c>
      <c r="D91" s="33">
        <v>4264</v>
      </c>
      <c r="E91" s="33">
        <v>882047</v>
      </c>
      <c r="F91" s="32">
        <v>42509</v>
      </c>
      <c r="G91" s="9" t="s">
        <v>53</v>
      </c>
      <c r="H91"/>
      <c r="I91"/>
    </row>
    <row r="92" spans="1:9" s="30" customFormat="1" x14ac:dyDescent="0.25">
      <c r="A92" s="9">
        <v>90</v>
      </c>
      <c r="B92" s="9" t="s">
        <v>68</v>
      </c>
      <c r="C92" s="9" t="s">
        <v>57</v>
      </c>
      <c r="D92" s="33">
        <v>9333</v>
      </c>
      <c r="E92" s="33">
        <v>624520</v>
      </c>
      <c r="F92" s="32">
        <v>42510</v>
      </c>
      <c r="G92" s="9" t="s">
        <v>56</v>
      </c>
      <c r="H92"/>
      <c r="I92"/>
    </row>
    <row r="93" spans="1:9" s="30" customFormat="1" x14ac:dyDescent="0.25">
      <c r="A93" s="9">
        <v>91</v>
      </c>
      <c r="B93" s="9" t="s">
        <v>68</v>
      </c>
      <c r="C93" s="9" t="s">
        <v>57</v>
      </c>
      <c r="D93" s="33">
        <v>8775</v>
      </c>
      <c r="E93" s="33">
        <v>857588</v>
      </c>
      <c r="F93" s="32">
        <v>42512</v>
      </c>
      <c r="G93" s="9" t="s">
        <v>62</v>
      </c>
      <c r="H93"/>
      <c r="I93"/>
    </row>
    <row r="94" spans="1:9" s="30" customFormat="1" x14ac:dyDescent="0.25">
      <c r="A94" s="9">
        <v>92</v>
      </c>
      <c r="B94" s="9" t="s">
        <v>67</v>
      </c>
      <c r="C94" s="9" t="s">
        <v>54</v>
      </c>
      <c r="D94" s="33">
        <v>2011</v>
      </c>
      <c r="E94" s="33">
        <v>715375</v>
      </c>
      <c r="F94" s="32">
        <v>42513</v>
      </c>
      <c r="G94" s="9" t="s">
        <v>65</v>
      </c>
      <c r="H94"/>
      <c r="I94"/>
    </row>
    <row r="95" spans="1:9" s="30" customFormat="1" x14ac:dyDescent="0.25">
      <c r="A95" s="9">
        <v>93</v>
      </c>
      <c r="B95" s="9" t="s">
        <v>66</v>
      </c>
      <c r="C95" s="9" t="s">
        <v>57</v>
      </c>
      <c r="D95" s="33">
        <v>5632</v>
      </c>
      <c r="E95" s="33">
        <v>684618</v>
      </c>
      <c r="F95" s="32">
        <v>42515</v>
      </c>
      <c r="G95" s="9" t="s">
        <v>56</v>
      </c>
      <c r="H95"/>
      <c r="I95"/>
    </row>
    <row r="96" spans="1:9" s="30" customFormat="1" x14ac:dyDescent="0.25">
      <c r="A96" s="9">
        <v>94</v>
      </c>
      <c r="B96" s="9" t="s">
        <v>66</v>
      </c>
      <c r="C96" s="9" t="s">
        <v>57</v>
      </c>
      <c r="D96" s="33">
        <v>4904</v>
      </c>
      <c r="E96" s="33">
        <v>581575</v>
      </c>
      <c r="F96" s="32">
        <v>42515</v>
      </c>
      <c r="G96" s="9" t="s">
        <v>63</v>
      </c>
      <c r="H96"/>
      <c r="I96"/>
    </row>
    <row r="97" spans="1:9" s="30" customFormat="1" x14ac:dyDescent="0.25">
      <c r="A97" s="9">
        <v>95</v>
      </c>
      <c r="B97" s="9" t="s">
        <v>60</v>
      </c>
      <c r="C97" s="9" t="s">
        <v>54</v>
      </c>
      <c r="D97" s="33">
        <v>1002</v>
      </c>
      <c r="E97" s="33">
        <v>611069</v>
      </c>
      <c r="F97" s="32">
        <v>42515</v>
      </c>
      <c r="G97" s="9" t="s">
        <v>53</v>
      </c>
      <c r="H97"/>
      <c r="I97"/>
    </row>
    <row r="98" spans="1:9" s="30" customFormat="1" x14ac:dyDescent="0.25">
      <c r="A98" s="9">
        <v>96</v>
      </c>
      <c r="B98" s="9" t="s">
        <v>58</v>
      </c>
      <c r="C98" s="9" t="s">
        <v>57</v>
      </c>
      <c r="D98" s="33">
        <v>8141</v>
      </c>
      <c r="E98" s="33">
        <v>84267</v>
      </c>
      <c r="F98" s="32">
        <v>42516</v>
      </c>
      <c r="G98" s="9" t="s">
        <v>65</v>
      </c>
      <c r="H98"/>
      <c r="I98"/>
    </row>
    <row r="99" spans="1:9" s="30" customFormat="1" x14ac:dyDescent="0.25">
      <c r="A99" s="9">
        <v>97</v>
      </c>
      <c r="B99" s="9" t="s">
        <v>58</v>
      </c>
      <c r="C99" s="9" t="s">
        <v>57</v>
      </c>
      <c r="D99" s="33">
        <v>3644</v>
      </c>
      <c r="E99" s="33">
        <v>356112</v>
      </c>
      <c r="F99" s="32">
        <v>42516</v>
      </c>
      <c r="G99" s="9" t="s">
        <v>64</v>
      </c>
      <c r="H99"/>
      <c r="I99"/>
    </row>
    <row r="100" spans="1:9" s="30" customFormat="1" x14ac:dyDescent="0.25">
      <c r="A100" s="9">
        <v>98</v>
      </c>
      <c r="B100" s="9" t="s">
        <v>58</v>
      </c>
      <c r="C100" s="9" t="s">
        <v>57</v>
      </c>
      <c r="D100" s="33">
        <v>1380</v>
      </c>
      <c r="E100" s="33">
        <v>110516</v>
      </c>
      <c r="F100" s="32">
        <v>42516</v>
      </c>
      <c r="G100" s="9" t="s">
        <v>53</v>
      </c>
      <c r="H100"/>
      <c r="I100"/>
    </row>
    <row r="101" spans="1:9" s="30" customFormat="1" x14ac:dyDescent="0.25">
      <c r="A101" s="9">
        <v>99</v>
      </c>
      <c r="B101" s="9" t="s">
        <v>67</v>
      </c>
      <c r="C101" s="9" t="s">
        <v>54</v>
      </c>
      <c r="D101" s="33">
        <v>8354</v>
      </c>
      <c r="E101" s="33">
        <v>395735</v>
      </c>
      <c r="F101" s="32">
        <v>42516</v>
      </c>
      <c r="G101" s="9" t="s">
        <v>62</v>
      </c>
      <c r="H101"/>
      <c r="I101"/>
    </row>
    <row r="102" spans="1:9" s="30" customFormat="1" x14ac:dyDescent="0.25">
      <c r="A102" s="9">
        <v>100</v>
      </c>
      <c r="B102" s="9" t="s">
        <v>66</v>
      </c>
      <c r="C102" s="9" t="s">
        <v>57</v>
      </c>
      <c r="D102" s="33">
        <v>5182</v>
      </c>
      <c r="E102" s="33">
        <v>382997</v>
      </c>
      <c r="F102" s="32">
        <v>42517</v>
      </c>
      <c r="G102" s="9" t="s">
        <v>56</v>
      </c>
      <c r="H102"/>
      <c r="I102"/>
    </row>
    <row r="103" spans="1:9" s="30" customFormat="1" x14ac:dyDescent="0.25">
      <c r="A103" s="9">
        <v>101</v>
      </c>
      <c r="B103" s="9" t="s">
        <v>61</v>
      </c>
      <c r="C103" s="9" t="s">
        <v>57</v>
      </c>
      <c r="D103" s="33">
        <v>2193</v>
      </c>
      <c r="E103" s="33">
        <v>787299</v>
      </c>
      <c r="F103" s="32">
        <v>42517</v>
      </c>
      <c r="G103" s="9" t="s">
        <v>59</v>
      </c>
      <c r="H103"/>
      <c r="I103"/>
    </row>
    <row r="104" spans="1:9" s="30" customFormat="1" x14ac:dyDescent="0.25">
      <c r="A104" s="9">
        <v>102</v>
      </c>
      <c r="B104" s="9" t="s">
        <v>68</v>
      </c>
      <c r="C104" s="9" t="s">
        <v>57</v>
      </c>
      <c r="D104" s="33">
        <v>3647</v>
      </c>
      <c r="E104" s="33">
        <v>445216</v>
      </c>
      <c r="F104" s="32">
        <v>42518</v>
      </c>
      <c r="G104" s="9" t="s">
        <v>56</v>
      </c>
      <c r="H104"/>
      <c r="I104"/>
    </row>
    <row r="105" spans="1:9" s="30" customFormat="1" x14ac:dyDescent="0.25">
      <c r="A105" s="9">
        <v>103</v>
      </c>
      <c r="B105" s="9" t="s">
        <v>61</v>
      </c>
      <c r="C105" s="9" t="s">
        <v>57</v>
      </c>
      <c r="D105" s="33">
        <v>4104</v>
      </c>
      <c r="E105" s="33">
        <v>235577</v>
      </c>
      <c r="F105" s="32">
        <v>42518</v>
      </c>
      <c r="G105" s="9" t="s">
        <v>56</v>
      </c>
      <c r="H105"/>
      <c r="I105"/>
    </row>
    <row r="106" spans="1:9" s="30" customFormat="1" x14ac:dyDescent="0.25">
      <c r="A106" s="9">
        <v>104</v>
      </c>
      <c r="B106" s="9" t="s">
        <v>55</v>
      </c>
      <c r="C106" s="9" t="s">
        <v>54</v>
      </c>
      <c r="D106" s="33">
        <v>7457</v>
      </c>
      <c r="E106" s="33">
        <v>133955</v>
      </c>
      <c r="F106" s="32">
        <v>42518</v>
      </c>
      <c r="G106" s="9" t="s">
        <v>56</v>
      </c>
      <c r="H106"/>
      <c r="I106"/>
    </row>
    <row r="107" spans="1:9" s="30" customFormat="1" x14ac:dyDescent="0.25">
      <c r="A107" s="9">
        <v>105</v>
      </c>
      <c r="B107" s="9" t="s">
        <v>68</v>
      </c>
      <c r="C107" s="9" t="s">
        <v>57</v>
      </c>
      <c r="D107" s="33">
        <v>3767</v>
      </c>
      <c r="E107" s="33">
        <v>949995</v>
      </c>
      <c r="F107" s="32">
        <v>42519</v>
      </c>
      <c r="G107" s="9" t="s">
        <v>64</v>
      </c>
      <c r="H107"/>
      <c r="I107"/>
    </row>
    <row r="108" spans="1:9" s="30" customFormat="1" x14ac:dyDescent="0.25">
      <c r="A108" s="9">
        <v>106</v>
      </c>
      <c r="B108" s="9" t="s">
        <v>67</v>
      </c>
      <c r="C108" s="9" t="s">
        <v>54</v>
      </c>
      <c r="D108" s="33">
        <v>4685</v>
      </c>
      <c r="E108" s="33">
        <v>353815</v>
      </c>
      <c r="F108" s="32">
        <v>42520</v>
      </c>
      <c r="G108" s="9" t="s">
        <v>62</v>
      </c>
      <c r="H108"/>
      <c r="I108"/>
    </row>
    <row r="109" spans="1:9" s="30" customFormat="1" x14ac:dyDescent="0.25">
      <c r="A109" s="9">
        <v>107</v>
      </c>
      <c r="B109" s="9" t="s">
        <v>66</v>
      </c>
      <c r="C109" s="9" t="s">
        <v>57</v>
      </c>
      <c r="D109" s="33">
        <v>3917</v>
      </c>
      <c r="E109" s="33">
        <v>428219</v>
      </c>
      <c r="F109" s="32">
        <v>42525</v>
      </c>
      <c r="G109" s="9" t="s">
        <v>56</v>
      </c>
      <c r="H109"/>
      <c r="I109"/>
    </row>
    <row r="110" spans="1:9" s="30" customFormat="1" x14ac:dyDescent="0.25">
      <c r="A110" s="9">
        <v>108</v>
      </c>
      <c r="B110" s="9" t="s">
        <v>61</v>
      </c>
      <c r="C110" s="9" t="s">
        <v>57</v>
      </c>
      <c r="D110" s="33">
        <v>521</v>
      </c>
      <c r="E110" s="33">
        <v>660603</v>
      </c>
      <c r="F110" s="32">
        <v>42525</v>
      </c>
      <c r="G110" s="9" t="s">
        <v>64</v>
      </c>
      <c r="H110"/>
      <c r="I110"/>
    </row>
    <row r="111" spans="1:9" s="30" customFormat="1" x14ac:dyDescent="0.25">
      <c r="A111" s="9">
        <v>109</v>
      </c>
      <c r="B111" s="9" t="s">
        <v>61</v>
      </c>
      <c r="C111" s="9" t="s">
        <v>57</v>
      </c>
      <c r="D111" s="33">
        <v>5605</v>
      </c>
      <c r="E111" s="33">
        <v>795023</v>
      </c>
      <c r="F111" s="32">
        <v>42531</v>
      </c>
      <c r="G111" s="9" t="s">
        <v>59</v>
      </c>
      <c r="H111"/>
      <c r="I111"/>
    </row>
    <row r="112" spans="1:9" s="30" customFormat="1" x14ac:dyDescent="0.25">
      <c r="A112" s="9">
        <v>110</v>
      </c>
      <c r="B112" s="9" t="s">
        <v>67</v>
      </c>
      <c r="C112" s="9" t="s">
        <v>54</v>
      </c>
      <c r="D112" s="33">
        <v>9630</v>
      </c>
      <c r="E112" s="33">
        <v>953761</v>
      </c>
      <c r="F112" s="32">
        <v>42532</v>
      </c>
      <c r="G112" s="9" t="s">
        <v>62</v>
      </c>
      <c r="H112"/>
      <c r="I112"/>
    </row>
    <row r="113" spans="1:9" s="30" customFormat="1" x14ac:dyDescent="0.25">
      <c r="A113" s="9">
        <v>111</v>
      </c>
      <c r="B113" s="9" t="s">
        <v>66</v>
      </c>
      <c r="C113" s="9" t="s">
        <v>57</v>
      </c>
      <c r="D113" s="33">
        <v>6941</v>
      </c>
      <c r="E113" s="33">
        <v>763324</v>
      </c>
      <c r="F113" s="32">
        <v>42541</v>
      </c>
      <c r="G113" s="9" t="s">
        <v>64</v>
      </c>
      <c r="H113"/>
      <c r="I113"/>
    </row>
    <row r="114" spans="1:9" s="30" customFormat="1" x14ac:dyDescent="0.25">
      <c r="A114" s="9">
        <v>112</v>
      </c>
      <c r="B114" s="9" t="s">
        <v>67</v>
      </c>
      <c r="C114" s="9" t="s">
        <v>54</v>
      </c>
      <c r="D114" s="33">
        <v>7231</v>
      </c>
      <c r="E114" s="33">
        <v>872766</v>
      </c>
      <c r="F114" s="32">
        <v>42541</v>
      </c>
      <c r="G114" s="9" t="s">
        <v>65</v>
      </c>
      <c r="H114"/>
      <c r="I114"/>
    </row>
    <row r="115" spans="1:9" s="30" customFormat="1" x14ac:dyDescent="0.25">
      <c r="A115" s="9">
        <v>113</v>
      </c>
      <c r="B115" s="9" t="s">
        <v>67</v>
      </c>
      <c r="C115" s="9" t="s">
        <v>54</v>
      </c>
      <c r="D115" s="33">
        <v>8891</v>
      </c>
      <c r="E115" s="33">
        <v>320314</v>
      </c>
      <c r="F115" s="32">
        <v>42544</v>
      </c>
      <c r="G115" s="9" t="s">
        <v>53</v>
      </c>
      <c r="H115"/>
      <c r="I115"/>
    </row>
    <row r="116" spans="1:9" s="30" customFormat="1" x14ac:dyDescent="0.25">
      <c r="A116" s="9">
        <v>114</v>
      </c>
      <c r="B116" s="9" t="s">
        <v>66</v>
      </c>
      <c r="C116" s="9" t="s">
        <v>57</v>
      </c>
      <c r="D116" s="33">
        <v>107</v>
      </c>
      <c r="E116" s="33">
        <v>346172</v>
      </c>
      <c r="F116" s="32">
        <v>42546</v>
      </c>
      <c r="G116" s="9" t="s">
        <v>59</v>
      </c>
      <c r="H116"/>
      <c r="I116"/>
    </row>
    <row r="117" spans="1:9" s="30" customFormat="1" x14ac:dyDescent="0.25">
      <c r="A117" s="9">
        <v>115</v>
      </c>
      <c r="B117" s="9" t="s">
        <v>66</v>
      </c>
      <c r="C117" s="9" t="s">
        <v>57</v>
      </c>
      <c r="D117" s="33">
        <v>4243</v>
      </c>
      <c r="E117" s="33">
        <v>542552</v>
      </c>
      <c r="F117" s="32">
        <v>42547</v>
      </c>
      <c r="G117" s="9" t="s">
        <v>56</v>
      </c>
      <c r="H117"/>
      <c r="I117"/>
    </row>
    <row r="118" spans="1:9" s="30" customFormat="1" x14ac:dyDescent="0.25">
      <c r="A118" s="9">
        <v>116</v>
      </c>
      <c r="B118" s="9" t="s">
        <v>58</v>
      </c>
      <c r="C118" s="9" t="s">
        <v>57</v>
      </c>
      <c r="D118" s="33">
        <v>4514</v>
      </c>
      <c r="E118" s="33">
        <v>445140</v>
      </c>
      <c r="F118" s="32">
        <v>42548</v>
      </c>
      <c r="G118" s="9" t="s">
        <v>56</v>
      </c>
      <c r="H118"/>
      <c r="I118"/>
    </row>
    <row r="119" spans="1:9" s="30" customFormat="1" x14ac:dyDescent="0.25">
      <c r="A119" s="9">
        <v>117</v>
      </c>
      <c r="B119" s="9" t="s">
        <v>68</v>
      </c>
      <c r="C119" s="9" t="s">
        <v>57</v>
      </c>
      <c r="D119" s="33">
        <v>5480</v>
      </c>
      <c r="E119" s="33">
        <v>68156</v>
      </c>
      <c r="F119" s="32">
        <v>42553</v>
      </c>
      <c r="G119" s="9" t="s">
        <v>56</v>
      </c>
      <c r="H119"/>
      <c r="I119"/>
    </row>
    <row r="120" spans="1:9" s="30" customFormat="1" x14ac:dyDescent="0.25">
      <c r="A120" s="9">
        <v>118</v>
      </c>
      <c r="B120" s="9" t="s">
        <v>66</v>
      </c>
      <c r="C120" s="9" t="s">
        <v>57</v>
      </c>
      <c r="D120" s="33">
        <v>5002</v>
      </c>
      <c r="E120" s="33">
        <v>459074</v>
      </c>
      <c r="F120" s="32">
        <v>42553</v>
      </c>
      <c r="G120" s="9" t="s">
        <v>59</v>
      </c>
      <c r="H120"/>
      <c r="I120"/>
    </row>
    <row r="121" spans="1:9" s="30" customFormat="1" x14ac:dyDescent="0.25">
      <c r="A121" s="9">
        <v>119</v>
      </c>
      <c r="B121" s="9" t="s">
        <v>66</v>
      </c>
      <c r="C121" s="9" t="s">
        <v>57</v>
      </c>
      <c r="D121" s="33">
        <v>8530</v>
      </c>
      <c r="E121" s="33">
        <v>840802</v>
      </c>
      <c r="F121" s="32">
        <v>42556</v>
      </c>
      <c r="G121" s="9" t="s">
        <v>64</v>
      </c>
      <c r="H121"/>
      <c r="I121"/>
    </row>
    <row r="122" spans="1:9" s="30" customFormat="1" x14ac:dyDescent="0.25">
      <c r="A122" s="9">
        <v>120</v>
      </c>
      <c r="B122" s="9" t="s">
        <v>58</v>
      </c>
      <c r="C122" s="9" t="s">
        <v>57</v>
      </c>
      <c r="D122" s="33">
        <v>4819</v>
      </c>
      <c r="E122" s="33">
        <v>505619</v>
      </c>
      <c r="F122" s="32">
        <v>42558</v>
      </c>
      <c r="G122" s="9" t="s">
        <v>63</v>
      </c>
      <c r="H122"/>
      <c r="I122"/>
    </row>
    <row r="123" spans="1:9" s="30" customFormat="1" x14ac:dyDescent="0.25">
      <c r="A123" s="9">
        <v>121</v>
      </c>
      <c r="B123" s="9" t="s">
        <v>67</v>
      </c>
      <c r="C123" s="9" t="s">
        <v>54</v>
      </c>
      <c r="D123" s="33">
        <v>6343</v>
      </c>
      <c r="E123" s="33">
        <v>308302</v>
      </c>
      <c r="F123" s="32">
        <v>42562</v>
      </c>
      <c r="G123" s="9" t="s">
        <v>65</v>
      </c>
      <c r="H123"/>
      <c r="I123"/>
    </row>
    <row r="124" spans="1:9" s="30" customFormat="1" x14ac:dyDescent="0.25">
      <c r="A124" s="9">
        <v>122</v>
      </c>
      <c r="B124" s="9" t="s">
        <v>58</v>
      </c>
      <c r="C124" s="9" t="s">
        <v>57</v>
      </c>
      <c r="D124" s="33">
        <v>2318</v>
      </c>
      <c r="E124" s="33">
        <v>194643</v>
      </c>
      <c r="F124" s="32">
        <v>42564</v>
      </c>
      <c r="G124" s="9" t="s">
        <v>65</v>
      </c>
      <c r="H124"/>
      <c r="I124"/>
    </row>
    <row r="125" spans="1:9" s="30" customFormat="1" x14ac:dyDescent="0.25">
      <c r="A125" s="9">
        <v>123</v>
      </c>
      <c r="B125" s="9" t="s">
        <v>58</v>
      </c>
      <c r="C125" s="9" t="s">
        <v>57</v>
      </c>
      <c r="D125" s="33">
        <v>220</v>
      </c>
      <c r="E125" s="33">
        <v>971847</v>
      </c>
      <c r="F125" s="32">
        <v>42571</v>
      </c>
      <c r="G125" s="9" t="s">
        <v>65</v>
      </c>
      <c r="H125"/>
      <c r="I125"/>
    </row>
    <row r="126" spans="1:9" s="30" customFormat="1" x14ac:dyDescent="0.25">
      <c r="A126" s="9">
        <v>124</v>
      </c>
      <c r="B126" s="9" t="s">
        <v>58</v>
      </c>
      <c r="C126" s="9" t="s">
        <v>57</v>
      </c>
      <c r="D126" s="33">
        <v>6341</v>
      </c>
      <c r="E126" s="33">
        <v>214718</v>
      </c>
      <c r="F126" s="32">
        <v>42571</v>
      </c>
      <c r="G126" s="9" t="s">
        <v>63</v>
      </c>
      <c r="H126"/>
      <c r="I126"/>
    </row>
    <row r="127" spans="1:9" s="30" customFormat="1" x14ac:dyDescent="0.25">
      <c r="A127" s="9">
        <v>125</v>
      </c>
      <c r="B127" s="9" t="s">
        <v>61</v>
      </c>
      <c r="C127" s="9" t="s">
        <v>57</v>
      </c>
      <c r="D127" s="33">
        <v>330</v>
      </c>
      <c r="E127" s="33">
        <v>575422</v>
      </c>
      <c r="F127" s="32">
        <v>42571</v>
      </c>
      <c r="G127" s="9" t="s">
        <v>62</v>
      </c>
      <c r="H127"/>
      <c r="I127"/>
    </row>
    <row r="128" spans="1:9" s="30" customFormat="1" x14ac:dyDescent="0.25">
      <c r="A128" s="9">
        <v>126</v>
      </c>
      <c r="B128" s="9" t="s">
        <v>67</v>
      </c>
      <c r="C128" s="9" t="s">
        <v>54</v>
      </c>
      <c r="D128" s="33">
        <v>3027</v>
      </c>
      <c r="E128" s="33">
        <v>876477</v>
      </c>
      <c r="F128" s="32">
        <v>42571</v>
      </c>
      <c r="G128" s="9" t="s">
        <v>65</v>
      </c>
      <c r="H128"/>
      <c r="I128"/>
    </row>
    <row r="129" spans="1:9" s="30" customFormat="1" x14ac:dyDescent="0.25">
      <c r="A129" s="9">
        <v>127</v>
      </c>
      <c r="B129" s="9" t="s">
        <v>58</v>
      </c>
      <c r="C129" s="9" t="s">
        <v>57</v>
      </c>
      <c r="D129" s="33">
        <v>850</v>
      </c>
      <c r="E129" s="33">
        <v>323147</v>
      </c>
      <c r="F129" s="32">
        <v>42573</v>
      </c>
      <c r="G129" s="9" t="s">
        <v>63</v>
      </c>
      <c r="H129"/>
      <c r="I129"/>
    </row>
    <row r="130" spans="1:9" s="30" customFormat="1" x14ac:dyDescent="0.25">
      <c r="A130" s="9">
        <v>128</v>
      </c>
      <c r="B130" s="9" t="s">
        <v>66</v>
      </c>
      <c r="C130" s="9" t="s">
        <v>57</v>
      </c>
      <c r="D130" s="33">
        <v>8986</v>
      </c>
      <c r="E130" s="33">
        <v>876670</v>
      </c>
      <c r="F130" s="32">
        <v>42574</v>
      </c>
      <c r="G130" s="9" t="s">
        <v>65</v>
      </c>
      <c r="H130"/>
      <c r="I130"/>
    </row>
    <row r="131" spans="1:9" s="30" customFormat="1" x14ac:dyDescent="0.25">
      <c r="A131" s="9">
        <v>129</v>
      </c>
      <c r="B131" s="9" t="s">
        <v>67</v>
      </c>
      <c r="C131" s="9" t="s">
        <v>54</v>
      </c>
      <c r="D131" s="33">
        <v>3800</v>
      </c>
      <c r="E131" s="33">
        <v>324154</v>
      </c>
      <c r="F131" s="32">
        <v>42576</v>
      </c>
      <c r="G131" s="9" t="s">
        <v>56</v>
      </c>
      <c r="H131"/>
      <c r="I131"/>
    </row>
    <row r="132" spans="1:9" s="30" customFormat="1" x14ac:dyDescent="0.25">
      <c r="A132" s="9">
        <v>130</v>
      </c>
      <c r="B132" s="9" t="s">
        <v>55</v>
      </c>
      <c r="C132" s="9" t="s">
        <v>54</v>
      </c>
      <c r="D132" s="33">
        <v>5751</v>
      </c>
      <c r="E132" s="33">
        <v>305235</v>
      </c>
      <c r="F132" s="32">
        <v>42579</v>
      </c>
      <c r="G132" s="9" t="s">
        <v>65</v>
      </c>
      <c r="H132"/>
      <c r="I132"/>
    </row>
    <row r="133" spans="1:9" s="30" customFormat="1" x14ac:dyDescent="0.25">
      <c r="A133" s="9">
        <v>131</v>
      </c>
      <c r="B133" s="9" t="s">
        <v>61</v>
      </c>
      <c r="C133" s="9" t="s">
        <v>57</v>
      </c>
      <c r="D133" s="33">
        <v>1704</v>
      </c>
      <c r="E133" s="33">
        <v>882037</v>
      </c>
      <c r="F133" s="32">
        <v>42580</v>
      </c>
      <c r="G133" s="9" t="s">
        <v>65</v>
      </c>
      <c r="H133"/>
      <c r="I133"/>
    </row>
    <row r="134" spans="1:9" s="30" customFormat="1" x14ac:dyDescent="0.25">
      <c r="A134" s="9">
        <v>132</v>
      </c>
      <c r="B134" s="9" t="s">
        <v>66</v>
      </c>
      <c r="C134" s="9" t="s">
        <v>57</v>
      </c>
      <c r="D134" s="33">
        <v>7966</v>
      </c>
      <c r="E134" s="33">
        <v>773030</v>
      </c>
      <c r="F134" s="32">
        <v>42581</v>
      </c>
      <c r="G134" s="9" t="s">
        <v>53</v>
      </c>
      <c r="H134"/>
      <c r="I134"/>
    </row>
    <row r="135" spans="1:9" s="30" customFormat="1" x14ac:dyDescent="0.25">
      <c r="A135" s="9">
        <v>133</v>
      </c>
      <c r="B135" s="9" t="s">
        <v>66</v>
      </c>
      <c r="C135" s="9" t="s">
        <v>57</v>
      </c>
      <c r="D135" s="33">
        <v>852</v>
      </c>
      <c r="E135" s="33">
        <v>175718</v>
      </c>
      <c r="F135" s="32">
        <v>42582</v>
      </c>
      <c r="G135" s="9" t="s">
        <v>56</v>
      </c>
      <c r="H135"/>
      <c r="I135"/>
    </row>
    <row r="136" spans="1:9" s="30" customFormat="1" x14ac:dyDescent="0.25">
      <c r="A136" s="9">
        <v>134</v>
      </c>
      <c r="B136" s="9" t="s">
        <v>60</v>
      </c>
      <c r="C136" s="9" t="s">
        <v>54</v>
      </c>
      <c r="D136" s="33">
        <v>8416</v>
      </c>
      <c r="E136" s="33">
        <v>725898</v>
      </c>
      <c r="F136" s="32">
        <v>42582</v>
      </c>
      <c r="G136" s="9" t="s">
        <v>53</v>
      </c>
      <c r="H136"/>
      <c r="I136"/>
    </row>
    <row r="137" spans="1:9" s="30" customFormat="1" x14ac:dyDescent="0.25">
      <c r="A137" s="9">
        <v>135</v>
      </c>
      <c r="B137" s="9" t="s">
        <v>66</v>
      </c>
      <c r="C137" s="9" t="s">
        <v>57</v>
      </c>
      <c r="D137" s="33">
        <v>7144</v>
      </c>
      <c r="E137" s="33">
        <v>99381</v>
      </c>
      <c r="F137" s="32">
        <v>42583</v>
      </c>
      <c r="G137" s="9" t="s">
        <v>59</v>
      </c>
      <c r="H137"/>
      <c r="I137"/>
    </row>
    <row r="138" spans="1:9" s="30" customFormat="1" x14ac:dyDescent="0.25">
      <c r="A138" s="9">
        <v>136</v>
      </c>
      <c r="B138" s="9" t="s">
        <v>67</v>
      </c>
      <c r="C138" s="9" t="s">
        <v>54</v>
      </c>
      <c r="D138" s="33">
        <v>7854</v>
      </c>
      <c r="E138" s="33">
        <v>338298</v>
      </c>
      <c r="F138" s="32">
        <v>42583</v>
      </c>
      <c r="G138" s="9" t="s">
        <v>56</v>
      </c>
      <c r="H138"/>
      <c r="I138"/>
    </row>
    <row r="139" spans="1:9" s="30" customFormat="1" x14ac:dyDescent="0.25">
      <c r="A139" s="9">
        <v>137</v>
      </c>
      <c r="B139" s="9" t="s">
        <v>58</v>
      </c>
      <c r="C139" s="9" t="s">
        <v>57</v>
      </c>
      <c r="D139" s="33">
        <v>859</v>
      </c>
      <c r="E139" s="33">
        <v>87369</v>
      </c>
      <c r="F139" s="32">
        <v>42585</v>
      </c>
      <c r="G139" s="9" t="s">
        <v>56</v>
      </c>
      <c r="H139"/>
      <c r="I139"/>
    </row>
    <row r="140" spans="1:9" s="30" customFormat="1" x14ac:dyDescent="0.25">
      <c r="A140" s="9">
        <v>138</v>
      </c>
      <c r="B140" s="9" t="s">
        <v>67</v>
      </c>
      <c r="C140" s="9" t="s">
        <v>54</v>
      </c>
      <c r="D140" s="33">
        <v>8049</v>
      </c>
      <c r="E140" s="33">
        <v>748307</v>
      </c>
      <c r="F140" s="32">
        <v>42594</v>
      </c>
      <c r="G140" s="9" t="s">
        <v>56</v>
      </c>
      <c r="H140"/>
      <c r="I140"/>
    </row>
    <row r="141" spans="1:9" s="30" customFormat="1" x14ac:dyDescent="0.25">
      <c r="A141" s="9">
        <v>139</v>
      </c>
      <c r="B141" s="9" t="s">
        <v>66</v>
      </c>
      <c r="C141" s="9" t="s">
        <v>57</v>
      </c>
      <c r="D141" s="33">
        <v>2836</v>
      </c>
      <c r="E141" s="33">
        <v>693755</v>
      </c>
      <c r="F141" s="32">
        <v>42595</v>
      </c>
      <c r="G141" s="9" t="s">
        <v>62</v>
      </c>
      <c r="H141"/>
      <c r="I141"/>
    </row>
    <row r="142" spans="1:9" s="30" customFormat="1" x14ac:dyDescent="0.25">
      <c r="A142" s="9">
        <v>140</v>
      </c>
      <c r="B142" s="9" t="s">
        <v>55</v>
      </c>
      <c r="C142" s="9" t="s">
        <v>54</v>
      </c>
      <c r="D142" s="33">
        <v>1743</v>
      </c>
      <c r="E142" s="33">
        <v>525197</v>
      </c>
      <c r="F142" s="32">
        <v>42601</v>
      </c>
      <c r="G142" s="9" t="s">
        <v>56</v>
      </c>
      <c r="H142"/>
      <c r="I142"/>
    </row>
    <row r="143" spans="1:9" s="30" customFormat="1" x14ac:dyDescent="0.25">
      <c r="A143" s="9">
        <v>141</v>
      </c>
      <c r="B143" s="9" t="s">
        <v>61</v>
      </c>
      <c r="C143" s="9" t="s">
        <v>57</v>
      </c>
      <c r="D143" s="33">
        <v>3844</v>
      </c>
      <c r="E143" s="33">
        <v>752073</v>
      </c>
      <c r="F143" s="32">
        <v>42605</v>
      </c>
      <c r="G143" s="9" t="s">
        <v>59</v>
      </c>
      <c r="H143"/>
      <c r="I143"/>
    </row>
    <row r="144" spans="1:9" s="30" customFormat="1" x14ac:dyDescent="0.25">
      <c r="A144" s="9">
        <v>142</v>
      </c>
      <c r="B144" s="9" t="s">
        <v>61</v>
      </c>
      <c r="C144" s="9" t="s">
        <v>57</v>
      </c>
      <c r="D144" s="33">
        <v>7490</v>
      </c>
      <c r="E144" s="33">
        <v>258673</v>
      </c>
      <c r="F144" s="32">
        <v>42606</v>
      </c>
      <c r="G144" s="9" t="s">
        <v>59</v>
      </c>
      <c r="H144"/>
      <c r="I144"/>
    </row>
    <row r="145" spans="1:9" s="30" customFormat="1" x14ac:dyDescent="0.25">
      <c r="A145" s="9">
        <v>143</v>
      </c>
      <c r="B145" s="9" t="s">
        <v>67</v>
      </c>
      <c r="C145" s="9" t="s">
        <v>54</v>
      </c>
      <c r="D145" s="33">
        <v>4483</v>
      </c>
      <c r="E145" s="33">
        <v>398573</v>
      </c>
      <c r="F145" s="32">
        <v>42607</v>
      </c>
      <c r="G145" s="9" t="s">
        <v>62</v>
      </c>
      <c r="H145"/>
      <c r="I145"/>
    </row>
    <row r="146" spans="1:9" s="30" customFormat="1" x14ac:dyDescent="0.25">
      <c r="A146" s="9">
        <v>144</v>
      </c>
      <c r="B146" s="9" t="s">
        <v>61</v>
      </c>
      <c r="C146" s="9" t="s">
        <v>57</v>
      </c>
      <c r="D146" s="33">
        <v>7333</v>
      </c>
      <c r="E146" s="33">
        <v>265457</v>
      </c>
      <c r="F146" s="32">
        <v>42609</v>
      </c>
      <c r="G146" s="9" t="s">
        <v>64</v>
      </c>
      <c r="H146"/>
      <c r="I146"/>
    </row>
    <row r="147" spans="1:9" s="30" customFormat="1" x14ac:dyDescent="0.25">
      <c r="A147" s="9">
        <v>145</v>
      </c>
      <c r="B147" s="9" t="s">
        <v>55</v>
      </c>
      <c r="C147" s="9" t="s">
        <v>54</v>
      </c>
      <c r="D147" s="33">
        <v>7654</v>
      </c>
      <c r="E147" s="33">
        <v>285870</v>
      </c>
      <c r="F147" s="32">
        <v>42610</v>
      </c>
      <c r="G147" s="9" t="s">
        <v>56</v>
      </c>
      <c r="H147"/>
      <c r="I147"/>
    </row>
    <row r="148" spans="1:9" s="30" customFormat="1" x14ac:dyDescent="0.25">
      <c r="A148" s="9">
        <v>146</v>
      </c>
      <c r="B148" s="9" t="s">
        <v>61</v>
      </c>
      <c r="C148" s="9" t="s">
        <v>57</v>
      </c>
      <c r="D148" s="33">
        <v>3944</v>
      </c>
      <c r="E148" s="33">
        <v>965340</v>
      </c>
      <c r="F148" s="32">
        <v>42611</v>
      </c>
      <c r="G148" s="9" t="s">
        <v>65</v>
      </c>
      <c r="H148"/>
      <c r="I148"/>
    </row>
    <row r="149" spans="1:9" s="30" customFormat="1" x14ac:dyDescent="0.25">
      <c r="A149" s="9">
        <v>147</v>
      </c>
      <c r="B149" s="9" t="s">
        <v>60</v>
      </c>
      <c r="C149" s="9" t="s">
        <v>54</v>
      </c>
      <c r="D149" s="33">
        <v>5761</v>
      </c>
      <c r="E149" s="33">
        <v>711916</v>
      </c>
      <c r="F149" s="32">
        <v>42611</v>
      </c>
      <c r="G149" s="9" t="s">
        <v>62</v>
      </c>
      <c r="H149"/>
      <c r="I149"/>
    </row>
    <row r="150" spans="1:9" s="30" customFormat="1" x14ac:dyDescent="0.25">
      <c r="A150" s="9">
        <v>148</v>
      </c>
      <c r="B150" s="9" t="s">
        <v>66</v>
      </c>
      <c r="C150" s="9" t="s">
        <v>57</v>
      </c>
      <c r="D150" s="33">
        <v>6864</v>
      </c>
      <c r="E150" s="33">
        <v>371335</v>
      </c>
      <c r="F150" s="32">
        <v>42614</v>
      </c>
      <c r="G150" s="9" t="s">
        <v>63</v>
      </c>
      <c r="H150"/>
      <c r="I150"/>
    </row>
    <row r="151" spans="1:9" s="30" customFormat="1" x14ac:dyDescent="0.25">
      <c r="A151" s="9">
        <v>149</v>
      </c>
      <c r="B151" s="9" t="s">
        <v>66</v>
      </c>
      <c r="C151" s="9" t="s">
        <v>57</v>
      </c>
      <c r="D151" s="33">
        <v>4016</v>
      </c>
      <c r="E151" s="33">
        <v>438532</v>
      </c>
      <c r="F151" s="32">
        <v>42614</v>
      </c>
      <c r="G151" s="9" t="s">
        <v>62</v>
      </c>
      <c r="H151"/>
      <c r="I151"/>
    </row>
    <row r="152" spans="1:9" s="30" customFormat="1" x14ac:dyDescent="0.25">
      <c r="A152" s="9">
        <v>150</v>
      </c>
      <c r="B152" s="9" t="s">
        <v>66</v>
      </c>
      <c r="C152" s="9" t="s">
        <v>57</v>
      </c>
      <c r="D152" s="33">
        <v>1841</v>
      </c>
      <c r="E152" s="33">
        <v>937230</v>
      </c>
      <c r="F152" s="32">
        <v>42615</v>
      </c>
      <c r="G152" s="9" t="s">
        <v>56</v>
      </c>
      <c r="H152"/>
      <c r="I152"/>
    </row>
    <row r="153" spans="1:9" s="30" customFormat="1" x14ac:dyDescent="0.25">
      <c r="A153" s="9">
        <v>151</v>
      </c>
      <c r="B153" s="9" t="s">
        <v>66</v>
      </c>
      <c r="C153" s="9" t="s">
        <v>57</v>
      </c>
      <c r="D153" s="33">
        <v>424</v>
      </c>
      <c r="E153" s="33">
        <v>861359</v>
      </c>
      <c r="F153" s="32">
        <v>42618</v>
      </c>
      <c r="G153" s="9" t="s">
        <v>53</v>
      </c>
      <c r="H153"/>
      <c r="I153"/>
    </row>
    <row r="154" spans="1:9" s="30" customFormat="1" x14ac:dyDescent="0.25">
      <c r="A154" s="9">
        <v>152</v>
      </c>
      <c r="B154" s="9" t="s">
        <v>66</v>
      </c>
      <c r="C154" s="9" t="s">
        <v>57</v>
      </c>
      <c r="D154" s="33">
        <v>8765</v>
      </c>
      <c r="E154" s="33">
        <v>786328</v>
      </c>
      <c r="F154" s="32">
        <v>42620</v>
      </c>
      <c r="G154" s="9" t="s">
        <v>65</v>
      </c>
      <c r="H154"/>
      <c r="I154"/>
    </row>
    <row r="155" spans="1:9" s="30" customFormat="1" x14ac:dyDescent="0.25">
      <c r="A155" s="9">
        <v>153</v>
      </c>
      <c r="B155" s="9" t="s">
        <v>66</v>
      </c>
      <c r="C155" s="9" t="s">
        <v>57</v>
      </c>
      <c r="D155" s="33">
        <v>5583</v>
      </c>
      <c r="E155" s="33">
        <v>672637</v>
      </c>
      <c r="F155" s="32">
        <v>42621</v>
      </c>
      <c r="G155" s="9" t="s">
        <v>56</v>
      </c>
      <c r="H155"/>
      <c r="I155"/>
    </row>
    <row r="156" spans="1:9" s="30" customFormat="1" x14ac:dyDescent="0.25">
      <c r="A156" s="9">
        <v>154</v>
      </c>
      <c r="B156" s="9" t="s">
        <v>67</v>
      </c>
      <c r="C156" s="9" t="s">
        <v>54</v>
      </c>
      <c r="D156" s="33">
        <v>4390</v>
      </c>
      <c r="E156" s="33">
        <v>202887</v>
      </c>
      <c r="F156" s="32">
        <v>42622</v>
      </c>
      <c r="G156" s="9" t="s">
        <v>63</v>
      </c>
      <c r="H156"/>
      <c r="I156"/>
    </row>
    <row r="157" spans="1:9" s="30" customFormat="1" x14ac:dyDescent="0.25">
      <c r="A157" s="9">
        <v>155</v>
      </c>
      <c r="B157" s="9" t="s">
        <v>67</v>
      </c>
      <c r="C157" s="9" t="s">
        <v>54</v>
      </c>
      <c r="D157" s="33">
        <v>352</v>
      </c>
      <c r="E157" s="33">
        <v>479411</v>
      </c>
      <c r="F157" s="32">
        <v>42622</v>
      </c>
      <c r="G157" s="9" t="s">
        <v>64</v>
      </c>
      <c r="H157"/>
      <c r="I157"/>
    </row>
    <row r="158" spans="1:9" s="30" customFormat="1" x14ac:dyDescent="0.25">
      <c r="A158" s="9">
        <v>156</v>
      </c>
      <c r="B158" s="9" t="s">
        <v>61</v>
      </c>
      <c r="C158" s="9" t="s">
        <v>57</v>
      </c>
      <c r="D158" s="33">
        <v>8489</v>
      </c>
      <c r="E158" s="33">
        <v>296103</v>
      </c>
      <c r="F158" s="32">
        <v>42624</v>
      </c>
      <c r="G158" s="9" t="s">
        <v>56</v>
      </c>
      <c r="H158"/>
      <c r="I158"/>
    </row>
    <row r="159" spans="1:9" s="30" customFormat="1" x14ac:dyDescent="0.25">
      <c r="A159" s="9">
        <v>157</v>
      </c>
      <c r="B159" s="9" t="s">
        <v>66</v>
      </c>
      <c r="C159" s="9" t="s">
        <v>57</v>
      </c>
      <c r="D159" s="33">
        <v>7090</v>
      </c>
      <c r="E159" s="33">
        <v>843670</v>
      </c>
      <c r="F159" s="32">
        <v>42624</v>
      </c>
      <c r="G159" s="9" t="s">
        <v>59</v>
      </c>
      <c r="H159"/>
      <c r="I159"/>
    </row>
    <row r="160" spans="1:9" s="30" customFormat="1" x14ac:dyDescent="0.25">
      <c r="A160" s="9">
        <v>158</v>
      </c>
      <c r="B160" s="9" t="s">
        <v>66</v>
      </c>
      <c r="C160" s="9" t="s">
        <v>57</v>
      </c>
      <c r="D160" s="33">
        <v>7880</v>
      </c>
      <c r="E160" s="33">
        <v>893611</v>
      </c>
      <c r="F160" s="32">
        <v>42628</v>
      </c>
      <c r="G160" s="9" t="s">
        <v>56</v>
      </c>
      <c r="H160"/>
      <c r="I160"/>
    </row>
    <row r="161" spans="1:9" s="30" customFormat="1" x14ac:dyDescent="0.25">
      <c r="A161" s="9">
        <v>159</v>
      </c>
      <c r="B161" s="9" t="s">
        <v>58</v>
      </c>
      <c r="C161" s="9" t="s">
        <v>57</v>
      </c>
      <c r="D161" s="33">
        <v>3861</v>
      </c>
      <c r="E161" s="33">
        <v>609558</v>
      </c>
      <c r="F161" s="32">
        <v>42631</v>
      </c>
      <c r="G161" s="9" t="s">
        <v>56</v>
      </c>
      <c r="H161"/>
      <c r="I161"/>
    </row>
    <row r="162" spans="1:9" s="30" customFormat="1" x14ac:dyDescent="0.25">
      <c r="A162" s="9">
        <v>160</v>
      </c>
      <c r="B162" s="9" t="s">
        <v>67</v>
      </c>
      <c r="C162" s="9" t="s">
        <v>54</v>
      </c>
      <c r="D162" s="33">
        <v>7927</v>
      </c>
      <c r="E162" s="33">
        <v>879686</v>
      </c>
      <c r="F162" s="32">
        <v>42632</v>
      </c>
      <c r="G162" s="9" t="s">
        <v>62</v>
      </c>
      <c r="H162"/>
      <c r="I162"/>
    </row>
    <row r="163" spans="1:9" s="30" customFormat="1" x14ac:dyDescent="0.25">
      <c r="A163" s="9">
        <v>161</v>
      </c>
      <c r="B163" s="9" t="s">
        <v>66</v>
      </c>
      <c r="C163" s="9" t="s">
        <v>57</v>
      </c>
      <c r="D163" s="33">
        <v>6162</v>
      </c>
      <c r="E163" s="33">
        <v>205243</v>
      </c>
      <c r="F163" s="32">
        <v>42633</v>
      </c>
      <c r="G163" s="9" t="s">
        <v>56</v>
      </c>
      <c r="H163"/>
      <c r="I163"/>
    </row>
    <row r="164" spans="1:9" s="30" customFormat="1" x14ac:dyDescent="0.25">
      <c r="A164" s="9">
        <v>162</v>
      </c>
      <c r="B164" s="9" t="s">
        <v>68</v>
      </c>
      <c r="C164" s="9" t="s">
        <v>57</v>
      </c>
      <c r="D164" s="33">
        <v>5523</v>
      </c>
      <c r="E164" s="33">
        <v>249914</v>
      </c>
      <c r="F164" s="32">
        <v>42638</v>
      </c>
      <c r="G164" s="9" t="s">
        <v>53</v>
      </c>
      <c r="H164"/>
      <c r="I164"/>
    </row>
    <row r="165" spans="1:9" s="30" customFormat="1" x14ac:dyDescent="0.25">
      <c r="A165" s="9">
        <v>163</v>
      </c>
      <c r="B165" s="9" t="s">
        <v>67</v>
      </c>
      <c r="C165" s="9" t="s">
        <v>54</v>
      </c>
      <c r="D165" s="33">
        <v>5936</v>
      </c>
      <c r="E165" s="33">
        <v>383766</v>
      </c>
      <c r="F165" s="32">
        <v>42638</v>
      </c>
      <c r="G165" s="9" t="s">
        <v>65</v>
      </c>
      <c r="H165"/>
      <c r="I165"/>
    </row>
    <row r="166" spans="1:9" s="30" customFormat="1" x14ac:dyDescent="0.25">
      <c r="A166" s="9">
        <v>164</v>
      </c>
      <c r="B166" s="9" t="s">
        <v>55</v>
      </c>
      <c r="C166" s="9" t="s">
        <v>54</v>
      </c>
      <c r="D166" s="33">
        <v>7251</v>
      </c>
      <c r="E166" s="33">
        <v>137920</v>
      </c>
      <c r="F166" s="32">
        <v>42639</v>
      </c>
      <c r="G166" s="9" t="s">
        <v>62</v>
      </c>
      <c r="H166"/>
      <c r="I166"/>
    </row>
    <row r="167" spans="1:9" s="30" customFormat="1" x14ac:dyDescent="0.25">
      <c r="A167" s="9">
        <v>165</v>
      </c>
      <c r="B167" s="9" t="s">
        <v>58</v>
      </c>
      <c r="C167" s="9" t="s">
        <v>57</v>
      </c>
      <c r="D167" s="33">
        <v>6187</v>
      </c>
      <c r="E167" s="33">
        <v>222140</v>
      </c>
      <c r="F167" s="32">
        <v>42640</v>
      </c>
      <c r="G167" s="9" t="s">
        <v>53</v>
      </c>
      <c r="H167"/>
      <c r="I167"/>
    </row>
    <row r="168" spans="1:9" s="30" customFormat="1" x14ac:dyDescent="0.25">
      <c r="A168" s="9">
        <v>166</v>
      </c>
      <c r="B168" s="9" t="s">
        <v>66</v>
      </c>
      <c r="C168" s="9" t="s">
        <v>57</v>
      </c>
      <c r="D168" s="33">
        <v>3210</v>
      </c>
      <c r="E168" s="33">
        <v>394487</v>
      </c>
      <c r="F168" s="32">
        <v>42642</v>
      </c>
      <c r="G168" s="9" t="s">
        <v>62</v>
      </c>
      <c r="H168"/>
      <c r="I168"/>
    </row>
    <row r="169" spans="1:9" s="30" customFormat="1" x14ac:dyDescent="0.25">
      <c r="A169" s="9">
        <v>167</v>
      </c>
      <c r="B169" s="9" t="s">
        <v>55</v>
      </c>
      <c r="C169" s="9" t="s">
        <v>54</v>
      </c>
      <c r="D169" s="33">
        <v>682</v>
      </c>
      <c r="E169" s="33">
        <v>386432</v>
      </c>
      <c r="F169" s="32">
        <v>42642</v>
      </c>
      <c r="G169" s="9" t="s">
        <v>62</v>
      </c>
      <c r="H169"/>
      <c r="I169"/>
    </row>
    <row r="170" spans="1:9" s="30" customFormat="1" x14ac:dyDescent="0.25">
      <c r="A170" s="9">
        <v>168</v>
      </c>
      <c r="B170" s="9" t="s">
        <v>66</v>
      </c>
      <c r="C170" s="9" t="s">
        <v>57</v>
      </c>
      <c r="D170" s="33">
        <v>793</v>
      </c>
      <c r="E170" s="33">
        <v>639153</v>
      </c>
      <c r="F170" s="32">
        <v>42646</v>
      </c>
      <c r="G170" s="9" t="s">
        <v>53</v>
      </c>
      <c r="H170"/>
      <c r="I170"/>
    </row>
    <row r="171" spans="1:9" s="30" customFormat="1" x14ac:dyDescent="0.25">
      <c r="A171" s="9">
        <v>169</v>
      </c>
      <c r="B171" s="9" t="s">
        <v>55</v>
      </c>
      <c r="C171" s="9" t="s">
        <v>54</v>
      </c>
      <c r="D171" s="33">
        <v>5346</v>
      </c>
      <c r="E171" s="33">
        <v>782719</v>
      </c>
      <c r="F171" s="32">
        <v>42647</v>
      </c>
      <c r="G171" s="9" t="s">
        <v>62</v>
      </c>
      <c r="H171"/>
      <c r="I171"/>
    </row>
    <row r="172" spans="1:9" s="30" customFormat="1" x14ac:dyDescent="0.25">
      <c r="A172" s="9">
        <v>170</v>
      </c>
      <c r="B172" s="9" t="s">
        <v>66</v>
      </c>
      <c r="C172" s="9" t="s">
        <v>57</v>
      </c>
      <c r="D172" s="33">
        <v>7103</v>
      </c>
      <c r="E172" s="33">
        <v>910268</v>
      </c>
      <c r="F172" s="32">
        <v>42650</v>
      </c>
      <c r="G172" s="9" t="s">
        <v>63</v>
      </c>
      <c r="H172"/>
      <c r="I172"/>
    </row>
    <row r="173" spans="1:9" s="30" customFormat="1" x14ac:dyDescent="0.25">
      <c r="A173" s="9">
        <v>171</v>
      </c>
      <c r="B173" s="9" t="s">
        <v>55</v>
      </c>
      <c r="C173" s="9" t="s">
        <v>54</v>
      </c>
      <c r="D173" s="33">
        <v>4603</v>
      </c>
      <c r="E173" s="33">
        <v>662027</v>
      </c>
      <c r="F173" s="32">
        <v>42653</v>
      </c>
      <c r="G173" s="9" t="s">
        <v>56</v>
      </c>
      <c r="H173"/>
      <c r="I173"/>
    </row>
    <row r="174" spans="1:9" s="30" customFormat="1" x14ac:dyDescent="0.25">
      <c r="A174" s="9">
        <v>172</v>
      </c>
      <c r="B174" s="9" t="s">
        <v>61</v>
      </c>
      <c r="C174" s="9" t="s">
        <v>57</v>
      </c>
      <c r="D174" s="33">
        <v>8160</v>
      </c>
      <c r="E174" s="33">
        <v>660963</v>
      </c>
      <c r="F174" s="32">
        <v>42659</v>
      </c>
      <c r="G174" s="9" t="s">
        <v>59</v>
      </c>
      <c r="H174"/>
      <c r="I174"/>
    </row>
    <row r="175" spans="1:9" s="30" customFormat="1" x14ac:dyDescent="0.25">
      <c r="A175" s="9">
        <v>173</v>
      </c>
      <c r="B175" s="9" t="s">
        <v>61</v>
      </c>
      <c r="C175" s="9" t="s">
        <v>57</v>
      </c>
      <c r="D175" s="33">
        <v>7171</v>
      </c>
      <c r="E175" s="33">
        <v>722644</v>
      </c>
      <c r="F175" s="32">
        <v>42666</v>
      </c>
      <c r="G175" s="9" t="s">
        <v>65</v>
      </c>
      <c r="H175"/>
      <c r="I175"/>
    </row>
    <row r="176" spans="1:9" s="30" customFormat="1" x14ac:dyDescent="0.25">
      <c r="A176" s="9">
        <v>174</v>
      </c>
      <c r="B176" s="9" t="s">
        <v>66</v>
      </c>
      <c r="C176" s="9" t="s">
        <v>57</v>
      </c>
      <c r="D176" s="33">
        <v>3552</v>
      </c>
      <c r="E176" s="33">
        <v>436415</v>
      </c>
      <c r="F176" s="32">
        <v>42666</v>
      </c>
      <c r="G176" s="9" t="s">
        <v>63</v>
      </c>
      <c r="H176"/>
      <c r="I176"/>
    </row>
    <row r="177" spans="1:9" s="30" customFormat="1" x14ac:dyDescent="0.25">
      <c r="A177" s="9">
        <v>175</v>
      </c>
      <c r="B177" s="9" t="s">
        <v>66</v>
      </c>
      <c r="C177" s="9" t="s">
        <v>57</v>
      </c>
      <c r="D177" s="33">
        <v>7273</v>
      </c>
      <c r="E177" s="33">
        <v>807577</v>
      </c>
      <c r="F177" s="32">
        <v>42668</v>
      </c>
      <c r="G177" s="9" t="s">
        <v>53</v>
      </c>
      <c r="H177"/>
      <c r="I177"/>
    </row>
    <row r="178" spans="1:9" s="30" customFormat="1" x14ac:dyDescent="0.25">
      <c r="A178" s="9">
        <v>176</v>
      </c>
      <c r="B178" s="9" t="s">
        <v>66</v>
      </c>
      <c r="C178" s="9" t="s">
        <v>57</v>
      </c>
      <c r="D178" s="33">
        <v>2402</v>
      </c>
      <c r="E178" s="33">
        <v>891251</v>
      </c>
      <c r="F178" s="32">
        <v>42669</v>
      </c>
      <c r="G178" s="9" t="s">
        <v>62</v>
      </c>
      <c r="H178"/>
      <c r="I178"/>
    </row>
    <row r="179" spans="1:9" s="30" customFormat="1" x14ac:dyDescent="0.25">
      <c r="A179" s="9">
        <v>177</v>
      </c>
      <c r="B179" s="9" t="s">
        <v>66</v>
      </c>
      <c r="C179" s="9" t="s">
        <v>57</v>
      </c>
      <c r="D179" s="33">
        <v>1197</v>
      </c>
      <c r="E179" s="33">
        <v>932619</v>
      </c>
      <c r="F179" s="32">
        <v>42669</v>
      </c>
      <c r="G179" s="9" t="s">
        <v>53</v>
      </c>
      <c r="H179"/>
      <c r="I179"/>
    </row>
    <row r="180" spans="1:9" s="30" customFormat="1" x14ac:dyDescent="0.25">
      <c r="A180" s="9">
        <v>178</v>
      </c>
      <c r="B180" s="9" t="s">
        <v>60</v>
      </c>
      <c r="C180" s="9" t="s">
        <v>54</v>
      </c>
      <c r="D180" s="33">
        <v>5015</v>
      </c>
      <c r="E180" s="33">
        <v>422711</v>
      </c>
      <c r="F180" s="32">
        <v>42669</v>
      </c>
      <c r="G180" s="9" t="s">
        <v>53</v>
      </c>
      <c r="H180"/>
      <c r="I180"/>
    </row>
    <row r="181" spans="1:9" s="30" customFormat="1" x14ac:dyDescent="0.25">
      <c r="A181" s="9">
        <v>179</v>
      </c>
      <c r="B181" s="9" t="s">
        <v>58</v>
      </c>
      <c r="C181" s="9" t="s">
        <v>57</v>
      </c>
      <c r="D181" s="33">
        <v>5818</v>
      </c>
      <c r="E181" s="33">
        <v>960439</v>
      </c>
      <c r="F181" s="32">
        <v>42676</v>
      </c>
      <c r="G181" s="9" t="s">
        <v>56</v>
      </c>
      <c r="H181"/>
      <c r="I181"/>
    </row>
    <row r="182" spans="1:9" s="30" customFormat="1" x14ac:dyDescent="0.25">
      <c r="A182" s="9">
        <v>180</v>
      </c>
      <c r="B182" s="9" t="s">
        <v>66</v>
      </c>
      <c r="C182" s="9" t="s">
        <v>57</v>
      </c>
      <c r="D182" s="33">
        <v>4399</v>
      </c>
      <c r="E182" s="33">
        <v>532341</v>
      </c>
      <c r="F182" s="32">
        <v>42677</v>
      </c>
      <c r="G182" s="9" t="s">
        <v>65</v>
      </c>
      <c r="H182"/>
      <c r="I182"/>
    </row>
    <row r="183" spans="1:9" s="30" customFormat="1" x14ac:dyDescent="0.25">
      <c r="A183" s="9">
        <v>181</v>
      </c>
      <c r="B183" s="9" t="s">
        <v>55</v>
      </c>
      <c r="C183" s="9" t="s">
        <v>54</v>
      </c>
      <c r="D183" s="33">
        <v>3011</v>
      </c>
      <c r="E183" s="33">
        <v>252398</v>
      </c>
      <c r="F183" s="32">
        <v>42677</v>
      </c>
      <c r="G183" s="9" t="s">
        <v>56</v>
      </c>
      <c r="H183"/>
      <c r="I183"/>
    </row>
    <row r="184" spans="1:9" s="30" customFormat="1" x14ac:dyDescent="0.25">
      <c r="A184" s="9">
        <v>182</v>
      </c>
      <c r="B184" s="9" t="s">
        <v>61</v>
      </c>
      <c r="C184" s="9" t="s">
        <v>57</v>
      </c>
      <c r="D184" s="33">
        <v>4715</v>
      </c>
      <c r="E184" s="33">
        <v>416185</v>
      </c>
      <c r="F184" s="32">
        <v>42683</v>
      </c>
      <c r="G184" s="9" t="s">
        <v>65</v>
      </c>
      <c r="H184"/>
      <c r="I184"/>
    </row>
    <row r="185" spans="1:9" s="30" customFormat="1" x14ac:dyDescent="0.25">
      <c r="A185" s="9">
        <v>183</v>
      </c>
      <c r="B185" s="9" t="s">
        <v>61</v>
      </c>
      <c r="C185" s="9" t="s">
        <v>57</v>
      </c>
      <c r="D185" s="33">
        <v>5321</v>
      </c>
      <c r="E185" s="33">
        <v>69512</v>
      </c>
      <c r="F185" s="32">
        <v>42686</v>
      </c>
      <c r="G185" s="9" t="s">
        <v>59</v>
      </c>
      <c r="H185"/>
      <c r="I185"/>
    </row>
    <row r="186" spans="1:9" s="30" customFormat="1" x14ac:dyDescent="0.25">
      <c r="A186" s="9">
        <v>184</v>
      </c>
      <c r="B186" s="9" t="s">
        <v>66</v>
      </c>
      <c r="C186" s="9" t="s">
        <v>57</v>
      </c>
      <c r="D186" s="33">
        <v>8894</v>
      </c>
      <c r="E186" s="33">
        <v>914583</v>
      </c>
      <c r="F186" s="32">
        <v>42689</v>
      </c>
      <c r="G186" s="9" t="s">
        <v>56</v>
      </c>
      <c r="H186"/>
      <c r="I186"/>
    </row>
    <row r="187" spans="1:9" s="30" customFormat="1" x14ac:dyDescent="0.25">
      <c r="A187" s="9">
        <v>185</v>
      </c>
      <c r="B187" s="9" t="s">
        <v>55</v>
      </c>
      <c r="C187" s="9" t="s">
        <v>54</v>
      </c>
      <c r="D187" s="33">
        <v>4846</v>
      </c>
      <c r="E187" s="33">
        <v>528090</v>
      </c>
      <c r="F187" s="32">
        <v>42699</v>
      </c>
      <c r="G187" s="9" t="s">
        <v>65</v>
      </c>
      <c r="H187"/>
      <c r="I187"/>
    </row>
    <row r="188" spans="1:9" s="30" customFormat="1" x14ac:dyDescent="0.25">
      <c r="A188" s="9">
        <v>186</v>
      </c>
      <c r="B188" s="9" t="s">
        <v>67</v>
      </c>
      <c r="C188" s="9" t="s">
        <v>54</v>
      </c>
      <c r="D188" s="33">
        <v>284</v>
      </c>
      <c r="E188" s="33">
        <v>366363</v>
      </c>
      <c r="F188" s="32">
        <v>42699</v>
      </c>
      <c r="G188" s="9" t="s">
        <v>62</v>
      </c>
      <c r="H188"/>
      <c r="I188"/>
    </row>
    <row r="189" spans="1:9" s="30" customFormat="1" x14ac:dyDescent="0.25">
      <c r="A189" s="9">
        <v>187</v>
      </c>
      <c r="B189" s="9" t="s">
        <v>58</v>
      </c>
      <c r="C189" s="9" t="s">
        <v>57</v>
      </c>
      <c r="D189" s="33">
        <v>8283</v>
      </c>
      <c r="E189" s="33">
        <v>776087</v>
      </c>
      <c r="F189" s="32">
        <v>42700</v>
      </c>
      <c r="G189" s="9" t="s">
        <v>65</v>
      </c>
      <c r="H189"/>
      <c r="I189"/>
    </row>
    <row r="190" spans="1:9" s="30" customFormat="1" x14ac:dyDescent="0.25">
      <c r="A190" s="9">
        <v>188</v>
      </c>
      <c r="B190" s="9" t="s">
        <v>58</v>
      </c>
      <c r="C190" s="9" t="s">
        <v>57</v>
      </c>
      <c r="D190" s="33">
        <v>9990</v>
      </c>
      <c r="E190" s="33">
        <v>826640</v>
      </c>
      <c r="F190" s="32">
        <v>42702</v>
      </c>
      <c r="G190" s="9" t="s">
        <v>64</v>
      </c>
      <c r="H190"/>
      <c r="I190"/>
    </row>
    <row r="191" spans="1:9" s="30" customFormat="1" x14ac:dyDescent="0.25">
      <c r="A191" s="9">
        <v>189</v>
      </c>
      <c r="B191" s="9" t="s">
        <v>66</v>
      </c>
      <c r="C191" s="9" t="s">
        <v>57</v>
      </c>
      <c r="D191" s="33">
        <v>9014</v>
      </c>
      <c r="E191" s="33">
        <v>78780</v>
      </c>
      <c r="F191" s="32">
        <v>42702</v>
      </c>
      <c r="G191" s="9" t="s">
        <v>53</v>
      </c>
      <c r="H191"/>
      <c r="I191"/>
    </row>
    <row r="192" spans="1:9" s="30" customFormat="1" x14ac:dyDescent="0.25">
      <c r="A192" s="9">
        <v>190</v>
      </c>
      <c r="B192" s="9" t="s">
        <v>61</v>
      </c>
      <c r="C192" s="9" t="s">
        <v>57</v>
      </c>
      <c r="D192" s="33">
        <v>1942</v>
      </c>
      <c r="E192" s="33">
        <v>776553</v>
      </c>
      <c r="F192" s="32">
        <v>42703</v>
      </c>
      <c r="G192" s="9" t="s">
        <v>59</v>
      </c>
      <c r="H192"/>
      <c r="I192"/>
    </row>
    <row r="193" spans="1:9" s="30" customFormat="1" x14ac:dyDescent="0.25">
      <c r="A193" s="9">
        <v>191</v>
      </c>
      <c r="B193" s="9" t="s">
        <v>66</v>
      </c>
      <c r="C193" s="9" t="s">
        <v>57</v>
      </c>
      <c r="D193" s="33">
        <v>7223</v>
      </c>
      <c r="E193" s="33">
        <v>343566</v>
      </c>
      <c r="F193" s="32">
        <v>42704</v>
      </c>
      <c r="G193" s="9" t="s">
        <v>56</v>
      </c>
      <c r="H193"/>
      <c r="I193"/>
    </row>
    <row r="194" spans="1:9" s="30" customFormat="1" x14ac:dyDescent="0.25">
      <c r="A194" s="9">
        <v>192</v>
      </c>
      <c r="B194" s="9" t="s">
        <v>55</v>
      </c>
      <c r="C194" s="9" t="s">
        <v>54</v>
      </c>
      <c r="D194" s="33">
        <v>4673</v>
      </c>
      <c r="E194" s="33">
        <v>455630</v>
      </c>
      <c r="F194" s="32">
        <v>42706</v>
      </c>
      <c r="G194" s="9" t="s">
        <v>56</v>
      </c>
      <c r="H194"/>
      <c r="I194"/>
    </row>
    <row r="195" spans="1:9" s="30" customFormat="1" x14ac:dyDescent="0.25">
      <c r="A195" s="9">
        <v>193</v>
      </c>
      <c r="B195" s="9" t="s">
        <v>55</v>
      </c>
      <c r="C195" s="9" t="s">
        <v>54</v>
      </c>
      <c r="D195" s="33">
        <v>9104</v>
      </c>
      <c r="E195" s="33">
        <v>151832</v>
      </c>
      <c r="F195" s="32">
        <v>42708</v>
      </c>
      <c r="G195" s="9" t="s">
        <v>59</v>
      </c>
      <c r="H195"/>
      <c r="I195"/>
    </row>
    <row r="196" spans="1:9" s="30" customFormat="1" x14ac:dyDescent="0.25">
      <c r="A196" s="9">
        <v>194</v>
      </c>
      <c r="B196" s="9" t="s">
        <v>61</v>
      </c>
      <c r="C196" s="9" t="s">
        <v>57</v>
      </c>
      <c r="D196" s="33">
        <v>6078</v>
      </c>
      <c r="E196" s="33">
        <v>50472</v>
      </c>
      <c r="F196" s="32">
        <v>42709</v>
      </c>
      <c r="G196" s="9" t="s">
        <v>56</v>
      </c>
      <c r="H196"/>
      <c r="I196"/>
    </row>
    <row r="197" spans="1:9" s="30" customFormat="1" x14ac:dyDescent="0.25">
      <c r="A197" s="9">
        <v>195</v>
      </c>
      <c r="B197" s="9" t="s">
        <v>60</v>
      </c>
      <c r="C197" s="9" t="s">
        <v>54</v>
      </c>
      <c r="D197" s="33">
        <v>3278</v>
      </c>
      <c r="E197" s="33">
        <v>153561</v>
      </c>
      <c r="F197" s="32">
        <v>42710</v>
      </c>
      <c r="G197" s="9" t="s">
        <v>62</v>
      </c>
      <c r="H197"/>
      <c r="I197"/>
    </row>
    <row r="198" spans="1:9" s="30" customFormat="1" x14ac:dyDescent="0.25">
      <c r="A198" s="9">
        <v>196</v>
      </c>
      <c r="B198" s="9" t="s">
        <v>66</v>
      </c>
      <c r="C198" s="9" t="s">
        <v>57</v>
      </c>
      <c r="D198" s="33">
        <v>136</v>
      </c>
      <c r="E198" s="33">
        <v>847793</v>
      </c>
      <c r="F198" s="32">
        <v>42716</v>
      </c>
      <c r="G198" s="9" t="s">
        <v>64</v>
      </c>
      <c r="H198"/>
      <c r="I198"/>
    </row>
    <row r="199" spans="1:9" s="30" customFormat="1" x14ac:dyDescent="0.25">
      <c r="A199" s="9">
        <v>197</v>
      </c>
      <c r="B199" s="9" t="s">
        <v>66</v>
      </c>
      <c r="C199" s="9" t="s">
        <v>57</v>
      </c>
      <c r="D199" s="33">
        <v>8377</v>
      </c>
      <c r="E199" s="33">
        <v>113904</v>
      </c>
      <c r="F199" s="32">
        <v>42716</v>
      </c>
      <c r="G199" s="9" t="s">
        <v>53</v>
      </c>
      <c r="H199"/>
      <c r="I199"/>
    </row>
    <row r="200" spans="1:9" s="30" customFormat="1" x14ac:dyDescent="0.25">
      <c r="A200" s="9">
        <v>198</v>
      </c>
      <c r="B200" s="9" t="s">
        <v>66</v>
      </c>
      <c r="C200" s="9" t="s">
        <v>57</v>
      </c>
      <c r="D200" s="33">
        <v>2382</v>
      </c>
      <c r="E200" s="33">
        <v>72899</v>
      </c>
      <c r="F200" s="32">
        <v>42716</v>
      </c>
      <c r="G200" s="9" t="s">
        <v>56</v>
      </c>
      <c r="H200"/>
      <c r="I200"/>
    </row>
    <row r="201" spans="1:9" s="30" customFormat="1" x14ac:dyDescent="0.25">
      <c r="A201" s="9">
        <v>199</v>
      </c>
      <c r="B201" s="9" t="s">
        <v>66</v>
      </c>
      <c r="C201" s="9" t="s">
        <v>57</v>
      </c>
      <c r="D201" s="33">
        <v>8702</v>
      </c>
      <c r="E201" s="33">
        <v>327594</v>
      </c>
      <c r="F201" s="32">
        <v>42719</v>
      </c>
      <c r="G201" s="9" t="s">
        <v>62</v>
      </c>
      <c r="H201"/>
      <c r="I201"/>
    </row>
    <row r="202" spans="1:9" s="30" customFormat="1" x14ac:dyDescent="0.25">
      <c r="A202" s="9">
        <v>200</v>
      </c>
      <c r="B202" s="9" t="s">
        <v>66</v>
      </c>
      <c r="C202" s="9" t="s">
        <v>57</v>
      </c>
      <c r="D202" s="33">
        <v>5021</v>
      </c>
      <c r="E202" s="33">
        <v>329067</v>
      </c>
      <c r="F202" s="32">
        <v>42720</v>
      </c>
      <c r="G202" s="9" t="s">
        <v>56</v>
      </c>
      <c r="H202"/>
      <c r="I202"/>
    </row>
    <row r="203" spans="1:9" s="30" customFormat="1" x14ac:dyDescent="0.25">
      <c r="A203" s="9">
        <v>201</v>
      </c>
      <c r="B203" s="9" t="s">
        <v>61</v>
      </c>
      <c r="C203" s="9" t="s">
        <v>57</v>
      </c>
      <c r="D203" s="33">
        <v>1760</v>
      </c>
      <c r="E203" s="33">
        <v>292038</v>
      </c>
      <c r="F203" s="32">
        <v>42720</v>
      </c>
      <c r="G203" s="9" t="s">
        <v>53</v>
      </c>
      <c r="H203"/>
      <c r="I203"/>
    </row>
    <row r="204" spans="1:9" s="30" customFormat="1" x14ac:dyDescent="0.25">
      <c r="A204" s="9">
        <v>202</v>
      </c>
      <c r="B204" s="9" t="s">
        <v>66</v>
      </c>
      <c r="C204" s="9" t="s">
        <v>57</v>
      </c>
      <c r="D204" s="33">
        <v>4766</v>
      </c>
      <c r="E204" s="33">
        <v>758558</v>
      </c>
      <c r="F204" s="32">
        <v>42722</v>
      </c>
      <c r="G204" s="9" t="s">
        <v>62</v>
      </c>
      <c r="H204"/>
      <c r="I204"/>
    </row>
    <row r="205" spans="1:9" s="30" customFormat="1" x14ac:dyDescent="0.25">
      <c r="A205" s="9">
        <v>203</v>
      </c>
      <c r="B205" s="9" t="s">
        <v>60</v>
      </c>
      <c r="C205" s="9" t="s">
        <v>54</v>
      </c>
      <c r="D205" s="33">
        <v>1541</v>
      </c>
      <c r="E205" s="33">
        <v>340833</v>
      </c>
      <c r="F205" s="32">
        <v>42723</v>
      </c>
      <c r="G205" s="9" t="s">
        <v>65</v>
      </c>
      <c r="H205"/>
      <c r="I205"/>
    </row>
    <row r="206" spans="1:9" s="30" customFormat="1" x14ac:dyDescent="0.25">
      <c r="A206" s="9">
        <v>204</v>
      </c>
      <c r="B206" s="9" t="s">
        <v>58</v>
      </c>
      <c r="C206" s="9" t="s">
        <v>57</v>
      </c>
      <c r="D206" s="33">
        <v>2782</v>
      </c>
      <c r="E206" s="33">
        <v>64593</v>
      </c>
      <c r="F206" s="32">
        <v>42724</v>
      </c>
      <c r="G206" s="9" t="s">
        <v>65</v>
      </c>
      <c r="H206"/>
      <c r="I206"/>
    </row>
    <row r="207" spans="1:9" s="30" customFormat="1" x14ac:dyDescent="0.25">
      <c r="A207" s="9">
        <v>205</v>
      </c>
      <c r="B207" s="9" t="s">
        <v>61</v>
      </c>
      <c r="C207" s="9" t="s">
        <v>57</v>
      </c>
      <c r="D207" s="33">
        <v>2455</v>
      </c>
      <c r="E207" s="33">
        <v>897258</v>
      </c>
      <c r="F207" s="32">
        <v>42724</v>
      </c>
      <c r="G207" s="9" t="s">
        <v>64</v>
      </c>
      <c r="H207"/>
      <c r="I207"/>
    </row>
    <row r="208" spans="1:9" s="30" customFormat="1" x14ac:dyDescent="0.25">
      <c r="A208" s="9">
        <v>206</v>
      </c>
      <c r="B208" s="9" t="s">
        <v>61</v>
      </c>
      <c r="C208" s="9" t="s">
        <v>57</v>
      </c>
      <c r="D208" s="33">
        <v>4512</v>
      </c>
      <c r="E208" s="33">
        <v>633199</v>
      </c>
      <c r="F208" s="32">
        <v>42726</v>
      </c>
      <c r="G208" s="9" t="s">
        <v>63</v>
      </c>
      <c r="H208"/>
      <c r="I208"/>
    </row>
    <row r="209" spans="1:9" s="30" customFormat="1" x14ac:dyDescent="0.25">
      <c r="A209" s="9">
        <v>207</v>
      </c>
      <c r="B209" s="9" t="s">
        <v>61</v>
      </c>
      <c r="C209" s="9" t="s">
        <v>57</v>
      </c>
      <c r="D209" s="33">
        <v>8752</v>
      </c>
      <c r="E209" s="33">
        <v>956793</v>
      </c>
      <c r="F209" s="32">
        <v>42726</v>
      </c>
      <c r="G209" s="9" t="s">
        <v>62</v>
      </c>
      <c r="H209"/>
      <c r="I209"/>
    </row>
    <row r="210" spans="1:9" s="30" customFormat="1" x14ac:dyDescent="0.25">
      <c r="A210" s="9">
        <v>208</v>
      </c>
      <c r="B210" s="9" t="s">
        <v>55</v>
      </c>
      <c r="C210" s="9" t="s">
        <v>54</v>
      </c>
      <c r="D210" s="33">
        <v>9127</v>
      </c>
      <c r="E210" s="33">
        <v>564756</v>
      </c>
      <c r="F210" s="32">
        <v>42729</v>
      </c>
      <c r="G210" s="9" t="s">
        <v>56</v>
      </c>
      <c r="H210"/>
      <c r="I210"/>
    </row>
    <row r="211" spans="1:9" s="30" customFormat="1" x14ac:dyDescent="0.25">
      <c r="A211" s="9">
        <v>209</v>
      </c>
      <c r="B211" s="9" t="s">
        <v>61</v>
      </c>
      <c r="C211" s="9" t="s">
        <v>57</v>
      </c>
      <c r="D211" s="33">
        <v>1777</v>
      </c>
      <c r="E211" s="33">
        <v>486558</v>
      </c>
      <c r="F211" s="32">
        <v>42732</v>
      </c>
      <c r="G211" s="9" t="s">
        <v>59</v>
      </c>
      <c r="H211"/>
      <c r="I211"/>
    </row>
    <row r="212" spans="1:9" s="30" customFormat="1" x14ac:dyDescent="0.25">
      <c r="A212" s="9">
        <v>210</v>
      </c>
      <c r="B212" s="9" t="s">
        <v>60</v>
      </c>
      <c r="C212" s="9" t="s">
        <v>54</v>
      </c>
      <c r="D212" s="33">
        <v>680</v>
      </c>
      <c r="E212" s="33">
        <v>188331</v>
      </c>
      <c r="F212" s="32">
        <v>42732</v>
      </c>
      <c r="G212" s="9" t="s">
        <v>59</v>
      </c>
      <c r="H212"/>
      <c r="I212"/>
    </row>
    <row r="213" spans="1:9" s="30" customFormat="1" x14ac:dyDescent="0.25">
      <c r="A213" s="9">
        <v>211</v>
      </c>
      <c r="B213" s="9" t="s">
        <v>58</v>
      </c>
      <c r="C213" s="9" t="s">
        <v>57</v>
      </c>
      <c r="D213" s="33">
        <v>958</v>
      </c>
      <c r="E213" s="33">
        <v>974979</v>
      </c>
      <c r="F213" s="32">
        <v>42733</v>
      </c>
      <c r="G213" s="9" t="s">
        <v>56</v>
      </c>
      <c r="H213"/>
      <c r="I213"/>
    </row>
    <row r="214" spans="1:9" s="30" customFormat="1" x14ac:dyDescent="0.25">
      <c r="A214" s="9">
        <v>212</v>
      </c>
      <c r="B214" s="9" t="s">
        <v>55</v>
      </c>
      <c r="C214" s="9" t="s">
        <v>54</v>
      </c>
      <c r="D214" s="33">
        <v>2613</v>
      </c>
      <c r="E214" s="33">
        <v>101606</v>
      </c>
      <c r="F214" s="32">
        <v>42733</v>
      </c>
      <c r="G214" s="9" t="s">
        <v>53</v>
      </c>
      <c r="H214"/>
      <c r="I214"/>
    </row>
    <row r="215" spans="1:9" s="30" customFormat="1" x14ac:dyDescent="0.25">
      <c r="A215" s="9">
        <v>213</v>
      </c>
      <c r="B215" s="9" t="s">
        <v>55</v>
      </c>
      <c r="C215" s="9" t="s">
        <v>54</v>
      </c>
      <c r="D215" s="33">
        <v>339</v>
      </c>
      <c r="E215" s="33">
        <v>697585</v>
      </c>
      <c r="F215" s="32">
        <v>42734</v>
      </c>
      <c r="G215" s="9" t="s">
        <v>53</v>
      </c>
      <c r="H215"/>
      <c r="I215"/>
    </row>
    <row r="216" spans="1:9" x14ac:dyDescent="0.25">
      <c r="H216"/>
    </row>
    <row r="217" spans="1:9" x14ac:dyDescent="0.25">
      <c r="H217"/>
    </row>
    <row r="218" spans="1:9" x14ac:dyDescent="0.25">
      <c r="H218"/>
    </row>
    <row r="219" spans="1:9" x14ac:dyDescent="0.25">
      <c r="H219"/>
    </row>
    <row r="220" spans="1:9" x14ac:dyDescent="0.25">
      <c r="H220"/>
    </row>
    <row r="221" spans="1:9" x14ac:dyDescent="0.25">
      <c r="H221"/>
    </row>
    <row r="222" spans="1:9" x14ac:dyDescent="0.25">
      <c r="H222"/>
    </row>
    <row r="223" spans="1:9" x14ac:dyDescent="0.25">
      <c r="H223"/>
    </row>
    <row r="224" spans="1:9" x14ac:dyDescent="0.25">
      <c r="H224"/>
    </row>
    <row r="225" spans="8:8" x14ac:dyDescent="0.25">
      <c r="H225"/>
    </row>
    <row r="226" spans="8:8" x14ac:dyDescent="0.25">
      <c r="H22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H21" sqref="H21"/>
    </sheetView>
  </sheetViews>
  <sheetFormatPr defaultRowHeight="15" x14ac:dyDescent="0.25"/>
  <cols>
    <col min="1" max="1" width="12.42578125" customWidth="1"/>
    <col min="2" max="2" width="14.42578125" customWidth="1"/>
    <col min="3" max="3" width="15.5703125" bestFit="1" customWidth="1"/>
  </cols>
  <sheetData>
    <row r="1" spans="1:3" x14ac:dyDescent="0.25">
      <c r="A1" t="s">
        <v>156</v>
      </c>
      <c r="B1" t="s">
        <v>155</v>
      </c>
      <c r="C1" t="s">
        <v>154</v>
      </c>
    </row>
    <row r="2" spans="1:3" x14ac:dyDescent="0.25">
      <c r="A2" s="54">
        <v>592</v>
      </c>
      <c r="B2" s="54">
        <v>475</v>
      </c>
      <c r="C2" s="54">
        <v>277</v>
      </c>
    </row>
    <row r="18" spans="4:7" x14ac:dyDescent="0.25">
      <c r="D18" t="s">
        <v>157</v>
      </c>
    </row>
    <row r="23" spans="4:7" x14ac:dyDescent="0.25">
      <c r="E23" s="59"/>
      <c r="F23" s="60"/>
      <c r="G23" s="61"/>
    </row>
    <row r="24" spans="4:7" x14ac:dyDescent="0.25">
      <c r="E24" s="62"/>
      <c r="F24" s="63"/>
      <c r="G24" s="64"/>
    </row>
    <row r="25" spans="4:7" x14ac:dyDescent="0.25">
      <c r="E25" s="62"/>
      <c r="F25" s="63"/>
      <c r="G25" s="64"/>
    </row>
    <row r="26" spans="4:7" x14ac:dyDescent="0.25">
      <c r="E26" s="62"/>
      <c r="F26" s="63"/>
      <c r="G26" s="64"/>
    </row>
    <row r="27" spans="4:7" x14ac:dyDescent="0.25">
      <c r="E27" s="62"/>
      <c r="F27" s="63"/>
      <c r="G27" s="64"/>
    </row>
    <row r="28" spans="4:7" x14ac:dyDescent="0.25">
      <c r="E28" s="62"/>
      <c r="F28" s="63"/>
      <c r="G28" s="64"/>
    </row>
    <row r="29" spans="4:7" x14ac:dyDescent="0.25">
      <c r="E29" s="62"/>
      <c r="F29" s="63"/>
      <c r="G29" s="64"/>
    </row>
    <row r="30" spans="4:7" x14ac:dyDescent="0.25">
      <c r="E30" s="62"/>
      <c r="F30" s="63"/>
      <c r="G30" s="64"/>
    </row>
    <row r="31" spans="4:7" x14ac:dyDescent="0.25">
      <c r="E31" s="62"/>
      <c r="F31" s="63"/>
      <c r="G31" s="64"/>
    </row>
    <row r="32" spans="4:7" x14ac:dyDescent="0.25">
      <c r="E32" s="62"/>
      <c r="F32" s="63"/>
      <c r="G32" s="64"/>
    </row>
    <row r="33" spans="5:7" x14ac:dyDescent="0.25">
      <c r="E33" s="62"/>
      <c r="F33" s="63"/>
      <c r="G33" s="64"/>
    </row>
    <row r="34" spans="5:7" x14ac:dyDescent="0.25">
      <c r="E34" s="62"/>
      <c r="F34" s="63"/>
      <c r="G34" s="64"/>
    </row>
    <row r="35" spans="5:7" x14ac:dyDescent="0.25">
      <c r="E35" s="62"/>
      <c r="F35" s="63"/>
      <c r="G35" s="64"/>
    </row>
    <row r="36" spans="5:7" x14ac:dyDescent="0.25">
      <c r="E36" s="62"/>
      <c r="F36" s="63"/>
      <c r="G36" s="64"/>
    </row>
    <row r="37" spans="5:7" x14ac:dyDescent="0.25">
      <c r="E37" s="62"/>
      <c r="F37" s="63"/>
      <c r="G37" s="64"/>
    </row>
    <row r="38" spans="5:7" x14ac:dyDescent="0.25">
      <c r="E38" s="62"/>
      <c r="F38" s="63"/>
      <c r="G38" s="64"/>
    </row>
    <row r="39" spans="5:7" x14ac:dyDescent="0.25">
      <c r="E39" s="62"/>
      <c r="F39" s="63"/>
      <c r="G39" s="64"/>
    </row>
    <row r="40" spans="5:7" x14ac:dyDescent="0.25">
      <c r="E40" s="65"/>
      <c r="F40" s="66"/>
      <c r="G40" s="67"/>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topLeftCell="D11" workbookViewId="0">
      <selection activeCell="P36" sqref="P36"/>
    </sheetView>
  </sheetViews>
  <sheetFormatPr defaultRowHeight="15" x14ac:dyDescent="0.25"/>
  <cols>
    <col min="3" max="4" width="9.28515625" customWidth="1"/>
  </cols>
  <sheetData>
    <row r="1" spans="1:15" x14ac:dyDescent="0.25">
      <c r="B1" t="s">
        <v>77</v>
      </c>
      <c r="C1" t="s">
        <v>76</v>
      </c>
      <c r="D1" t="s">
        <v>75</v>
      </c>
    </row>
    <row r="2" spans="1:15" x14ac:dyDescent="0.25">
      <c r="A2">
        <v>2017</v>
      </c>
      <c r="B2">
        <v>8</v>
      </c>
      <c r="C2">
        <v>150</v>
      </c>
      <c r="D2">
        <v>80</v>
      </c>
    </row>
    <row r="3" spans="1:15" x14ac:dyDescent="0.25">
      <c r="A3">
        <v>2018</v>
      </c>
      <c r="B3">
        <v>54</v>
      </c>
      <c r="C3">
        <v>77</v>
      </c>
      <c r="D3">
        <v>54</v>
      </c>
    </row>
    <row r="4" spans="1:15" x14ac:dyDescent="0.25">
      <c r="A4">
        <v>2019</v>
      </c>
      <c r="B4">
        <v>93</v>
      </c>
      <c r="C4">
        <v>32</v>
      </c>
      <c r="D4">
        <v>100</v>
      </c>
    </row>
    <row r="5" spans="1:15" x14ac:dyDescent="0.25">
      <c r="A5">
        <v>2020</v>
      </c>
      <c r="B5">
        <v>116</v>
      </c>
      <c r="C5">
        <v>11</v>
      </c>
      <c r="D5">
        <v>76</v>
      </c>
    </row>
    <row r="6" spans="1:15" x14ac:dyDescent="0.25">
      <c r="A6">
        <v>2021</v>
      </c>
      <c r="B6">
        <v>137</v>
      </c>
      <c r="C6">
        <v>6</v>
      </c>
      <c r="D6">
        <v>93</v>
      </c>
      <c r="O6" t="s">
        <v>151</v>
      </c>
    </row>
    <row r="7" spans="1:15" x14ac:dyDescent="0.25">
      <c r="A7">
        <v>2022</v>
      </c>
      <c r="B7">
        <v>184</v>
      </c>
      <c r="C7">
        <v>1</v>
      </c>
      <c r="D7">
        <v>72</v>
      </c>
    </row>
    <row r="13" spans="1:15" x14ac:dyDescent="0.25">
      <c r="A13" s="41"/>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election activeCell="A4" sqref="A4"/>
    </sheetView>
  </sheetViews>
  <sheetFormatPr defaultRowHeight="15" x14ac:dyDescent="0.25"/>
  <cols>
    <col min="3" max="4" width="9.28515625" customWidth="1"/>
  </cols>
  <sheetData>
    <row r="1" spans="1:4" x14ac:dyDescent="0.25">
      <c r="B1" t="s">
        <v>77</v>
      </c>
      <c r="C1" t="s">
        <v>76</v>
      </c>
      <c r="D1" t="s">
        <v>75</v>
      </c>
    </row>
    <row r="2" spans="1:4" x14ac:dyDescent="0.25">
      <c r="A2">
        <v>2017</v>
      </c>
      <c r="B2">
        <v>8</v>
      </c>
      <c r="C2">
        <v>150</v>
      </c>
      <c r="D2">
        <v>80</v>
      </c>
    </row>
    <row r="3" spans="1:4" x14ac:dyDescent="0.25">
      <c r="A3">
        <v>2018</v>
      </c>
      <c r="B3">
        <v>54</v>
      </c>
      <c r="C3">
        <v>77</v>
      </c>
      <c r="D3">
        <v>54</v>
      </c>
    </row>
    <row r="4" spans="1:4" x14ac:dyDescent="0.25">
      <c r="A4">
        <v>2019</v>
      </c>
      <c r="B4">
        <v>93</v>
      </c>
      <c r="C4">
        <v>32</v>
      </c>
      <c r="D4">
        <v>100</v>
      </c>
    </row>
    <row r="5" spans="1:4" x14ac:dyDescent="0.25">
      <c r="A5">
        <v>2020</v>
      </c>
      <c r="B5">
        <v>116</v>
      </c>
      <c r="C5">
        <v>11</v>
      </c>
      <c r="D5">
        <v>76</v>
      </c>
    </row>
    <row r="6" spans="1:4" x14ac:dyDescent="0.25">
      <c r="A6">
        <v>2021</v>
      </c>
      <c r="B6">
        <v>137</v>
      </c>
      <c r="C6">
        <v>6</v>
      </c>
      <c r="D6">
        <v>93</v>
      </c>
    </row>
    <row r="7" spans="1:4" x14ac:dyDescent="0.25">
      <c r="A7">
        <v>2022</v>
      </c>
      <c r="B7">
        <v>184</v>
      </c>
      <c r="C7">
        <v>1</v>
      </c>
      <c r="D7">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A4" sqref="A4"/>
    </sheetView>
  </sheetViews>
  <sheetFormatPr defaultRowHeight="15" x14ac:dyDescent="0.25"/>
  <cols>
    <col min="1" max="1" width="45.7109375" customWidth="1"/>
    <col min="2" max="2" width="10.28515625" bestFit="1" customWidth="1"/>
    <col min="3" max="5" width="8.85546875" customWidth="1"/>
  </cols>
  <sheetData>
    <row r="1" spans="1:2" x14ac:dyDescent="0.25">
      <c r="A1" s="36" t="s">
        <v>84</v>
      </c>
      <c r="B1" s="36" t="s">
        <v>83</v>
      </c>
    </row>
    <row r="2" spans="1:2" x14ac:dyDescent="0.25">
      <c r="A2" s="35" t="s">
        <v>82</v>
      </c>
      <c r="B2" s="35">
        <v>3</v>
      </c>
    </row>
    <row r="3" spans="1:2" x14ac:dyDescent="0.25">
      <c r="A3" s="35" t="s">
        <v>81</v>
      </c>
      <c r="B3" s="35">
        <v>2</v>
      </c>
    </row>
    <row r="4" spans="1:2" x14ac:dyDescent="0.25">
      <c r="A4" s="35" t="s">
        <v>80</v>
      </c>
      <c r="B4" s="35">
        <v>5</v>
      </c>
    </row>
    <row r="5" spans="1:2" x14ac:dyDescent="0.25">
      <c r="A5" s="35" t="s">
        <v>79</v>
      </c>
      <c r="B5" s="35">
        <v>2</v>
      </c>
    </row>
    <row r="6" spans="1:2" x14ac:dyDescent="0.25">
      <c r="A6" s="35" t="s">
        <v>78</v>
      </c>
      <c r="B6" s="35">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topLeftCell="B1" workbookViewId="0">
      <selection activeCell="C24" sqref="C24"/>
    </sheetView>
  </sheetViews>
  <sheetFormatPr defaultRowHeight="15" x14ac:dyDescent="0.25"/>
  <cols>
    <col min="3" max="3" width="14.140625" bestFit="1" customWidth="1"/>
    <col min="4" max="4" width="9.28515625" customWidth="1"/>
  </cols>
  <sheetData>
    <row r="1" spans="1:3" x14ac:dyDescent="0.25">
      <c r="A1" s="37"/>
      <c r="B1" s="37" t="s">
        <v>86</v>
      </c>
      <c r="C1" s="36" t="s">
        <v>85</v>
      </c>
    </row>
    <row r="2" spans="1:3" x14ac:dyDescent="0.25">
      <c r="A2" s="17">
        <v>2011</v>
      </c>
      <c r="B2" s="17">
        <v>5987</v>
      </c>
      <c r="C2" s="35">
        <v>2343</v>
      </c>
    </row>
    <row r="3" spans="1:3" x14ac:dyDescent="0.25">
      <c r="A3" s="17">
        <v>2012</v>
      </c>
      <c r="B3" s="17">
        <v>3456</v>
      </c>
      <c r="C3" s="35">
        <v>3456</v>
      </c>
    </row>
    <row r="4" spans="1:3" x14ac:dyDescent="0.25">
      <c r="A4" s="17">
        <v>2013</v>
      </c>
      <c r="B4" s="17">
        <v>3200</v>
      </c>
      <c r="C4" s="35">
        <v>4575</v>
      </c>
    </row>
    <row r="5" spans="1:3" x14ac:dyDescent="0.25">
      <c r="A5" s="17">
        <v>2014</v>
      </c>
      <c r="B5" s="17">
        <v>3020</v>
      </c>
      <c r="C5" s="35">
        <v>5786</v>
      </c>
    </row>
    <row r="6" spans="1:3" x14ac:dyDescent="0.25">
      <c r="A6" s="17">
        <v>2015</v>
      </c>
      <c r="B6" s="17">
        <v>2988</v>
      </c>
      <c r="C6" s="35">
        <v>8764</v>
      </c>
    </row>
    <row r="7" spans="1:3" x14ac:dyDescent="0.25">
      <c r="A7" s="17">
        <v>2016</v>
      </c>
      <c r="B7" s="17">
        <v>2500</v>
      </c>
      <c r="C7" s="35">
        <v>9838</v>
      </c>
    </row>
    <row r="8" spans="1:3" x14ac:dyDescent="0.25">
      <c r="A8" s="17">
        <v>2017</v>
      </c>
      <c r="B8" s="17">
        <v>2488</v>
      </c>
      <c r="C8" s="35">
        <v>10998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election activeCell="P4" sqref="P4"/>
    </sheetView>
  </sheetViews>
  <sheetFormatPr defaultRowHeight="15" x14ac:dyDescent="0.25"/>
  <cols>
    <col min="3" max="4" width="9.28515625" customWidth="1"/>
  </cols>
  <sheetData>
    <row r="1" spans="1:4" x14ac:dyDescent="0.25">
      <c r="B1" t="s">
        <v>77</v>
      </c>
      <c r="C1" t="s">
        <v>76</v>
      </c>
      <c r="D1" t="s">
        <v>75</v>
      </c>
    </row>
    <row r="2" spans="1:4" x14ac:dyDescent="0.25">
      <c r="A2">
        <v>2017</v>
      </c>
      <c r="B2">
        <v>8</v>
      </c>
      <c r="C2">
        <v>150</v>
      </c>
      <c r="D2">
        <v>80</v>
      </c>
    </row>
    <row r="3" spans="1:4" x14ac:dyDescent="0.25">
      <c r="A3">
        <v>2018</v>
      </c>
      <c r="B3">
        <v>6</v>
      </c>
      <c r="C3">
        <v>234</v>
      </c>
      <c r="D3">
        <v>56</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topLeftCell="F1" workbookViewId="0">
      <selection activeCell="S22" sqref="S22"/>
    </sheetView>
  </sheetViews>
  <sheetFormatPr defaultRowHeight="15" x14ac:dyDescent="0.25"/>
  <cols>
    <col min="2" max="2" width="12.5703125" bestFit="1" customWidth="1"/>
    <col min="3" max="3" width="9.7109375" customWidth="1"/>
    <col min="4" max="4" width="8.85546875" customWidth="1"/>
    <col min="5" max="8" width="8.7109375" customWidth="1"/>
  </cols>
  <sheetData>
    <row r="1" spans="1:3" x14ac:dyDescent="0.25">
      <c r="A1" s="39" t="s">
        <v>52</v>
      </c>
      <c r="B1" s="39" t="s">
        <v>88</v>
      </c>
      <c r="C1" s="39" t="s">
        <v>87</v>
      </c>
    </row>
    <row r="2" spans="1:3" x14ac:dyDescent="0.25">
      <c r="A2" t="s">
        <v>51</v>
      </c>
      <c r="B2">
        <v>12</v>
      </c>
      <c r="C2" s="38">
        <v>3574</v>
      </c>
    </row>
    <row r="3" spans="1:3" x14ac:dyDescent="0.25">
      <c r="A3" t="s">
        <v>50</v>
      </c>
      <c r="B3">
        <v>11</v>
      </c>
      <c r="C3" s="38">
        <v>4708</v>
      </c>
    </row>
    <row r="4" spans="1:3" x14ac:dyDescent="0.25">
      <c r="A4" t="s">
        <v>49</v>
      </c>
      <c r="B4">
        <v>10</v>
      </c>
      <c r="C4" s="38">
        <v>5332</v>
      </c>
    </row>
    <row r="5" spans="1:3" x14ac:dyDescent="0.25">
      <c r="A5" t="s">
        <v>48</v>
      </c>
      <c r="B5">
        <v>9</v>
      </c>
      <c r="C5" s="38">
        <v>6693</v>
      </c>
    </row>
    <row r="6" spans="1:3" x14ac:dyDescent="0.25">
      <c r="A6" t="s">
        <v>47</v>
      </c>
      <c r="B6">
        <v>8</v>
      </c>
      <c r="C6" s="38">
        <v>8843</v>
      </c>
    </row>
    <row r="7" spans="1:3" x14ac:dyDescent="0.25">
      <c r="A7" t="s">
        <v>46</v>
      </c>
      <c r="B7">
        <v>6</v>
      </c>
      <c r="C7" s="38">
        <v>12347</v>
      </c>
    </row>
    <row r="8" spans="1:3" x14ac:dyDescent="0.25">
      <c r="A8" t="s">
        <v>45</v>
      </c>
      <c r="B8">
        <v>4</v>
      </c>
      <c r="C8" s="38">
        <v>15180</v>
      </c>
    </row>
    <row r="9" spans="1:3" x14ac:dyDescent="0.25">
      <c r="A9" t="s">
        <v>44</v>
      </c>
      <c r="B9">
        <v>6</v>
      </c>
      <c r="C9" s="38">
        <v>11198</v>
      </c>
    </row>
    <row r="10" spans="1:3" x14ac:dyDescent="0.25">
      <c r="A10" t="s">
        <v>43</v>
      </c>
      <c r="B10">
        <v>7</v>
      </c>
      <c r="C10" s="38">
        <v>9739</v>
      </c>
    </row>
    <row r="11" spans="1:3" x14ac:dyDescent="0.25">
      <c r="A11" t="s">
        <v>42</v>
      </c>
      <c r="B11">
        <v>8</v>
      </c>
      <c r="C11" s="38">
        <v>9846</v>
      </c>
    </row>
    <row r="12" spans="1:3" x14ac:dyDescent="0.25">
      <c r="A12" t="s">
        <v>41</v>
      </c>
      <c r="B12">
        <v>10</v>
      </c>
      <c r="C12" s="38">
        <v>6620</v>
      </c>
    </row>
    <row r="13" spans="1:3" x14ac:dyDescent="0.25">
      <c r="A13" t="s">
        <v>40</v>
      </c>
      <c r="B13">
        <v>11</v>
      </c>
      <c r="C13" s="38">
        <v>5085</v>
      </c>
    </row>
    <row r="21" spans="4:4" x14ac:dyDescent="0.25">
      <c r="D21" t="s">
        <v>152</v>
      </c>
    </row>
    <row r="22" spans="4:4" x14ac:dyDescent="0.25">
      <c r="D22" t="s">
        <v>153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topLeftCell="A7" workbookViewId="0">
      <selection activeCell="H25" sqref="H25"/>
    </sheetView>
  </sheetViews>
  <sheetFormatPr defaultRowHeight="15" x14ac:dyDescent="0.25"/>
  <cols>
    <col min="1" max="1" width="9.42578125" customWidth="1"/>
  </cols>
  <sheetData>
    <row r="1" spans="1:3" x14ac:dyDescent="0.25">
      <c r="A1" s="42" t="s">
        <v>91</v>
      </c>
      <c r="B1" s="42" t="s">
        <v>2</v>
      </c>
    </row>
    <row r="2" spans="1:3" x14ac:dyDescent="0.25">
      <c r="A2" s="9">
        <v>1</v>
      </c>
      <c r="B2" s="9">
        <v>10</v>
      </c>
    </row>
    <row r="3" spans="1:3" x14ac:dyDescent="0.25">
      <c r="A3" s="9">
        <v>2</v>
      </c>
      <c r="B3" s="9">
        <v>8</v>
      </c>
    </row>
    <row r="4" spans="1:3" x14ac:dyDescent="0.25">
      <c r="A4" s="9">
        <v>3</v>
      </c>
      <c r="B4" s="9">
        <v>9</v>
      </c>
    </row>
    <row r="5" spans="1:3" x14ac:dyDescent="0.25">
      <c r="A5" s="9">
        <v>4</v>
      </c>
      <c r="B5" s="9">
        <v>11</v>
      </c>
    </row>
    <row r="6" spans="1:3" x14ac:dyDescent="0.25">
      <c r="A6" s="9">
        <v>5</v>
      </c>
      <c r="B6" s="9">
        <v>12</v>
      </c>
    </row>
    <row r="7" spans="1:3" x14ac:dyDescent="0.25">
      <c r="A7" s="9">
        <v>6</v>
      </c>
      <c r="B7" s="9">
        <v>7</v>
      </c>
    </row>
    <row r="8" spans="1:3" x14ac:dyDescent="0.25">
      <c r="A8" s="9">
        <v>7</v>
      </c>
      <c r="B8" s="9">
        <v>15</v>
      </c>
    </row>
    <row r="9" spans="1:3" x14ac:dyDescent="0.25">
      <c r="A9" s="9">
        <v>8</v>
      </c>
      <c r="B9" s="9">
        <v>9</v>
      </c>
    </row>
    <row r="10" spans="1:3" x14ac:dyDescent="0.25">
      <c r="A10" s="9">
        <v>9</v>
      </c>
      <c r="B10" s="9">
        <v>10</v>
      </c>
    </row>
    <row r="11" spans="1:3" x14ac:dyDescent="0.25">
      <c r="A11" s="9">
        <v>10</v>
      </c>
      <c r="B11" s="9"/>
    </row>
    <row r="13" spans="1:3" x14ac:dyDescent="0.25">
      <c r="A13" s="41" t="s">
        <v>90</v>
      </c>
      <c r="B13">
        <f>SUM(B2:B11)</f>
        <v>91</v>
      </c>
      <c r="C13" t="s">
        <v>158</v>
      </c>
    </row>
    <row r="14" spans="1:3" x14ac:dyDescent="0.25">
      <c r="A14" s="41" t="s">
        <v>89</v>
      </c>
      <c r="B14">
        <v>100</v>
      </c>
    </row>
    <row r="15" spans="1:3" x14ac:dyDescent="0.25">
      <c r="B15">
        <f>B13/B14*100</f>
        <v>91</v>
      </c>
      <c r="C15" t="s">
        <v>159</v>
      </c>
    </row>
    <row r="16" spans="1:3" x14ac:dyDescent="0.25">
      <c r="B16" s="40"/>
    </row>
    <row r="21" spans="7:7" x14ac:dyDescent="0.25">
      <c r="G21" t="s">
        <v>160</v>
      </c>
    </row>
    <row r="22" spans="7:7" x14ac:dyDescent="0.25">
      <c r="G22" t="s">
        <v>161</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zoomScale="90" zoomScaleNormal="90" workbookViewId="0">
      <pane ySplit="1" topLeftCell="A2" activePane="bottomLeft" state="frozen"/>
      <selection activeCell="A4" sqref="A4"/>
      <selection pane="bottomLeft" activeCell="A2" sqref="A2"/>
    </sheetView>
  </sheetViews>
  <sheetFormatPr defaultRowHeight="15" x14ac:dyDescent="0.25"/>
  <cols>
    <col min="18" max="18" width="10.7109375" bestFit="1" customWidth="1"/>
  </cols>
  <sheetData>
    <row r="1" spans="1:18" x14ac:dyDescent="0.25">
      <c r="A1" s="41" t="s">
        <v>113</v>
      </c>
    </row>
    <row r="3" spans="1:18" x14ac:dyDescent="0.25">
      <c r="A3" s="41" t="s">
        <v>112</v>
      </c>
      <c r="B3" s="43" t="s">
        <v>111</v>
      </c>
      <c r="R3" s="45" t="s">
        <v>110</v>
      </c>
    </row>
    <row r="4" spans="1:18" x14ac:dyDescent="0.25">
      <c r="B4" t="s">
        <v>109</v>
      </c>
    </row>
    <row r="13" spans="1:18" x14ac:dyDescent="0.25">
      <c r="A13" s="44" t="s">
        <v>108</v>
      </c>
    </row>
    <row r="15" spans="1:18" x14ac:dyDescent="0.25">
      <c r="A15" t="s">
        <v>107</v>
      </c>
      <c r="B15" s="43" t="s">
        <v>106</v>
      </c>
    </row>
    <row r="16" spans="1:18" x14ac:dyDescent="0.25">
      <c r="B16" t="s">
        <v>105</v>
      </c>
    </row>
    <row r="39" spans="1:2" x14ac:dyDescent="0.25">
      <c r="A39" t="s">
        <v>104</v>
      </c>
      <c r="B39" t="s">
        <v>103</v>
      </c>
    </row>
    <row r="40" spans="1:2" x14ac:dyDescent="0.25">
      <c r="B40" t="s">
        <v>102</v>
      </c>
    </row>
    <row r="64" spans="1:2" x14ac:dyDescent="0.25">
      <c r="A64" t="s">
        <v>101</v>
      </c>
      <c r="B64" t="s">
        <v>100</v>
      </c>
    </row>
    <row r="65" spans="1:2" x14ac:dyDescent="0.25">
      <c r="B65" t="s">
        <v>99</v>
      </c>
    </row>
    <row r="75" spans="1:2" x14ac:dyDescent="0.25">
      <c r="B75" t="s">
        <v>19</v>
      </c>
    </row>
    <row r="76" spans="1:2" x14ac:dyDescent="0.25">
      <c r="B76" t="s">
        <v>98</v>
      </c>
    </row>
    <row r="78" spans="1:2" x14ac:dyDescent="0.25">
      <c r="A78" t="s">
        <v>97</v>
      </c>
      <c r="B78" t="s">
        <v>96</v>
      </c>
    </row>
    <row r="79" spans="1:2" x14ac:dyDescent="0.25">
      <c r="B79" t="s">
        <v>95</v>
      </c>
    </row>
    <row r="81" spans="2:2" x14ac:dyDescent="0.25">
      <c r="B81" t="s">
        <v>94</v>
      </c>
    </row>
    <row r="90" spans="2:2" x14ac:dyDescent="0.25">
      <c r="B90" t="s">
        <v>93</v>
      </c>
    </row>
    <row r="109" spans="2:2" x14ac:dyDescent="0.25">
      <c r="B109" t="s">
        <v>92</v>
      </c>
    </row>
  </sheetData>
  <hyperlinks>
    <hyperlink ref="R3" location="Master!A1" display="Back Home"/>
  </hyperlink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H1" sqref="H1"/>
    </sheetView>
  </sheetViews>
  <sheetFormatPr defaultRowHeight="15" x14ac:dyDescent="0.25"/>
  <cols>
    <col min="1" max="1" width="10.7109375" bestFit="1" customWidth="1"/>
    <col min="2" max="5" width="9.28515625" bestFit="1" customWidth="1"/>
    <col min="6" max="6" width="8.5703125" customWidth="1"/>
    <col min="7" max="9" width="8.7109375" customWidth="1"/>
  </cols>
  <sheetData>
    <row r="1" spans="1:6" x14ac:dyDescent="0.25">
      <c r="A1" s="39"/>
      <c r="B1" t="s">
        <v>125</v>
      </c>
      <c r="C1" t="s">
        <v>126</v>
      </c>
      <c r="D1" t="s">
        <v>127</v>
      </c>
      <c r="E1" t="s">
        <v>128</v>
      </c>
    </row>
    <row r="2" spans="1:6" x14ac:dyDescent="0.25">
      <c r="A2" t="s">
        <v>129</v>
      </c>
      <c r="B2" s="38">
        <v>2233</v>
      </c>
      <c r="C2" s="38">
        <v>3486</v>
      </c>
      <c r="D2" s="38">
        <v>5904</v>
      </c>
      <c r="E2" s="38">
        <v>9400</v>
      </c>
      <c r="F2" s="38"/>
    </row>
    <row r="3" spans="1:6" x14ac:dyDescent="0.25">
      <c r="A3" t="s">
        <v>130</v>
      </c>
      <c r="B3" s="38">
        <v>4939</v>
      </c>
      <c r="C3" s="38">
        <v>2148</v>
      </c>
      <c r="D3" s="38">
        <v>3918</v>
      </c>
      <c r="E3" s="38">
        <v>5921</v>
      </c>
    </row>
    <row r="4" spans="1:6" x14ac:dyDescent="0.25">
      <c r="A4" t="s">
        <v>131</v>
      </c>
      <c r="B4" s="38">
        <v>1423</v>
      </c>
      <c r="C4" s="38">
        <v>4234</v>
      </c>
      <c r="D4" s="38">
        <v>5336</v>
      </c>
      <c r="E4" s="38">
        <v>1535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2" sqref="B2"/>
    </sheetView>
  </sheetViews>
  <sheetFormatPr defaultRowHeight="15" x14ac:dyDescent="0.25"/>
  <cols>
    <col min="1" max="1" width="10.7109375" bestFit="1" customWidth="1"/>
    <col min="2" max="5" width="9.28515625" bestFit="1" customWidth="1"/>
    <col min="6" max="6" width="8.5703125" customWidth="1"/>
    <col min="7" max="9" width="8.7109375" customWidth="1"/>
  </cols>
  <sheetData>
    <row r="1" spans="1:7" x14ac:dyDescent="0.25">
      <c r="A1" s="51"/>
      <c r="B1" t="s">
        <v>125</v>
      </c>
      <c r="C1" t="s">
        <v>126</v>
      </c>
      <c r="D1" t="s">
        <v>127</v>
      </c>
      <c r="E1" t="s">
        <v>128</v>
      </c>
    </row>
    <row r="2" spans="1:7" x14ac:dyDescent="0.25">
      <c r="A2" t="s">
        <v>129</v>
      </c>
      <c r="B2" s="38">
        <v>2016</v>
      </c>
      <c r="C2" s="38">
        <v>3546</v>
      </c>
      <c r="D2" s="38">
        <v>7019</v>
      </c>
      <c r="E2" s="38">
        <v>8761</v>
      </c>
      <c r="G2" s="38"/>
    </row>
    <row r="3" spans="1:7" x14ac:dyDescent="0.25">
      <c r="A3" t="s">
        <v>131</v>
      </c>
      <c r="B3" s="38">
        <v>8528</v>
      </c>
      <c r="C3" s="38">
        <v>3837</v>
      </c>
      <c r="D3" s="38">
        <v>9605</v>
      </c>
      <c r="E3" s="38">
        <v>2559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2" sqref="B2"/>
    </sheetView>
  </sheetViews>
  <sheetFormatPr defaultRowHeight="15" x14ac:dyDescent="0.25"/>
  <cols>
    <col min="1" max="1" width="10.7109375" bestFit="1" customWidth="1"/>
    <col min="2" max="4" width="9.28515625" bestFit="1" customWidth="1"/>
    <col min="5" max="5" width="8.5703125" customWidth="1"/>
    <col min="6" max="8" width="8.7109375" customWidth="1"/>
  </cols>
  <sheetData>
    <row r="1" spans="1:5" x14ac:dyDescent="0.25">
      <c r="A1" s="51"/>
      <c r="B1" t="s">
        <v>128</v>
      </c>
      <c r="C1" t="s">
        <v>127</v>
      </c>
      <c r="D1" t="s">
        <v>125</v>
      </c>
    </row>
    <row r="2" spans="1:5" x14ac:dyDescent="0.25">
      <c r="A2" t="s">
        <v>129</v>
      </c>
      <c r="B2" s="38">
        <v>9037</v>
      </c>
      <c r="C2" s="38">
        <v>7156</v>
      </c>
      <c r="D2" s="38">
        <v>2480</v>
      </c>
    </row>
    <row r="3" spans="1:5" x14ac:dyDescent="0.25">
      <c r="A3" t="s">
        <v>130</v>
      </c>
      <c r="B3" s="38">
        <v>6529</v>
      </c>
      <c r="C3" s="38">
        <v>1230</v>
      </c>
      <c r="D3" s="38">
        <v>6002</v>
      </c>
      <c r="E3" s="38"/>
    </row>
    <row r="4" spans="1:5" x14ac:dyDescent="0.25">
      <c r="A4" t="s">
        <v>131</v>
      </c>
      <c r="B4" s="38">
        <v>7144</v>
      </c>
      <c r="C4" s="38">
        <v>2505</v>
      </c>
      <c r="D4" s="38">
        <v>8674</v>
      </c>
    </row>
  </sheetData>
  <dataConsolid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15" sqref="B15"/>
    </sheetView>
  </sheetViews>
  <sheetFormatPr defaultRowHeight="15" outlineLevelRow="1" x14ac:dyDescent="0.25"/>
  <cols>
    <col min="1" max="1" width="6.7109375" customWidth="1"/>
    <col min="2" max="2" width="13.7109375" customWidth="1"/>
  </cols>
  <sheetData>
    <row r="1" spans="1:6" x14ac:dyDescent="0.25">
      <c r="C1" t="s">
        <v>125</v>
      </c>
      <c r="D1" t="s">
        <v>126</v>
      </c>
      <c r="E1" t="s">
        <v>127</v>
      </c>
      <c r="F1" t="s">
        <v>128</v>
      </c>
    </row>
    <row r="2" spans="1:6" outlineLevel="1" x14ac:dyDescent="0.25">
      <c r="B2" t="s">
        <v>162</v>
      </c>
      <c r="C2" s="38">
        <f>Sheet1!$B$2</f>
        <v>2233</v>
      </c>
      <c r="D2" s="38">
        <f>Sheet1!$C$2</f>
        <v>3486</v>
      </c>
      <c r="E2" s="38">
        <f>Sheet1!$D$2</f>
        <v>5904</v>
      </c>
      <c r="F2" s="38">
        <f>Sheet1!$E$2</f>
        <v>9400</v>
      </c>
    </row>
    <row r="3" spans="1:6" outlineLevel="1" x14ac:dyDescent="0.25">
      <c r="B3" t="s">
        <v>162</v>
      </c>
      <c r="C3" s="38">
        <f>Sheet2!$B$2</f>
        <v>2016</v>
      </c>
      <c r="D3" s="38">
        <f>Sheet2!$C$2</f>
        <v>3546</v>
      </c>
      <c r="E3" s="38">
        <f>Sheet2!$D$2</f>
        <v>7019</v>
      </c>
      <c r="F3" s="38">
        <f>Sheet2!$E$2</f>
        <v>8761</v>
      </c>
    </row>
    <row r="4" spans="1:6" outlineLevel="1" x14ac:dyDescent="0.25">
      <c r="B4" t="s">
        <v>162</v>
      </c>
      <c r="C4" s="38">
        <f>Sheet3!$D$2</f>
        <v>2480</v>
      </c>
      <c r="E4" s="38">
        <f>Sheet3!$C$2</f>
        <v>7156</v>
      </c>
      <c r="F4" s="38">
        <f>Sheet3!$B$2</f>
        <v>9037</v>
      </c>
    </row>
    <row r="5" spans="1:6" x14ac:dyDescent="0.25">
      <c r="A5" t="s">
        <v>129</v>
      </c>
      <c r="C5" s="38">
        <f>SUM(C2:C4)</f>
        <v>6729</v>
      </c>
      <c r="D5" s="38">
        <f>SUM(D2:D4)</f>
        <v>7032</v>
      </c>
      <c r="E5" s="38">
        <f>SUM(E2:E4)</f>
        <v>20079</v>
      </c>
      <c r="F5" s="38">
        <f>SUM(F2:F4)</f>
        <v>27198</v>
      </c>
    </row>
    <row r="6" spans="1:6" outlineLevel="1" x14ac:dyDescent="0.25">
      <c r="B6" t="s">
        <v>162</v>
      </c>
      <c r="C6" s="38">
        <f>Sheet1!$B$3</f>
        <v>4939</v>
      </c>
      <c r="D6" s="38">
        <f>Sheet1!$C$3</f>
        <v>2148</v>
      </c>
      <c r="E6" s="38">
        <f>Sheet1!$D$3</f>
        <v>3918</v>
      </c>
      <c r="F6" s="38">
        <f>Sheet1!$E$3</f>
        <v>5921</v>
      </c>
    </row>
    <row r="7" spans="1:6" outlineLevel="1" x14ac:dyDescent="0.25">
      <c r="B7" t="s">
        <v>162</v>
      </c>
      <c r="C7" s="38">
        <f>Sheet3!$D$3</f>
        <v>6002</v>
      </c>
      <c r="E7" s="38">
        <f>Sheet3!$C$3</f>
        <v>1230</v>
      </c>
      <c r="F7" s="38">
        <f>Sheet3!$B$3</f>
        <v>6529</v>
      </c>
    </row>
    <row r="8" spans="1:6" x14ac:dyDescent="0.25">
      <c r="A8" t="s">
        <v>130</v>
      </c>
      <c r="C8" s="38">
        <f>SUM(C6:C7)</f>
        <v>10941</v>
      </c>
      <c r="D8" s="38">
        <f>SUM(D6:D7)</f>
        <v>2148</v>
      </c>
      <c r="E8" s="38">
        <f>SUM(E6:E7)</f>
        <v>5148</v>
      </c>
      <c r="F8" s="38">
        <f>SUM(F6:F7)</f>
        <v>12450</v>
      </c>
    </row>
    <row r="9" spans="1:6" outlineLevel="1" x14ac:dyDescent="0.25">
      <c r="B9" t="s">
        <v>162</v>
      </c>
      <c r="C9" s="38">
        <f>Sheet1!$B$4</f>
        <v>1423</v>
      </c>
      <c r="D9" s="38">
        <f>Sheet1!$C$4</f>
        <v>4234</v>
      </c>
      <c r="E9" s="38">
        <f>Sheet1!$D$4</f>
        <v>5336</v>
      </c>
      <c r="F9" s="38">
        <f>Sheet1!$E$4</f>
        <v>1535</v>
      </c>
    </row>
    <row r="10" spans="1:6" outlineLevel="1" x14ac:dyDescent="0.25">
      <c r="B10" t="s">
        <v>162</v>
      </c>
      <c r="C10" s="38">
        <f>Sheet2!$B$3</f>
        <v>8528</v>
      </c>
      <c r="D10" s="38">
        <f>Sheet2!$C$3</f>
        <v>3837</v>
      </c>
      <c r="E10" s="38">
        <f>Sheet2!$D$3</f>
        <v>9605</v>
      </c>
      <c r="F10" s="38">
        <f>Sheet2!$E$3</f>
        <v>2559</v>
      </c>
    </row>
    <row r="11" spans="1:6" outlineLevel="1" x14ac:dyDescent="0.25">
      <c r="B11" t="s">
        <v>162</v>
      </c>
      <c r="C11" s="38">
        <f>Sheet3!$D$4</f>
        <v>8674</v>
      </c>
      <c r="E11" s="38">
        <f>Sheet3!$C$4</f>
        <v>2505</v>
      </c>
      <c r="F11" s="38">
        <f>Sheet3!$B$4</f>
        <v>7144</v>
      </c>
    </row>
    <row r="12" spans="1:6" x14ac:dyDescent="0.25">
      <c r="A12" t="s">
        <v>131</v>
      </c>
      <c r="C12" s="38">
        <f>SUM(C9:C11)</f>
        <v>18625</v>
      </c>
      <c r="D12" s="38">
        <f>SUM(D9:D11)</f>
        <v>8071</v>
      </c>
      <c r="E12" s="38">
        <f>SUM(E9:E11)</f>
        <v>17446</v>
      </c>
      <c r="F12" s="38">
        <f>SUM(F9:F11)</f>
        <v>11238</v>
      </c>
    </row>
    <row r="15" spans="1:6" x14ac:dyDescent="0.25">
      <c r="B15" s="41" t="s">
        <v>163</v>
      </c>
    </row>
  </sheetData>
  <dataConsolidate topLabels="1" link="1">
    <dataRefs count="4">
      <dataRef ref="A1:E4" sheet="Sheet1"/>
      <dataRef ref="A1:E4" sheet="Sheet2"/>
      <dataRef ref="A1:E4" sheet="Sheet3"/>
      <dataRef ref="A1:F12" sheet="Sheet6"/>
    </dataRefs>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vt:lpstr>
      <vt:lpstr>2</vt:lpstr>
      <vt:lpstr>3</vt:lpstr>
      <vt:lpstr>Sheet7</vt:lpstr>
      <vt:lpstr>Sheet8</vt:lpstr>
      <vt:lpstr>4</vt:lpstr>
      <vt:lpstr>Sheet4</vt:lpstr>
      <vt:lpstr>Sheet5</vt:lpstr>
      <vt:lpstr>Area Chart</vt:lpstr>
      <vt:lpstr>Column Chart</vt:lpstr>
      <vt:lpstr>Bar Chart</vt:lpstr>
      <vt:lpstr>Line Chart</vt:lpstr>
      <vt:lpstr>Pie Chart</vt:lpstr>
      <vt:lpstr>Combination Chart</vt:lpstr>
      <vt:lpstr>Thermometer Chart</vt:lpstr>
      <vt:lpstr>Error Handling</vt:lpstr>
      <vt:lpstr>Sheet1</vt:lpstr>
      <vt:lpstr>Sheet2</vt:lpstr>
      <vt:lpstr>Sheet3</vt:lpstr>
      <vt:lpstr>Sheet6</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dc:creator>
  <cp:lastModifiedBy>Roberocar</cp:lastModifiedBy>
  <dcterms:created xsi:type="dcterms:W3CDTF">2018-02-17T05:38:10Z</dcterms:created>
  <dcterms:modified xsi:type="dcterms:W3CDTF">2019-04-01T16:52:27Z</dcterms:modified>
</cp:coreProperties>
</file>