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4c7f74fb2d8eb5/Documents/Data Technican/Week 1/"/>
    </mc:Choice>
  </mc:AlternateContent>
  <xr:revisionPtr revIDLastSave="2632" documentId="8_{A70B480F-DF1B-4B46-9FB2-2259CBCEB7DC}" xr6:coauthVersionLast="47" xr6:coauthVersionMax="47" xr10:uidLastSave="{B360E22B-7137-49BA-BE58-4A8B423D225F}"/>
  <bookViews>
    <workbookView xWindow="-120" yWindow="-120" windowWidth="20730" windowHeight="11040" activeTab="3" xr2:uid="{00000000-000D-0000-FFFF-FFFF00000000}"/>
  </bookViews>
  <sheets>
    <sheet name="Pivot table" sheetId="4" r:id="rId1"/>
    <sheet name="retail_sales_dataset" sheetId="1" r:id="rId2"/>
    <sheet name="Transactions" sheetId="2" r:id="rId3"/>
    <sheet name="Task 2" sheetId="3" r:id="rId4"/>
  </sheets>
  <definedNames>
    <definedName name="_xlnm._FilterDatabase" localSheetId="1" hidden="1">retail_sales_dataset!$H$2:$H$1001</definedName>
    <definedName name="_xlcn.WorksheetConnection_retail_sales_dataset.xlsxTable11" hidden="1">retail_sales_dataset!$A$1:$L$1001</definedName>
  </definedNames>
  <calcPr calcId="191028"/>
  <pivotCaches>
    <pivotCache cacheId="18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H3" i="3"/>
  <c r="H4" i="3"/>
  <c r="H5" i="3"/>
  <c r="H6" i="3"/>
  <c r="H7" i="3"/>
  <c r="H8" i="3"/>
  <c r="H9" i="3"/>
  <c r="H10" i="3"/>
  <c r="H11" i="3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887" i="1" a="1"/>
  <c r="I887" i="1"/>
  <c r="I888" i="1" a="1"/>
  <c r="I888" i="1"/>
  <c r="I889" i="1" a="1"/>
  <c r="I889" i="1"/>
  <c r="I890" i="1" a="1"/>
  <c r="I890" i="1"/>
  <c r="I891" i="1" a="1"/>
  <c r="I891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68" i="1" a="1"/>
  <c r="I868" i="1"/>
  <c r="I869" i="1" a="1"/>
  <c r="I869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53" i="1" a="1"/>
  <c r="I853" i="1"/>
  <c r="I854" i="1" a="1"/>
  <c r="I854" i="1"/>
  <c r="I855" i="1" a="1"/>
  <c r="I855" i="1"/>
  <c r="I807" i="1" a="1"/>
  <c r="I807" i="1"/>
  <c r="I808" i="1" a="1"/>
  <c r="I808" i="1"/>
  <c r="I809" i="1" a="1"/>
  <c r="I809" i="1"/>
  <c r="I810" i="1" a="1"/>
  <c r="I810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786" i="1" a="1"/>
  <c r="I786" i="1"/>
  <c r="I787" i="1" a="1"/>
  <c r="I787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88" i="1" a="1"/>
  <c r="I688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2" i="1" a="1"/>
  <c r="I2" i="1"/>
  <c r="I3" i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971" i="1" a="1"/>
  <c r="I971" i="1"/>
  <c r="B2" i="2"/>
  <c r="B3" i="2"/>
  <c r="B4" i="2"/>
  <c r="B5" i="2"/>
  <c r="B6" i="2"/>
  <c r="B7" i="2"/>
  <c r="B8" i="2"/>
  <c r="B9" i="2"/>
  <c r="B10" i="2"/>
  <c r="F2" i="3"/>
  <c r="F3" i="3"/>
  <c r="F4" i="3"/>
  <c r="F5" i="3"/>
  <c r="F6" i="3"/>
  <c r="F7" i="3"/>
  <c r="F8" i="3"/>
  <c r="F9" i="3"/>
  <c r="F10" i="3"/>
  <c r="F11" i="3"/>
  <c r="E2" i="3"/>
  <c r="E3" i="3"/>
  <c r="E4" i="3"/>
  <c r="E5" i="3"/>
  <c r="E6" i="3"/>
  <c r="E7" i="3"/>
  <c r="E8" i="3"/>
  <c r="E9" i="3"/>
  <c r="E10" i="3"/>
  <c r="E11" i="3"/>
  <c r="P20" i="1"/>
  <c r="P17" i="1"/>
  <c r="P14" i="1"/>
  <c r="M821" i="1"/>
  <c r="N821" i="1" s="1"/>
  <c r="M966" i="1"/>
  <c r="N966" i="1" s="1"/>
  <c r="M597" i="1"/>
  <c r="N597" i="1" s="1"/>
  <c r="M598" i="1"/>
  <c r="N598" i="1" s="1"/>
  <c r="M925" i="1"/>
  <c r="N925" i="1" s="1"/>
  <c r="M324" i="1"/>
  <c r="N324" i="1" s="1"/>
  <c r="M926" i="1"/>
  <c r="N926" i="1" s="1"/>
  <c r="M999" i="1"/>
  <c r="N999" i="1" s="1"/>
  <c r="M213" i="1"/>
  <c r="N213" i="1" s="1"/>
  <c r="M624" i="1"/>
  <c r="N624" i="1" s="1"/>
  <c r="M508" i="1"/>
  <c r="N508" i="1" s="1"/>
  <c r="M822" i="1"/>
  <c r="N822" i="1" s="1"/>
  <c r="M404" i="1"/>
  <c r="N404" i="1" s="1"/>
  <c r="M105" i="1"/>
  <c r="N105" i="1" s="1"/>
  <c r="M21" i="1"/>
  <c r="N21" i="1" s="1"/>
  <c r="M625" i="1"/>
  <c r="N625" i="1" s="1"/>
  <c r="M59" i="1"/>
  <c r="N59" i="1" s="1"/>
  <c r="M947" i="1"/>
  <c r="N947" i="1" s="1"/>
  <c r="M294" i="1"/>
  <c r="N294" i="1" s="1"/>
  <c r="M626" i="1"/>
  <c r="N626" i="1" s="1"/>
  <c r="M81" i="1"/>
  <c r="N81" i="1" s="1"/>
  <c r="M372" i="1"/>
  <c r="N372" i="1" s="1"/>
  <c r="M781" i="1"/>
  <c r="N781" i="1" s="1"/>
  <c r="M509" i="1"/>
  <c r="N509" i="1" s="1"/>
  <c r="M22" i="1"/>
  <c r="N22" i="1" s="1"/>
  <c r="M967" i="1"/>
  <c r="N967" i="1" s="1"/>
  <c r="M312" i="1"/>
  <c r="N312" i="1" s="1"/>
  <c r="M188" i="1"/>
  <c r="N188" i="1" s="1"/>
  <c r="M313" i="1"/>
  <c r="N313" i="1" s="1"/>
  <c r="M483" i="1"/>
  <c r="N483" i="1" s="1"/>
  <c r="M82" i="1"/>
  <c r="N82" i="1" s="1"/>
  <c r="M250" i="1"/>
  <c r="N250" i="1" s="1"/>
  <c r="M782" i="1"/>
  <c r="N782" i="1" s="1"/>
  <c r="M783" i="1"/>
  <c r="N783" i="1" s="1"/>
  <c r="M904" i="1"/>
  <c r="N904" i="1" s="1"/>
  <c r="M131" i="1"/>
  <c r="N131" i="1" s="1"/>
  <c r="M823" i="1"/>
  <c r="N823" i="1" s="1"/>
  <c r="M968" i="1"/>
  <c r="N968" i="1" s="1"/>
  <c r="M484" i="1"/>
  <c r="N484" i="1" s="1"/>
  <c r="M234" i="1"/>
  <c r="N234" i="1" s="1"/>
  <c r="M267" i="1"/>
  <c r="N267" i="1" s="1"/>
  <c r="M712" i="1"/>
  <c r="N712" i="1" s="1"/>
  <c r="M510" i="1"/>
  <c r="N510" i="1" s="1"/>
  <c r="M149" i="1"/>
  <c r="N149" i="1" s="1"/>
  <c r="M83" i="1"/>
  <c r="N83" i="1" s="1"/>
  <c r="M169" i="1"/>
  <c r="N169" i="1" s="1"/>
  <c r="M405" i="1"/>
  <c r="N405" i="1" s="1"/>
  <c r="M599" i="1"/>
  <c r="N599" i="1" s="1"/>
  <c r="M948" i="1"/>
  <c r="N948" i="1" s="1"/>
  <c r="M969" i="1"/>
  <c r="N969" i="1" s="1"/>
  <c r="M214" i="1"/>
  <c r="N214" i="1" s="1"/>
  <c r="M905" i="1"/>
  <c r="N905" i="1" s="1"/>
  <c r="M713" i="1"/>
  <c r="N713" i="1" s="1"/>
  <c r="M544" i="1"/>
  <c r="N544" i="1" s="1"/>
  <c r="M866" i="1"/>
  <c r="N866" i="1" s="1"/>
  <c r="M60" i="1"/>
  <c r="N60" i="1" s="1"/>
  <c r="M132" i="1"/>
  <c r="N132" i="1" s="1"/>
  <c r="M106" i="1"/>
  <c r="N106" i="1" s="1"/>
  <c r="M107" i="1"/>
  <c r="N107" i="1" s="1"/>
  <c r="M1000" i="1"/>
  <c r="N1000" i="1" s="1"/>
  <c r="M466" i="1"/>
  <c r="N466" i="1" s="1"/>
  <c r="M189" i="1"/>
  <c r="N189" i="1" s="1"/>
  <c r="M737" i="1"/>
  <c r="N737" i="1" s="1"/>
  <c r="M406" i="1"/>
  <c r="N406" i="1" s="1"/>
  <c r="M883" i="1"/>
  <c r="N883" i="1" s="1"/>
  <c r="M738" i="1"/>
  <c r="N738" i="1" s="1"/>
  <c r="M373" i="1"/>
  <c r="N373" i="1" s="1"/>
  <c r="M351" i="1"/>
  <c r="N351" i="1" s="1"/>
  <c r="M485" i="1"/>
  <c r="N485" i="1" s="1"/>
  <c r="M61" i="1"/>
  <c r="N61" i="1" s="1"/>
  <c r="M662" i="1"/>
  <c r="N662" i="1" s="1"/>
  <c r="M739" i="1"/>
  <c r="N739" i="1" s="1"/>
  <c r="M804" i="1"/>
  <c r="N804" i="1" s="1"/>
  <c r="M268" i="1"/>
  <c r="N268" i="1" s="1"/>
  <c r="M1001" i="1"/>
  <c r="N1001" i="1" s="1"/>
  <c r="M511" i="1"/>
  <c r="N511" i="1" s="1"/>
  <c r="M190" i="1"/>
  <c r="N190" i="1" s="1"/>
  <c r="M84" i="1"/>
  <c r="N84" i="1" s="1"/>
  <c r="M295" i="1"/>
  <c r="N295" i="1" s="1"/>
  <c r="M784" i="1"/>
  <c r="N784" i="1" s="1"/>
  <c r="M714" i="1"/>
  <c r="N714" i="1" s="1"/>
  <c r="M235" i="1"/>
  <c r="N235" i="1" s="1"/>
  <c r="M867" i="1"/>
  <c r="N867" i="1" s="1"/>
  <c r="M62" i="1"/>
  <c r="N62" i="1" s="1"/>
  <c r="M575" i="1"/>
  <c r="N575" i="1" s="1"/>
  <c r="M600" i="1"/>
  <c r="N600" i="1" s="1"/>
  <c r="M191" i="1"/>
  <c r="N191" i="1" s="1"/>
  <c r="M63" i="1"/>
  <c r="N63" i="1" s="1"/>
  <c r="M512" i="1"/>
  <c r="N512" i="1" s="1"/>
  <c r="M715" i="1"/>
  <c r="N715" i="1" s="1"/>
  <c r="M251" i="1"/>
  <c r="N251" i="1" s="1"/>
  <c r="M884" i="1"/>
  <c r="N884" i="1" s="1"/>
  <c r="M192" i="1"/>
  <c r="N192" i="1" s="1"/>
  <c r="M314" i="1"/>
  <c r="N314" i="1" s="1"/>
  <c r="M850" i="1"/>
  <c r="N850" i="1" s="1"/>
  <c r="M513" i="1"/>
  <c r="N513" i="1" s="1"/>
  <c r="M108" i="1"/>
  <c r="N108" i="1" s="1"/>
  <c r="M236" i="1"/>
  <c r="N236" i="1" s="1"/>
  <c r="M716" i="1"/>
  <c r="N716" i="1" s="1"/>
  <c r="M486" i="1"/>
  <c r="N486" i="1" s="1"/>
  <c r="M315" i="1"/>
  <c r="N315" i="1" s="1"/>
  <c r="M805" i="1"/>
  <c r="N805" i="1" s="1"/>
  <c r="M170" i="1"/>
  <c r="N170" i="1" s="1"/>
  <c r="M109" i="1"/>
  <c r="N109" i="1" s="1"/>
  <c r="M545" i="1"/>
  <c r="N545" i="1" s="1"/>
  <c r="M374" i="1"/>
  <c r="N374" i="1" s="1"/>
  <c r="M133" i="1"/>
  <c r="N133" i="1" s="1"/>
  <c r="M785" i="1"/>
  <c r="N785" i="1" s="1"/>
  <c r="M269" i="1"/>
  <c r="N269" i="1" s="1"/>
  <c r="M576" i="1"/>
  <c r="N576" i="1" s="1"/>
  <c r="M110" i="1"/>
  <c r="N110" i="1" s="1"/>
  <c r="M270" i="1"/>
  <c r="N270" i="1" s="1"/>
  <c r="M352" i="1"/>
  <c r="N352" i="1" s="1"/>
  <c r="M851" i="1"/>
  <c r="N851" i="1" s="1"/>
  <c r="M949" i="1"/>
  <c r="N949" i="1" s="1"/>
  <c r="M663" i="1"/>
  <c r="N663" i="1" s="1"/>
  <c r="M601" i="1"/>
  <c r="N601" i="1" s="1"/>
  <c r="M64" i="1"/>
  <c r="N64" i="1" s="1"/>
  <c r="M852" i="1"/>
  <c r="N852" i="1" s="1"/>
  <c r="M717" i="1"/>
  <c r="N717" i="1" s="1"/>
  <c r="M853" i="1"/>
  <c r="N853" i="1" s="1"/>
  <c r="M558" i="1"/>
  <c r="N558" i="1" s="1"/>
  <c r="M271" i="1"/>
  <c r="N271" i="1" s="1"/>
  <c r="M950" i="1"/>
  <c r="N950" i="1" s="1"/>
  <c r="M687" i="1"/>
  <c r="N687" i="1" s="1"/>
  <c r="M134" i="1"/>
  <c r="N134" i="1" s="1"/>
  <c r="M487" i="1"/>
  <c r="N487" i="1" s="1"/>
  <c r="M389" i="1"/>
  <c r="N389" i="1" s="1"/>
  <c r="M325" i="1"/>
  <c r="N325" i="1" s="1"/>
  <c r="M854" i="1"/>
  <c r="N854" i="1" s="1"/>
  <c r="M577" i="1"/>
  <c r="N577" i="1" s="1"/>
  <c r="M688" i="1"/>
  <c r="N688" i="1" s="1"/>
  <c r="M868" i="1"/>
  <c r="N868" i="1" s="1"/>
  <c r="M272" i="1"/>
  <c r="N272" i="1" s="1"/>
  <c r="M906" i="1"/>
  <c r="N906" i="1" s="1"/>
  <c r="M951" i="1"/>
  <c r="N951" i="1" s="1"/>
  <c r="M514" i="1"/>
  <c r="N514" i="1" s="1"/>
  <c r="M885" i="1"/>
  <c r="N885" i="1" s="1"/>
  <c r="M756" i="1"/>
  <c r="N756" i="1" s="1"/>
  <c r="M559" i="1"/>
  <c r="N559" i="1" s="1"/>
  <c r="M806" i="1"/>
  <c r="N806" i="1" s="1"/>
  <c r="M150" i="1"/>
  <c r="N150" i="1" s="1"/>
  <c r="M111" i="1"/>
  <c r="N111" i="1" s="1"/>
  <c r="M907" i="1"/>
  <c r="N907" i="1" s="1"/>
  <c r="M952" i="1"/>
  <c r="N952" i="1" s="1"/>
  <c r="M644" i="1"/>
  <c r="N644" i="1" s="1"/>
  <c r="M467" i="1"/>
  <c r="N467" i="1" s="1"/>
  <c r="M886" i="1"/>
  <c r="N886" i="1" s="1"/>
  <c r="M215" i="1"/>
  <c r="N215" i="1" s="1"/>
  <c r="M664" i="1"/>
  <c r="N664" i="1" s="1"/>
  <c r="M908" i="1"/>
  <c r="N908" i="1" s="1"/>
  <c r="M627" i="1"/>
  <c r="N627" i="1" s="1"/>
  <c r="M824" i="1"/>
  <c r="N824" i="1" s="1"/>
  <c r="M645" i="1"/>
  <c r="N645" i="1" s="1"/>
  <c r="M375" i="1"/>
  <c r="N375" i="1" s="1"/>
  <c r="M757" i="1"/>
  <c r="N757" i="1" s="1"/>
  <c r="M42" i="1"/>
  <c r="N42" i="1" s="1"/>
  <c r="M296" i="1"/>
  <c r="N296" i="1" s="1"/>
  <c r="M273" i="1"/>
  <c r="N273" i="1" s="1"/>
  <c r="M602" i="1"/>
  <c r="N602" i="1" s="1"/>
  <c r="M252" i="1"/>
  <c r="N252" i="1" s="1"/>
  <c r="M825" i="1"/>
  <c r="N825" i="1" s="1"/>
  <c r="M43" i="1"/>
  <c r="N43" i="1" s="1"/>
  <c r="M665" i="1"/>
  <c r="N665" i="1" s="1"/>
  <c r="M274" i="1"/>
  <c r="N274" i="1" s="1"/>
  <c r="M970" i="1"/>
  <c r="N970" i="1" s="1"/>
  <c r="M560" i="1"/>
  <c r="N560" i="1" s="1"/>
  <c r="M869" i="1"/>
  <c r="N869" i="1" s="1"/>
  <c r="M353" i="1"/>
  <c r="N353" i="1" s="1"/>
  <c r="M855" i="1"/>
  <c r="N855" i="1" s="1"/>
  <c r="M646" i="1"/>
  <c r="N646" i="1" s="1"/>
  <c r="M718" i="1"/>
  <c r="N718" i="1" s="1"/>
  <c r="M488" i="1"/>
  <c r="N488" i="1" s="1"/>
  <c r="M953" i="1"/>
  <c r="N953" i="1" s="1"/>
  <c r="M740" i="1"/>
  <c r="N740" i="1" s="1"/>
  <c r="M135" i="1"/>
  <c r="N135" i="1" s="1"/>
  <c r="M390" i="1"/>
  <c r="N390" i="1" s="1"/>
  <c r="M628" i="1"/>
  <c r="N628" i="1" s="1"/>
  <c r="M878" i="1"/>
  <c r="N878" i="1" s="1"/>
  <c r="M440" i="1"/>
  <c r="N440" i="1" s="1"/>
  <c r="M421" i="1"/>
  <c r="N421" i="1" s="1"/>
  <c r="M556" i="1"/>
  <c r="N556" i="1" s="1"/>
  <c r="M640" i="1"/>
  <c r="N640" i="1" s="1"/>
  <c r="M129" i="1"/>
  <c r="N129" i="1" s="1"/>
  <c r="M557" i="1"/>
  <c r="N557" i="1" s="1"/>
  <c r="M844" i="1"/>
  <c r="N844" i="1" s="1"/>
  <c r="M706" i="1"/>
  <c r="N706" i="1" s="1"/>
  <c r="M246" i="1"/>
  <c r="N246" i="1" s="1"/>
  <c r="M941" i="1"/>
  <c r="N941" i="1" s="1"/>
  <c r="M145" i="1"/>
  <c r="N145" i="1" s="1"/>
  <c r="M210" i="1"/>
  <c r="N210" i="1" s="1"/>
  <c r="M942" i="1"/>
  <c r="N942" i="1" s="1"/>
  <c r="M344" i="1"/>
  <c r="N344" i="1" s="1"/>
  <c r="M537" i="1"/>
  <c r="N537" i="1" s="1"/>
  <c r="M422" i="1"/>
  <c r="N422" i="1" s="1"/>
  <c r="M574" i="1"/>
  <c r="N574" i="1" s="1"/>
  <c r="M965" i="1"/>
  <c r="N965" i="1" s="1"/>
  <c r="M39" i="1"/>
  <c r="N39" i="1" s="1"/>
  <c r="M899" i="1"/>
  <c r="N899" i="1" s="1"/>
  <c r="M19" i="1"/>
  <c r="N19" i="1" s="1"/>
  <c r="M753" i="1"/>
  <c r="N753" i="1" s="1"/>
  <c r="M538" i="1"/>
  <c r="N538" i="1" s="1"/>
  <c r="M594" i="1"/>
  <c r="N594" i="1" s="1"/>
  <c r="M423" i="1"/>
  <c r="N423" i="1" s="1"/>
  <c r="M232" i="1"/>
  <c r="N232" i="1" s="1"/>
  <c r="M845" i="1"/>
  <c r="N845" i="1" s="1"/>
  <c r="M233" i="1"/>
  <c r="N233" i="1" s="1"/>
  <c r="M754" i="1"/>
  <c r="N754" i="1" s="1"/>
  <c r="M816" i="1"/>
  <c r="N816" i="1" s="1"/>
  <c r="M846" i="1"/>
  <c r="N846" i="1" s="1"/>
  <c r="M730" i="1"/>
  <c r="N730" i="1" s="1"/>
  <c r="M707" i="1"/>
  <c r="N707" i="1" s="1"/>
  <c r="M995" i="1"/>
  <c r="N995" i="1" s="1"/>
  <c r="M480" i="1"/>
  <c r="N480" i="1" s="1"/>
  <c r="M441" i="1"/>
  <c r="N441" i="1" s="1"/>
  <c r="M104" i="1"/>
  <c r="N104" i="1" s="1"/>
  <c r="M685" i="1"/>
  <c r="N685" i="1" s="1"/>
  <c r="M755" i="1"/>
  <c r="N755" i="1" s="1"/>
  <c r="M996" i="1"/>
  <c r="N996" i="1" s="1"/>
  <c r="M403" i="1"/>
  <c r="N403" i="1" s="1"/>
  <c r="M386" i="1"/>
  <c r="N386" i="1" s="1"/>
  <c r="M731" i="1"/>
  <c r="N731" i="1" s="1"/>
  <c r="M900" i="1"/>
  <c r="N900" i="1" s="1"/>
  <c r="M345" i="1"/>
  <c r="N345" i="1" s="1"/>
  <c r="M943" i="1"/>
  <c r="N943" i="1" s="1"/>
  <c r="M901" i="1"/>
  <c r="N901" i="1" s="1"/>
  <c r="M708" i="1"/>
  <c r="N708" i="1" s="1"/>
  <c r="M184" i="1"/>
  <c r="N184" i="1" s="1"/>
  <c r="M539" i="1"/>
  <c r="N539" i="1" s="1"/>
  <c r="M40" i="1"/>
  <c r="N40" i="1" s="1"/>
  <c r="M185" i="1"/>
  <c r="N185" i="1" s="1"/>
  <c r="M186" i="1"/>
  <c r="N186" i="1" s="1"/>
  <c r="M847" i="1"/>
  <c r="N847" i="1" s="1"/>
  <c r="M346" i="1"/>
  <c r="N346" i="1" s="1"/>
  <c r="M20" i="1"/>
  <c r="N20" i="1" s="1"/>
  <c r="M503" i="1"/>
  <c r="N503" i="1" s="1"/>
  <c r="M902" i="1"/>
  <c r="N902" i="1" s="1"/>
  <c r="M848" i="1"/>
  <c r="N848" i="1" s="1"/>
  <c r="M879" i="1"/>
  <c r="N879" i="1" s="1"/>
  <c r="M504" i="1"/>
  <c r="N504" i="1" s="1"/>
  <c r="M817" i="1"/>
  <c r="N817" i="1" s="1"/>
  <c r="M732" i="1"/>
  <c r="N732" i="1" s="1"/>
  <c r="M57" i="1"/>
  <c r="N57" i="1" s="1"/>
  <c r="M777" i="1"/>
  <c r="N777" i="1" s="1"/>
  <c r="M919" i="1"/>
  <c r="N919" i="1" s="1"/>
  <c r="M920" i="1"/>
  <c r="N920" i="1" s="1"/>
  <c r="M621" i="1"/>
  <c r="N621" i="1" s="1"/>
  <c r="M803" i="1"/>
  <c r="N803" i="1" s="1"/>
  <c r="M709" i="1"/>
  <c r="N709" i="1" s="1"/>
  <c r="M247" i="1"/>
  <c r="N247" i="1" s="1"/>
  <c r="M387" i="1"/>
  <c r="N387" i="1" s="1"/>
  <c r="M778" i="1"/>
  <c r="N778" i="1" s="1"/>
  <c r="M921" i="1"/>
  <c r="N921" i="1" s="1"/>
  <c r="M347" i="1"/>
  <c r="N347" i="1" s="1"/>
  <c r="M211" i="1"/>
  <c r="N211" i="1" s="1"/>
  <c r="M997" i="1"/>
  <c r="N997" i="1" s="1"/>
  <c r="M248" i="1"/>
  <c r="N248" i="1" s="1"/>
  <c r="M320" i="1"/>
  <c r="N320" i="1" s="1"/>
  <c r="M481" i="1"/>
  <c r="N481" i="1" s="1"/>
  <c r="M388" i="1"/>
  <c r="N388" i="1" s="1"/>
  <c r="M166" i="1"/>
  <c r="N166" i="1" s="1"/>
  <c r="M641" i="1"/>
  <c r="N641" i="1" s="1"/>
  <c r="M424" i="1"/>
  <c r="N424" i="1" s="1"/>
  <c r="M348" i="1"/>
  <c r="N348" i="1" s="1"/>
  <c r="M462" i="1"/>
  <c r="N462" i="1" s="1"/>
  <c r="M779" i="1"/>
  <c r="N779" i="1" s="1"/>
  <c r="M321" i="1"/>
  <c r="N321" i="1" s="1"/>
  <c r="M130" i="1"/>
  <c r="N130" i="1" s="1"/>
  <c r="M167" i="1"/>
  <c r="N167" i="1" s="1"/>
  <c r="M505" i="1"/>
  <c r="N505" i="1" s="1"/>
  <c r="M367" i="1"/>
  <c r="N367" i="1" s="1"/>
  <c r="M506" i="1"/>
  <c r="N506" i="1" s="1"/>
  <c r="M249" i="1"/>
  <c r="N249" i="1" s="1"/>
  <c r="M309" i="1"/>
  <c r="N309" i="1" s="1"/>
  <c r="M540" i="1"/>
  <c r="N540" i="1" s="1"/>
  <c r="M865" i="1"/>
  <c r="N865" i="1" s="1"/>
  <c r="M944" i="1"/>
  <c r="N944" i="1" s="1"/>
  <c r="M541" i="1"/>
  <c r="N541" i="1" s="1"/>
  <c r="M998" i="1"/>
  <c r="N998" i="1" s="1"/>
  <c r="M659" i="1"/>
  <c r="N659" i="1" s="1"/>
  <c r="M212" i="1"/>
  <c r="N212" i="1" s="1"/>
  <c r="M322" i="1"/>
  <c r="N322" i="1" s="1"/>
  <c r="M146" i="1"/>
  <c r="N146" i="1" s="1"/>
  <c r="M349" i="1"/>
  <c r="N349" i="1" s="1"/>
  <c r="M463" i="1"/>
  <c r="N463" i="1" s="1"/>
  <c r="M542" i="1"/>
  <c r="N542" i="1" s="1"/>
  <c r="M425" i="1"/>
  <c r="N425" i="1" s="1"/>
  <c r="M442" i="1"/>
  <c r="N442" i="1" s="1"/>
  <c r="M147" i="1"/>
  <c r="N147" i="1" s="1"/>
  <c r="M292" i="1"/>
  <c r="N292" i="1" s="1"/>
  <c r="M310" i="1"/>
  <c r="N310" i="1" s="1"/>
  <c r="M148" i="1"/>
  <c r="N148" i="1" s="1"/>
  <c r="M187" i="1"/>
  <c r="N187" i="1" s="1"/>
  <c r="M168" i="1"/>
  <c r="N168" i="1" s="1"/>
  <c r="M464" i="1"/>
  <c r="N464" i="1" s="1"/>
  <c r="M595" i="1"/>
  <c r="N595" i="1" s="1"/>
  <c r="M368" i="1"/>
  <c r="N368" i="1" s="1"/>
  <c r="M642" i="1"/>
  <c r="N642" i="1" s="1"/>
  <c r="M622" i="1"/>
  <c r="N622" i="1" s="1"/>
  <c r="M818" i="1"/>
  <c r="N818" i="1" s="1"/>
  <c r="M733" i="1"/>
  <c r="N733" i="1" s="1"/>
  <c r="M369" i="1"/>
  <c r="N369" i="1" s="1"/>
  <c r="M880" i="1"/>
  <c r="N880" i="1" s="1"/>
  <c r="M819" i="1"/>
  <c r="N819" i="1" s="1"/>
  <c r="M350" i="1"/>
  <c r="N350" i="1" s="1"/>
  <c r="M293" i="1"/>
  <c r="N293" i="1" s="1"/>
  <c r="M643" i="1"/>
  <c r="N643" i="1" s="1"/>
  <c r="M482" i="1"/>
  <c r="N482" i="1" s="1"/>
  <c r="M734" i="1"/>
  <c r="N734" i="1" s="1"/>
  <c r="M922" i="1"/>
  <c r="N922" i="1" s="1"/>
  <c r="M945" i="1"/>
  <c r="N945" i="1" s="1"/>
  <c r="M710" i="1"/>
  <c r="N710" i="1" s="1"/>
  <c r="M58" i="1"/>
  <c r="N58" i="1" s="1"/>
  <c r="M780" i="1"/>
  <c r="N780" i="1" s="1"/>
  <c r="M903" i="1"/>
  <c r="N903" i="1" s="1"/>
  <c r="M849" i="1"/>
  <c r="N849" i="1" s="1"/>
  <c r="M543" i="1"/>
  <c r="N543" i="1" s="1"/>
  <c r="M465" i="1"/>
  <c r="N465" i="1" s="1"/>
  <c r="M923" i="1"/>
  <c r="N923" i="1" s="1"/>
  <c r="M820" i="1"/>
  <c r="N820" i="1" s="1"/>
  <c r="M311" i="1"/>
  <c r="N311" i="1" s="1"/>
  <c r="M80" i="1"/>
  <c r="N80" i="1" s="1"/>
  <c r="M596" i="1"/>
  <c r="N596" i="1" s="1"/>
  <c r="M443" i="1"/>
  <c r="N443" i="1" s="1"/>
  <c r="M507" i="1"/>
  <c r="N507" i="1" s="1"/>
  <c r="M264" i="1"/>
  <c r="N264" i="1" s="1"/>
  <c r="M370" i="1"/>
  <c r="N370" i="1" s="1"/>
  <c r="M686" i="1"/>
  <c r="N686" i="1" s="1"/>
  <c r="M323" i="1"/>
  <c r="N323" i="1" s="1"/>
  <c r="M946" i="1"/>
  <c r="N946" i="1" s="1"/>
  <c r="M881" i="1"/>
  <c r="N881" i="1" s="1"/>
  <c r="M924" i="1"/>
  <c r="N924" i="1" s="1"/>
  <c r="M41" i="1"/>
  <c r="N41" i="1" s="1"/>
  <c r="M735" i="1"/>
  <c r="N735" i="1" s="1"/>
  <c r="M882" i="1"/>
  <c r="N882" i="1" s="1"/>
  <c r="M711" i="1"/>
  <c r="N711" i="1" s="1"/>
  <c r="M623" i="1"/>
  <c r="N623" i="1" s="1"/>
  <c r="M265" i="1"/>
  <c r="N265" i="1" s="1"/>
  <c r="M266" i="1"/>
  <c r="N266" i="1" s="1"/>
  <c r="M371" i="1"/>
  <c r="N371" i="1" s="1"/>
  <c r="M660" i="1"/>
  <c r="N660" i="1" s="1"/>
  <c r="M661" i="1"/>
  <c r="N661" i="1" s="1"/>
  <c r="M736" i="1"/>
  <c r="N736" i="1" s="1"/>
  <c r="M493" i="1"/>
  <c r="N493" i="1" s="1"/>
  <c r="M335" i="1"/>
  <c r="N335" i="1" s="1"/>
  <c r="M258" i="1"/>
  <c r="N258" i="1" s="1"/>
  <c r="M393" i="1"/>
  <c r="N393" i="1" s="1"/>
  <c r="M494" i="1"/>
  <c r="N494" i="1" s="1"/>
  <c r="M69" i="1"/>
  <c r="N69" i="1" s="1"/>
  <c r="M199" i="1"/>
  <c r="N199" i="1" s="1"/>
  <c r="M49" i="1"/>
  <c r="N49" i="1" s="1"/>
  <c r="M858" i="1"/>
  <c r="N858" i="1" s="1"/>
  <c r="M932" i="1"/>
  <c r="N932" i="1" s="1"/>
  <c r="M359" i="1"/>
  <c r="N359" i="1" s="1"/>
  <c r="M980" i="1"/>
  <c r="N980" i="1" s="1"/>
  <c r="M742" i="1"/>
  <c r="N742" i="1" s="1"/>
  <c r="M981" i="1"/>
  <c r="N981" i="1" s="1"/>
  <c r="M431" i="1"/>
  <c r="N431" i="1" s="1"/>
  <c r="M697" i="1"/>
  <c r="N697" i="1" s="1"/>
  <c r="M982" i="1"/>
  <c r="N982" i="1" s="1"/>
  <c r="M154" i="1"/>
  <c r="N154" i="1" s="1"/>
  <c r="M828" i="1"/>
  <c r="N828" i="1" s="1"/>
  <c r="M911" i="1"/>
  <c r="N911" i="1" s="1"/>
  <c r="M378" i="1"/>
  <c r="N378" i="1" s="1"/>
  <c r="M872" i="1"/>
  <c r="N872" i="1" s="1"/>
  <c r="M859" i="1"/>
  <c r="N859" i="1" s="1"/>
  <c r="M762" i="1"/>
  <c r="N762" i="1" s="1"/>
  <c r="M116" i="1"/>
  <c r="N116" i="1" s="1"/>
  <c r="M524" i="1"/>
  <c r="N524" i="1" s="1"/>
  <c r="M698" i="1"/>
  <c r="N698" i="1" s="1"/>
  <c r="M933" i="1"/>
  <c r="N933" i="1" s="1"/>
  <c r="M117" i="1"/>
  <c r="N117" i="1" s="1"/>
  <c r="M763" i="1"/>
  <c r="N763" i="1" s="1"/>
  <c r="M670" i="1"/>
  <c r="N670" i="1" s="1"/>
  <c r="M432" i="1"/>
  <c r="N432" i="1" s="1"/>
  <c r="M413" i="1"/>
  <c r="N413" i="1" s="1"/>
  <c r="M118" i="1"/>
  <c r="N118" i="1" s="1"/>
  <c r="M119" i="1"/>
  <c r="N119" i="1" s="1"/>
  <c r="M70" i="1"/>
  <c r="N70" i="1" s="1"/>
  <c r="M609" i="1"/>
  <c r="N609" i="1" s="1"/>
  <c r="M220" i="1"/>
  <c r="N220" i="1" s="1"/>
  <c r="M610" i="1"/>
  <c r="N610" i="1" s="1"/>
  <c r="M632" i="1"/>
  <c r="N632" i="1" s="1"/>
  <c r="M471" i="1"/>
  <c r="N471" i="1" s="1"/>
  <c r="M174" i="1"/>
  <c r="N174" i="1" s="1"/>
  <c r="M50" i="1"/>
  <c r="N50" i="1" s="1"/>
  <c r="M633" i="1"/>
  <c r="N633" i="1" s="1"/>
  <c r="M829" i="1"/>
  <c r="N829" i="1" s="1"/>
  <c r="M764" i="1"/>
  <c r="N764" i="1" s="1"/>
  <c r="M743" i="1"/>
  <c r="N743" i="1" s="1"/>
  <c r="M472" i="1"/>
  <c r="N472" i="1" s="1"/>
  <c r="M634" i="1"/>
  <c r="N634" i="1" s="1"/>
  <c r="M120" i="1"/>
  <c r="N120" i="1" s="1"/>
  <c r="M27" i="1"/>
  <c r="N27" i="1" s="1"/>
  <c r="M394" i="1"/>
  <c r="N394" i="1" s="1"/>
  <c r="M567" i="1"/>
  <c r="N567" i="1" s="1"/>
  <c r="M221" i="1"/>
  <c r="N221" i="1" s="1"/>
  <c r="M71" i="1"/>
  <c r="N71" i="1" s="1"/>
  <c r="M302" i="1"/>
  <c r="N302" i="1" s="1"/>
  <c r="M121" i="1"/>
  <c r="N121" i="1" s="1"/>
  <c r="M611" i="1"/>
  <c r="N611" i="1" s="1"/>
  <c r="M791" i="1"/>
  <c r="N791" i="1" s="1"/>
  <c r="M28" i="1"/>
  <c r="N28" i="1" s="1"/>
  <c r="M303" i="1"/>
  <c r="N303" i="1" s="1"/>
  <c r="M222" i="1"/>
  <c r="N222" i="1" s="1"/>
  <c r="M155" i="1"/>
  <c r="N155" i="1" s="1"/>
  <c r="M525" i="1"/>
  <c r="N525" i="1" s="1"/>
  <c r="M934" i="1"/>
  <c r="N934" i="1" s="1"/>
  <c r="M912" i="1"/>
  <c r="N912" i="1" s="1"/>
  <c r="M94" i="1"/>
  <c r="N94" i="1" s="1"/>
  <c r="M122" i="1"/>
  <c r="N122" i="1" s="1"/>
  <c r="M526" i="1"/>
  <c r="N526" i="1" s="1"/>
  <c r="M72" i="1"/>
  <c r="N72" i="1" s="1"/>
  <c r="M379" i="1"/>
  <c r="N379" i="1" s="1"/>
  <c r="M395" i="1"/>
  <c r="N395" i="1" s="1"/>
  <c r="M671" i="1"/>
  <c r="N671" i="1" s="1"/>
  <c r="M396" i="1"/>
  <c r="N396" i="1" s="1"/>
  <c r="M239" i="1"/>
  <c r="N239" i="1" s="1"/>
  <c r="M983" i="1"/>
  <c r="N983" i="1" s="1"/>
  <c r="M9" i="1"/>
  <c r="N9" i="1" s="1"/>
  <c r="M527" i="1"/>
  <c r="N527" i="1" s="1"/>
  <c r="M281" i="1"/>
  <c r="N281" i="1" s="1"/>
  <c r="M792" i="1"/>
  <c r="N792" i="1" s="1"/>
  <c r="M765" i="1"/>
  <c r="N765" i="1" s="1"/>
  <c r="M223" i="1"/>
  <c r="N223" i="1" s="1"/>
  <c r="M744" i="1"/>
  <c r="N744" i="1" s="1"/>
  <c r="M259" i="1"/>
  <c r="N259" i="1" s="1"/>
  <c r="M891" i="1"/>
  <c r="N891" i="1" s="1"/>
  <c r="M51" i="1"/>
  <c r="N51" i="1" s="1"/>
  <c r="M672" i="1"/>
  <c r="N672" i="1" s="1"/>
  <c r="M123" i="1"/>
  <c r="N123" i="1" s="1"/>
  <c r="M200" i="1"/>
  <c r="N200" i="1" s="1"/>
  <c r="M95" i="1"/>
  <c r="N95" i="1" s="1"/>
  <c r="M449" i="1"/>
  <c r="N449" i="1" s="1"/>
  <c r="M201" i="1"/>
  <c r="N201" i="1" s="1"/>
  <c r="M913" i="1"/>
  <c r="N913" i="1" s="1"/>
  <c r="M29" i="1"/>
  <c r="N29" i="1" s="1"/>
  <c r="M260" i="1"/>
  <c r="N260" i="1" s="1"/>
  <c r="M830" i="1"/>
  <c r="N830" i="1" s="1"/>
  <c r="M30" i="1"/>
  <c r="N30" i="1" s="1"/>
  <c r="M397" i="1"/>
  <c r="N397" i="1" s="1"/>
  <c r="M10" i="1"/>
  <c r="N10" i="1" s="1"/>
  <c r="M766" i="1"/>
  <c r="N766" i="1" s="1"/>
  <c r="M175" i="1"/>
  <c r="N175" i="1" s="1"/>
  <c r="M336" i="1"/>
  <c r="N336" i="1" s="1"/>
  <c r="M176" i="1"/>
  <c r="N176" i="1" s="1"/>
  <c r="M224" i="1"/>
  <c r="N224" i="1" s="1"/>
  <c r="M304" i="1"/>
  <c r="N304" i="1" s="1"/>
  <c r="M473" i="1"/>
  <c r="N473" i="1" s="1"/>
  <c r="M793" i="1"/>
  <c r="N793" i="1" s="1"/>
  <c r="M723" i="1"/>
  <c r="N723" i="1" s="1"/>
  <c r="M612" i="1"/>
  <c r="N612" i="1" s="1"/>
  <c r="M635" i="1"/>
  <c r="N635" i="1" s="1"/>
  <c r="M96" i="1"/>
  <c r="N96" i="1" s="1"/>
  <c r="M914" i="1"/>
  <c r="N914" i="1" s="1"/>
  <c r="M282" i="1"/>
  <c r="N282" i="1" s="1"/>
  <c r="M225" i="1"/>
  <c r="N225" i="1" s="1"/>
  <c r="M177" i="1"/>
  <c r="N177" i="1" s="1"/>
  <c r="M699" i="1"/>
  <c r="N699" i="1" s="1"/>
  <c r="M240" i="1"/>
  <c r="N240" i="1" s="1"/>
  <c r="M724" i="1"/>
  <c r="N724" i="1" s="1"/>
  <c r="M725" i="1"/>
  <c r="N725" i="1" s="1"/>
  <c r="M11" i="1"/>
  <c r="N11" i="1" s="1"/>
  <c r="M831" i="1"/>
  <c r="N831" i="1" s="1"/>
  <c r="M433" i="1"/>
  <c r="N433" i="1" s="1"/>
  <c r="M581" i="1"/>
  <c r="N581" i="1" s="1"/>
  <c r="M156" i="1"/>
  <c r="N156" i="1" s="1"/>
  <c r="M226" i="1"/>
  <c r="N226" i="1" s="1"/>
  <c r="M860" i="1"/>
  <c r="N860" i="1" s="1"/>
  <c r="M767" i="1"/>
  <c r="N767" i="1" s="1"/>
  <c r="M283" i="1"/>
  <c r="N283" i="1" s="1"/>
  <c r="M613" i="1"/>
  <c r="N613" i="1" s="1"/>
  <c r="M726" i="1"/>
  <c r="N726" i="1" s="1"/>
  <c r="M414" i="1"/>
  <c r="N414" i="1" s="1"/>
  <c r="M768" i="1"/>
  <c r="N768" i="1" s="1"/>
  <c r="M97" i="1"/>
  <c r="N97" i="1" s="1"/>
  <c r="M380" i="1"/>
  <c r="N380" i="1" s="1"/>
  <c r="M284" i="1"/>
  <c r="N284" i="1" s="1"/>
  <c r="M528" i="1"/>
  <c r="N528" i="1" s="1"/>
  <c r="M73" i="1"/>
  <c r="N73" i="1" s="1"/>
  <c r="M495" i="1"/>
  <c r="N495" i="1" s="1"/>
  <c r="M935" i="1"/>
  <c r="N935" i="1" s="1"/>
  <c r="M873" i="1"/>
  <c r="N873" i="1" s="1"/>
  <c r="M496" i="1"/>
  <c r="N496" i="1" s="1"/>
  <c r="M360" i="1"/>
  <c r="N360" i="1" s="1"/>
  <c r="M832" i="1"/>
  <c r="N832" i="1" s="1"/>
  <c r="M157" i="1"/>
  <c r="N157" i="1" s="1"/>
  <c r="M811" i="1"/>
  <c r="N811" i="1" s="1"/>
  <c r="M833" i="1"/>
  <c r="N833" i="1" s="1"/>
  <c r="M285" i="1"/>
  <c r="N285" i="1" s="1"/>
  <c r="M651" i="1"/>
  <c r="N651" i="1" s="1"/>
  <c r="M794" i="1"/>
  <c r="N794" i="1" s="1"/>
  <c r="M673" i="1"/>
  <c r="N673" i="1" s="1"/>
  <c r="M450" i="1"/>
  <c r="N450" i="1" s="1"/>
  <c r="M305" i="1"/>
  <c r="N305" i="1" s="1"/>
  <c r="M674" i="1"/>
  <c r="N674" i="1" s="1"/>
  <c r="M497" i="1"/>
  <c r="N497" i="1" s="1"/>
  <c r="M337" i="1"/>
  <c r="N337" i="1" s="1"/>
  <c r="M675" i="1"/>
  <c r="N675" i="1" s="1"/>
  <c r="M984" i="1"/>
  <c r="N984" i="1" s="1"/>
  <c r="M31" i="1"/>
  <c r="N31" i="1" s="1"/>
  <c r="M286" i="1"/>
  <c r="N286" i="1" s="1"/>
  <c r="M834" i="1"/>
  <c r="N834" i="1" s="1"/>
  <c r="M835" i="1"/>
  <c r="N835" i="1" s="1"/>
  <c r="M812" i="1"/>
  <c r="N812" i="1" s="1"/>
  <c r="M124" i="1"/>
  <c r="N124" i="1" s="1"/>
  <c r="M125" i="1"/>
  <c r="N125" i="1" s="1"/>
  <c r="M52" i="1"/>
  <c r="N52" i="1" s="1"/>
  <c r="M137" i="1"/>
  <c r="N137" i="1" s="1"/>
  <c r="M158" i="1"/>
  <c r="N158" i="1" s="1"/>
  <c r="M874" i="1"/>
  <c r="N874" i="1" s="1"/>
  <c r="M306" i="1"/>
  <c r="N306" i="1" s="1"/>
  <c r="M985" i="1"/>
  <c r="N985" i="1" s="1"/>
  <c r="M582" i="1"/>
  <c r="N582" i="1" s="1"/>
  <c r="M676" i="1"/>
  <c r="N676" i="1" s="1"/>
  <c r="M614" i="1"/>
  <c r="N614" i="1" s="1"/>
  <c r="M813" i="1"/>
  <c r="N813" i="1" s="1"/>
  <c r="M550" i="1"/>
  <c r="N550" i="1" s="1"/>
  <c r="M745" i="1"/>
  <c r="N745" i="1" s="1"/>
  <c r="M583" i="1"/>
  <c r="N583" i="1" s="1"/>
  <c r="M795" i="1"/>
  <c r="N795" i="1" s="1"/>
  <c r="M677" i="1"/>
  <c r="N677" i="1" s="1"/>
  <c r="M769" i="1"/>
  <c r="N769" i="1" s="1"/>
  <c r="M551" i="1"/>
  <c r="N551" i="1" s="1"/>
  <c r="M678" i="1"/>
  <c r="N678" i="1" s="1"/>
  <c r="M74" i="1"/>
  <c r="N74" i="1" s="1"/>
  <c r="M434" i="1"/>
  <c r="N434" i="1" s="1"/>
  <c r="M32" i="1"/>
  <c r="N32" i="1" s="1"/>
  <c r="M202" i="1"/>
  <c r="N202" i="1" s="1"/>
  <c r="M98" i="1"/>
  <c r="N98" i="1" s="1"/>
  <c r="M203" i="1"/>
  <c r="N203" i="1" s="1"/>
  <c r="M679" i="1"/>
  <c r="N679" i="1" s="1"/>
  <c r="M796" i="1"/>
  <c r="N796" i="1" s="1"/>
  <c r="M261" i="1"/>
  <c r="N261" i="1" s="1"/>
  <c r="M636" i="1"/>
  <c r="N636" i="1" s="1"/>
  <c r="M986" i="1"/>
  <c r="N986" i="1" s="1"/>
  <c r="M746" i="1"/>
  <c r="N746" i="1" s="1"/>
  <c r="M936" i="1"/>
  <c r="N936" i="1" s="1"/>
  <c r="M474" i="1"/>
  <c r="N474" i="1" s="1"/>
  <c r="M307" i="1"/>
  <c r="N307" i="1" s="1"/>
  <c r="M584" i="1"/>
  <c r="N584" i="1" s="1"/>
  <c r="M159" i="1"/>
  <c r="N159" i="1" s="1"/>
  <c r="M99" i="1"/>
  <c r="N99" i="1" s="1"/>
  <c r="M585" i="1"/>
  <c r="N585" i="1" s="1"/>
  <c r="M987" i="1"/>
  <c r="N987" i="1" s="1"/>
  <c r="M75" i="1"/>
  <c r="N75" i="1" s="1"/>
  <c r="M241" i="1"/>
  <c r="N241" i="1" s="1"/>
  <c r="M937" i="1"/>
  <c r="N937" i="1" s="1"/>
  <c r="M33" i="1"/>
  <c r="N33" i="1" s="1"/>
  <c r="M552" i="1"/>
  <c r="N552" i="1" s="1"/>
  <c r="M637" i="1"/>
  <c r="N637" i="1" s="1"/>
  <c r="M747" i="1"/>
  <c r="N747" i="1" s="1"/>
  <c r="M748" i="1"/>
  <c r="N748" i="1" s="1"/>
  <c r="M529" i="1"/>
  <c r="N529" i="1" s="1"/>
  <c r="M892" i="1"/>
  <c r="N892" i="1" s="1"/>
  <c r="M553" i="1"/>
  <c r="N553" i="1" s="1"/>
  <c r="M100" i="1"/>
  <c r="N100" i="1" s="1"/>
  <c r="M398" i="1"/>
  <c r="N398" i="1" s="1"/>
  <c r="M227" i="1"/>
  <c r="N227" i="1" s="1"/>
  <c r="M204" i="1"/>
  <c r="N204" i="1" s="1"/>
  <c r="M836" i="1"/>
  <c r="N836" i="1" s="1"/>
  <c r="M797" i="1"/>
  <c r="N797" i="1" s="1"/>
  <c r="M126" i="1"/>
  <c r="N126" i="1" s="1"/>
  <c r="M160" i="1"/>
  <c r="N160" i="1" s="1"/>
  <c r="M451" i="1"/>
  <c r="N451" i="1" s="1"/>
  <c r="M988" i="1"/>
  <c r="N988" i="1" s="1"/>
  <c r="M530" i="1"/>
  <c r="N530" i="1" s="1"/>
  <c r="M958" i="1"/>
  <c r="N958" i="1" s="1"/>
  <c r="M893" i="1"/>
  <c r="N893" i="1" s="1"/>
  <c r="M242" i="1"/>
  <c r="N242" i="1" s="1"/>
  <c r="M531" i="1"/>
  <c r="N531" i="1" s="1"/>
  <c r="M262" i="1"/>
  <c r="N262" i="1" s="1"/>
  <c r="M837" i="1"/>
  <c r="N837" i="1" s="1"/>
  <c r="M361" i="1"/>
  <c r="N361" i="1" s="1"/>
  <c r="M498" i="1"/>
  <c r="N498" i="1" s="1"/>
  <c r="M680" i="1"/>
  <c r="N680" i="1" s="1"/>
  <c r="M989" i="1"/>
  <c r="N989" i="1" s="1"/>
  <c r="M838" i="1"/>
  <c r="N838" i="1" s="1"/>
  <c r="M894" i="1"/>
  <c r="N894" i="1" s="1"/>
  <c r="M243" i="1"/>
  <c r="N243" i="1" s="1"/>
  <c r="M915" i="1"/>
  <c r="N915" i="1" s="1"/>
  <c r="M749" i="1"/>
  <c r="N749" i="1" s="1"/>
  <c r="M76" i="1"/>
  <c r="N76" i="1" s="1"/>
  <c r="M101" i="1"/>
  <c r="N101" i="1" s="1"/>
  <c r="M770" i="1"/>
  <c r="N770" i="1" s="1"/>
  <c r="M161" i="1"/>
  <c r="N161" i="1" s="1"/>
  <c r="M875" i="1"/>
  <c r="N875" i="1" s="1"/>
  <c r="M568" i="1"/>
  <c r="N568" i="1" s="1"/>
  <c r="M638" i="1"/>
  <c r="N638" i="1" s="1"/>
  <c r="M178" i="1"/>
  <c r="N178" i="1" s="1"/>
  <c r="M586" i="1"/>
  <c r="N586" i="1" s="1"/>
  <c r="M287" i="1"/>
  <c r="N287" i="1" s="1"/>
  <c r="M839" i="1"/>
  <c r="N839" i="1" s="1"/>
  <c r="M861" i="1"/>
  <c r="N861" i="1" s="1"/>
  <c r="M435" i="1"/>
  <c r="N435" i="1" s="1"/>
  <c r="M228" i="1"/>
  <c r="N228" i="1" s="1"/>
  <c r="M452" i="1"/>
  <c r="N452" i="1" s="1"/>
  <c r="M12" i="1"/>
  <c r="N12" i="1" s="1"/>
  <c r="M959" i="1"/>
  <c r="N959" i="1" s="1"/>
  <c r="M771" i="1"/>
  <c r="N771" i="1" s="1"/>
  <c r="M415" i="1"/>
  <c r="N415" i="1" s="1"/>
  <c r="M532" i="1"/>
  <c r="N532" i="1" s="1"/>
  <c r="M960" i="1"/>
  <c r="N960" i="1" s="1"/>
  <c r="M750" i="1"/>
  <c r="N750" i="1" s="1"/>
  <c r="M453" i="1"/>
  <c r="N453" i="1" s="1"/>
  <c r="M13" i="1"/>
  <c r="N13" i="1" s="1"/>
  <c r="M840" i="1"/>
  <c r="N840" i="1" s="1"/>
  <c r="M308" i="1"/>
  <c r="N308" i="1" s="1"/>
  <c r="M416" i="1"/>
  <c r="N416" i="1" s="1"/>
  <c r="M990" i="1"/>
  <c r="N990" i="1" s="1"/>
  <c r="M179" i="1"/>
  <c r="N179" i="1" s="1"/>
  <c r="M180" i="1"/>
  <c r="N180" i="1" s="1"/>
  <c r="M205" i="1"/>
  <c r="N205" i="1" s="1"/>
  <c r="M533" i="1"/>
  <c r="N533" i="1" s="1"/>
  <c r="M862" i="1"/>
  <c r="N862" i="1" s="1"/>
  <c r="M727" i="1"/>
  <c r="N727" i="1" s="1"/>
  <c r="M499" i="1"/>
  <c r="N499" i="1" s="1"/>
  <c r="M534" i="1"/>
  <c r="N534" i="1" s="1"/>
  <c r="M229" i="1"/>
  <c r="N229" i="1" s="1"/>
  <c r="M798" i="1"/>
  <c r="N798" i="1" s="1"/>
  <c r="M34" i="1"/>
  <c r="N34" i="1" s="1"/>
  <c r="M138" i="1"/>
  <c r="N138" i="1" s="1"/>
  <c r="M362" i="1"/>
  <c r="N362" i="1" s="1"/>
  <c r="M554" i="1"/>
  <c r="N554" i="1" s="1"/>
  <c r="M700" i="1"/>
  <c r="N700" i="1" s="1"/>
  <c r="M555" i="1"/>
  <c r="N555" i="1" s="1"/>
  <c r="M338" i="1"/>
  <c r="N338" i="1" s="1"/>
  <c r="M895" i="1"/>
  <c r="N895" i="1" s="1"/>
  <c r="M916" i="1"/>
  <c r="N916" i="1" s="1"/>
  <c r="M475" i="1"/>
  <c r="N475" i="1" s="1"/>
  <c r="M500" i="1"/>
  <c r="N500" i="1" s="1"/>
  <c r="M139" i="1"/>
  <c r="N139" i="1" s="1"/>
  <c r="M127" i="1"/>
  <c r="N127" i="1" s="1"/>
  <c r="M476" i="1"/>
  <c r="N476" i="1" s="1"/>
  <c r="M681" i="1"/>
  <c r="N681" i="1" s="1"/>
  <c r="M587" i="1"/>
  <c r="N587" i="1" s="1"/>
  <c r="M896" i="1"/>
  <c r="N896" i="1" s="1"/>
  <c r="M436" i="1"/>
  <c r="N436" i="1" s="1"/>
  <c r="M535" i="1"/>
  <c r="N535" i="1" s="1"/>
  <c r="M569" i="1"/>
  <c r="N569" i="1" s="1"/>
  <c r="M417" i="1"/>
  <c r="N417" i="1" s="1"/>
  <c r="M140" i="1"/>
  <c r="N140" i="1" s="1"/>
  <c r="M339" i="1"/>
  <c r="N339" i="1" s="1"/>
  <c r="M399" i="1"/>
  <c r="N399" i="1" s="1"/>
  <c r="M863" i="1"/>
  <c r="N863" i="1" s="1"/>
  <c r="M400" i="1"/>
  <c r="N400" i="1" s="1"/>
  <c r="M437" i="1"/>
  <c r="N437" i="1" s="1"/>
  <c r="M570" i="1"/>
  <c r="N570" i="1" s="1"/>
  <c r="M841" i="1"/>
  <c r="N841" i="1" s="1"/>
  <c r="M141" i="1"/>
  <c r="N141" i="1" s="1"/>
  <c r="M14" i="1"/>
  <c r="N14" i="1" s="1"/>
  <c r="M652" i="1"/>
  <c r="N652" i="1" s="1"/>
  <c r="M263" i="1"/>
  <c r="N263" i="1" s="1"/>
  <c r="M615" i="1"/>
  <c r="N615" i="1" s="1"/>
  <c r="M454" i="1"/>
  <c r="N454" i="1" s="1"/>
  <c r="M381" i="1"/>
  <c r="N381" i="1" s="1"/>
  <c r="M653" i="1"/>
  <c r="N653" i="1" s="1"/>
  <c r="M616" i="1"/>
  <c r="N616" i="1" s="1"/>
  <c r="M588" i="1"/>
  <c r="N588" i="1" s="1"/>
  <c r="M938" i="1"/>
  <c r="N938" i="1" s="1"/>
  <c r="M589" i="1"/>
  <c r="N589" i="1" s="1"/>
  <c r="M617" i="1"/>
  <c r="N617" i="1" s="1"/>
  <c r="M318" i="1"/>
  <c r="N318" i="1" s="1"/>
  <c r="M842" i="1"/>
  <c r="N842" i="1" s="1"/>
  <c r="M382" i="1"/>
  <c r="N382" i="1" s="1"/>
  <c r="M363" i="1"/>
  <c r="N363" i="1" s="1"/>
  <c r="M15" i="1"/>
  <c r="N15" i="1" s="1"/>
  <c r="M288" i="1"/>
  <c r="N288" i="1" s="1"/>
  <c r="M991" i="1"/>
  <c r="N991" i="1" s="1"/>
  <c r="M35" i="1"/>
  <c r="N35" i="1" s="1"/>
  <c r="M571" i="1"/>
  <c r="N571" i="1" s="1"/>
  <c r="M618" i="1"/>
  <c r="N618" i="1" s="1"/>
  <c r="M799" i="1"/>
  <c r="N799" i="1" s="1"/>
  <c r="M77" i="1"/>
  <c r="N77" i="1" s="1"/>
  <c r="M16" i="1"/>
  <c r="N16" i="1" s="1"/>
  <c r="M162" i="1"/>
  <c r="N162" i="1" s="1"/>
  <c r="M590" i="1"/>
  <c r="N590" i="1" s="1"/>
  <c r="M814" i="1"/>
  <c r="N814" i="1" s="1"/>
  <c r="M53" i="1"/>
  <c r="N53" i="1" s="1"/>
  <c r="M654" i="1"/>
  <c r="N654" i="1" s="1"/>
  <c r="M206" i="1"/>
  <c r="N206" i="1" s="1"/>
  <c r="M207" i="1"/>
  <c r="N207" i="1" s="1"/>
  <c r="M383" i="1"/>
  <c r="N383" i="1" s="1"/>
  <c r="M961" i="1"/>
  <c r="N961" i="1" s="1"/>
  <c r="M701" i="1"/>
  <c r="N701" i="1" s="1"/>
  <c r="M682" i="1"/>
  <c r="N682" i="1" s="1"/>
  <c r="M455" i="1"/>
  <c r="N455" i="1" s="1"/>
  <c r="M572" i="1"/>
  <c r="N572" i="1" s="1"/>
  <c r="M655" i="1"/>
  <c r="N655" i="1" s="1"/>
  <c r="M142" i="1"/>
  <c r="N142" i="1" s="1"/>
  <c r="M591" i="1"/>
  <c r="N591" i="1" s="1"/>
  <c r="M163" i="1"/>
  <c r="N163" i="1" s="1"/>
  <c r="M17" i="1"/>
  <c r="N17" i="1" s="1"/>
  <c r="M54" i="1"/>
  <c r="N54" i="1" s="1"/>
  <c r="M477" i="1"/>
  <c r="N477" i="1" s="1"/>
  <c r="M456" i="1"/>
  <c r="N456" i="1" s="1"/>
  <c r="M164" i="1"/>
  <c r="N164" i="1" s="1"/>
  <c r="M992" i="1"/>
  <c r="N992" i="1" s="1"/>
  <c r="M772" i="1"/>
  <c r="N772" i="1" s="1"/>
  <c r="M55" i="1"/>
  <c r="N55" i="1" s="1"/>
  <c r="M683" i="1"/>
  <c r="N683" i="1" s="1"/>
  <c r="M573" i="1"/>
  <c r="N573" i="1" s="1"/>
  <c r="M993" i="1"/>
  <c r="N993" i="1" s="1"/>
  <c r="M165" i="1"/>
  <c r="N165" i="1" s="1"/>
  <c r="M702" i="1"/>
  <c r="N702" i="1" s="1"/>
  <c r="M728" i="1"/>
  <c r="N728" i="1" s="1"/>
  <c r="M656" i="1"/>
  <c r="N656" i="1" s="1"/>
  <c r="M478" i="1"/>
  <c r="N478" i="1" s="1"/>
  <c r="M289" i="1"/>
  <c r="N289" i="1" s="1"/>
  <c r="M657" i="1"/>
  <c r="N657" i="1" s="1"/>
  <c r="M962" i="1"/>
  <c r="N962" i="1" s="1"/>
  <c r="M897" i="1"/>
  <c r="N897" i="1" s="1"/>
  <c r="M319" i="1"/>
  <c r="N319" i="1" s="1"/>
  <c r="M78" i="1"/>
  <c r="N78" i="1" s="1"/>
  <c r="M773" i="1"/>
  <c r="N773" i="1" s="1"/>
  <c r="M418" i="1"/>
  <c r="N418" i="1" s="1"/>
  <c r="M290" i="1"/>
  <c r="N290" i="1" s="1"/>
  <c r="M639" i="1"/>
  <c r="N639" i="1" s="1"/>
  <c r="M364" i="1"/>
  <c r="N364" i="1" s="1"/>
  <c r="M143" i="1"/>
  <c r="N143" i="1" s="1"/>
  <c r="M208" i="1"/>
  <c r="N208" i="1" s="1"/>
  <c r="M144" i="1"/>
  <c r="N144" i="1" s="1"/>
  <c r="M684" i="1"/>
  <c r="N684" i="1" s="1"/>
  <c r="M457" i="1"/>
  <c r="N457" i="1" s="1"/>
  <c r="M419" i="1"/>
  <c r="N419" i="1" s="1"/>
  <c r="M384" i="1"/>
  <c r="N384" i="1" s="1"/>
  <c r="M385" i="1"/>
  <c r="N385" i="1" s="1"/>
  <c r="M751" i="1"/>
  <c r="N751" i="1" s="1"/>
  <c r="M592" i="1"/>
  <c r="N592" i="1" s="1"/>
  <c r="M365" i="1"/>
  <c r="N365" i="1" s="1"/>
  <c r="M36" i="1"/>
  <c r="N36" i="1" s="1"/>
  <c r="M18" i="1"/>
  <c r="N18" i="1" s="1"/>
  <c r="M994" i="1"/>
  <c r="N994" i="1" s="1"/>
  <c r="M102" i="1"/>
  <c r="N102" i="1" s="1"/>
  <c r="M401" i="1"/>
  <c r="N401" i="1" s="1"/>
  <c r="M230" i="1"/>
  <c r="N230" i="1" s="1"/>
  <c r="M876" i="1"/>
  <c r="N876" i="1" s="1"/>
  <c r="M37" i="1"/>
  <c r="N37" i="1" s="1"/>
  <c r="M56" i="1"/>
  <c r="N56" i="1" s="1"/>
  <c r="M458" i="1"/>
  <c r="N458" i="1" s="1"/>
  <c r="M244" i="1"/>
  <c r="N244" i="1" s="1"/>
  <c r="M402" i="1"/>
  <c r="N402" i="1" s="1"/>
  <c r="M103" i="1"/>
  <c r="N103" i="1" s="1"/>
  <c r="M774" i="1"/>
  <c r="N774" i="1" s="1"/>
  <c r="M800" i="1"/>
  <c r="N800" i="1" s="1"/>
  <c r="M619" i="1"/>
  <c r="N619" i="1" s="1"/>
  <c r="M181" i="1"/>
  <c r="N181" i="1" s="1"/>
  <c r="M703" i="1"/>
  <c r="N703" i="1" s="1"/>
  <c r="M917" i="1"/>
  <c r="N917" i="1" s="1"/>
  <c r="M729" i="1"/>
  <c r="N729" i="1" s="1"/>
  <c r="M438" i="1"/>
  <c r="N438" i="1" s="1"/>
  <c r="M918" i="1"/>
  <c r="N918" i="1" s="1"/>
  <c r="M479" i="1"/>
  <c r="N479" i="1" s="1"/>
  <c r="M340" i="1"/>
  <c r="N340" i="1" s="1"/>
  <c r="M209" i="1"/>
  <c r="N209" i="1" s="1"/>
  <c r="M620" i="1"/>
  <c r="N620" i="1" s="1"/>
  <c r="M963" i="1"/>
  <c r="N963" i="1" s="1"/>
  <c r="M459" i="1"/>
  <c r="N459" i="1" s="1"/>
  <c r="M658" i="1"/>
  <c r="N658" i="1" s="1"/>
  <c r="M341" i="1"/>
  <c r="N341" i="1" s="1"/>
  <c r="M342" i="1"/>
  <c r="N342" i="1" s="1"/>
  <c r="M291" i="1"/>
  <c r="N291" i="1" s="1"/>
  <c r="M182" i="1"/>
  <c r="N182" i="1" s="1"/>
  <c r="M843" i="1"/>
  <c r="N843" i="1" s="1"/>
  <c r="M38" i="1"/>
  <c r="N38" i="1" s="1"/>
  <c r="M939" i="1"/>
  <c r="N939" i="1" s="1"/>
  <c r="M501" i="1"/>
  <c r="N501" i="1" s="1"/>
  <c r="M815" i="1"/>
  <c r="N815" i="1" s="1"/>
  <c r="M183" i="1"/>
  <c r="N183" i="1" s="1"/>
  <c r="M439" i="1"/>
  <c r="N439" i="1" s="1"/>
  <c r="M898" i="1"/>
  <c r="N898" i="1" s="1"/>
  <c r="M964" i="1"/>
  <c r="N964" i="1" s="1"/>
  <c r="M79" i="1"/>
  <c r="N79" i="1" s="1"/>
  <c r="M536" i="1"/>
  <c r="N536" i="1" s="1"/>
  <c r="M593" i="1"/>
  <c r="N593" i="1" s="1"/>
  <c r="M940" i="1"/>
  <c r="N940" i="1" s="1"/>
  <c r="M704" i="1"/>
  <c r="N704" i="1" s="1"/>
  <c r="M460" i="1"/>
  <c r="N460" i="1" s="1"/>
  <c r="M775" i="1"/>
  <c r="N775" i="1" s="1"/>
  <c r="M231" i="1"/>
  <c r="N231" i="1" s="1"/>
  <c r="M128" i="1"/>
  <c r="N128" i="1" s="1"/>
  <c r="M366" i="1"/>
  <c r="N366" i="1" s="1"/>
  <c r="M420" i="1"/>
  <c r="N420" i="1" s="1"/>
  <c r="M877" i="1"/>
  <c r="N877" i="1" s="1"/>
  <c r="M752" i="1"/>
  <c r="N752" i="1" s="1"/>
  <c r="M864" i="1"/>
  <c r="N864" i="1" s="1"/>
  <c r="M801" i="1"/>
  <c r="N801" i="1" s="1"/>
  <c r="M705" i="1"/>
  <c r="N705" i="1" s="1"/>
  <c r="M343" i="1"/>
  <c r="N343" i="1" s="1"/>
  <c r="M776" i="1"/>
  <c r="N776" i="1" s="1"/>
  <c r="M502" i="1"/>
  <c r="N502" i="1" s="1"/>
  <c r="M802" i="1"/>
  <c r="N802" i="1" s="1"/>
  <c r="M245" i="1"/>
  <c r="N245" i="1" s="1"/>
  <c r="M461" i="1"/>
  <c r="N461" i="1" s="1"/>
  <c r="M171" i="1"/>
  <c r="N171" i="1" s="1"/>
  <c r="M666" i="1"/>
  <c r="N666" i="1" s="1"/>
  <c r="M391" i="1"/>
  <c r="N391" i="1" s="1"/>
  <c r="M253" i="1"/>
  <c r="N253" i="1" s="1"/>
  <c r="M561" i="1"/>
  <c r="N561" i="1" s="1"/>
  <c r="M578" i="1"/>
  <c r="N578" i="1" s="1"/>
  <c r="M254" i="1"/>
  <c r="N254" i="1" s="1"/>
  <c r="M954" i="1"/>
  <c r="N954" i="1" s="1"/>
  <c r="M719" i="1"/>
  <c r="N719" i="1" s="1"/>
  <c r="M112" i="1"/>
  <c r="N112" i="1" s="1"/>
  <c r="M354" i="1"/>
  <c r="N354" i="1" s="1"/>
  <c r="M85" i="1"/>
  <c r="N85" i="1" s="1"/>
  <c r="M971" i="1"/>
  <c r="M489" i="1"/>
  <c r="N489" i="1" s="1"/>
  <c r="M23" i="1"/>
  <c r="N23" i="1" s="1"/>
  <c r="M193" i="1"/>
  <c r="N193" i="1" s="1"/>
  <c r="M603" i="1"/>
  <c r="N603" i="1" s="1"/>
  <c r="M927" i="1"/>
  <c r="N927" i="1" s="1"/>
  <c r="M86" i="1"/>
  <c r="N86" i="1" s="1"/>
  <c r="M667" i="1"/>
  <c r="N667" i="1" s="1"/>
  <c r="M2" i="1"/>
  <c r="N2" i="1" s="1"/>
  <c r="M355" i="1"/>
  <c r="N355" i="1" s="1"/>
  <c r="M647" i="1"/>
  <c r="N647" i="1" s="1"/>
  <c r="M972" i="1"/>
  <c r="N972" i="1" s="1"/>
  <c r="M216" i="1"/>
  <c r="N216" i="1" s="1"/>
  <c r="M407" i="1"/>
  <c r="N407" i="1" s="1"/>
  <c r="M515" i="1"/>
  <c r="N515" i="1" s="1"/>
  <c r="M490" i="1"/>
  <c r="N490" i="1" s="1"/>
  <c r="M426" i="1"/>
  <c r="N426" i="1" s="1"/>
  <c r="M546" i="1"/>
  <c r="N546" i="1" s="1"/>
  <c r="M255" i="1"/>
  <c r="N255" i="1" s="1"/>
  <c r="M668" i="1"/>
  <c r="N668" i="1" s="1"/>
  <c r="M689" i="1"/>
  <c r="N689" i="1" s="1"/>
  <c r="M856" i="1"/>
  <c r="N856" i="1" s="1"/>
  <c r="M720" i="1"/>
  <c r="N720" i="1" s="1"/>
  <c r="M3" i="1"/>
  <c r="N3" i="1" s="1"/>
  <c r="M408" i="1"/>
  <c r="N408" i="1" s="1"/>
  <c r="M113" i="1"/>
  <c r="N113" i="1" s="1"/>
  <c r="M562" i="1"/>
  <c r="N562" i="1" s="1"/>
  <c r="M327" i="1"/>
  <c r="N327" i="1" s="1"/>
  <c r="M87" i="1"/>
  <c r="N87" i="1" s="1"/>
  <c r="M629" i="1"/>
  <c r="N629" i="1" s="1"/>
  <c r="M88" i="1"/>
  <c r="N88" i="1" s="1"/>
  <c r="M786" i="1"/>
  <c r="N786" i="1" s="1"/>
  <c r="M44" i="1"/>
  <c r="N44" i="1" s="1"/>
  <c r="M444" i="1"/>
  <c r="N444" i="1" s="1"/>
  <c r="M758" i="1"/>
  <c r="N758" i="1" s="1"/>
  <c r="M759" i="1"/>
  <c r="N759" i="1" s="1"/>
  <c r="M194" i="1"/>
  <c r="N194" i="1" s="1"/>
  <c r="M195" i="1"/>
  <c r="N195" i="1" s="1"/>
  <c r="M376" i="1"/>
  <c r="N376" i="1" s="1"/>
  <c r="M328" i="1"/>
  <c r="N328" i="1" s="1"/>
  <c r="M409" i="1"/>
  <c r="N409" i="1" s="1"/>
  <c r="M275" i="1"/>
  <c r="N275" i="1" s="1"/>
  <c r="M172" i="1"/>
  <c r="N172" i="1" s="1"/>
  <c r="M955" i="1"/>
  <c r="N955" i="1" s="1"/>
  <c r="M4" i="1"/>
  <c r="N4" i="1" s="1"/>
  <c r="M928" i="1"/>
  <c r="N928" i="1" s="1"/>
  <c r="M256" i="1"/>
  <c r="N256" i="1" s="1"/>
  <c r="M65" i="1"/>
  <c r="N65" i="1" s="1"/>
  <c r="M5" i="1"/>
  <c r="N5" i="1" s="1"/>
  <c r="M826" i="1"/>
  <c r="N826" i="1" s="1"/>
  <c r="M648" i="1"/>
  <c r="N648" i="1" s="1"/>
  <c r="M690" i="1"/>
  <c r="N690" i="1" s="1"/>
  <c r="M563" i="1"/>
  <c r="N563" i="1" s="1"/>
  <c r="M630" i="1"/>
  <c r="N630" i="1" s="1"/>
  <c r="M151" i="1"/>
  <c r="N151" i="1" s="1"/>
  <c r="M807" i="1"/>
  <c r="N807" i="1" s="1"/>
  <c r="M516" i="1"/>
  <c r="N516" i="1" s="1"/>
  <c r="M691" i="1"/>
  <c r="N691" i="1" s="1"/>
  <c r="M45" i="1"/>
  <c r="N45" i="1" s="1"/>
  <c r="M237" i="1"/>
  <c r="N237" i="1" s="1"/>
  <c r="M6" i="1"/>
  <c r="N6" i="1" s="1"/>
  <c r="M909" i="1"/>
  <c r="N909" i="1" s="1"/>
  <c r="M89" i="1"/>
  <c r="N89" i="1" s="1"/>
  <c r="M604" i="1"/>
  <c r="N604" i="1" s="1"/>
  <c r="M605" i="1"/>
  <c r="N605" i="1" s="1"/>
  <c r="M329" i="1"/>
  <c r="N329" i="1" s="1"/>
  <c r="M973" i="1"/>
  <c r="N973" i="1" s="1"/>
  <c r="M445" i="1"/>
  <c r="N445" i="1" s="1"/>
  <c r="M297" i="1"/>
  <c r="N297" i="1" s="1"/>
  <c r="M760" i="1"/>
  <c r="N760" i="1" s="1"/>
  <c r="M410" i="1"/>
  <c r="N410" i="1" s="1"/>
  <c r="M276" i="1"/>
  <c r="N276" i="1" s="1"/>
  <c r="M24" i="1"/>
  <c r="N24" i="1" s="1"/>
  <c r="M217" i="1"/>
  <c r="N217" i="1" s="1"/>
  <c r="M808" i="1"/>
  <c r="N808" i="1" s="1"/>
  <c r="M787" i="1"/>
  <c r="N787" i="1" s="1"/>
  <c r="M692" i="1"/>
  <c r="N692" i="1" s="1"/>
  <c r="M788" i="1"/>
  <c r="N788" i="1" s="1"/>
  <c r="M693" i="1"/>
  <c r="N693" i="1" s="1"/>
  <c r="M356" i="1"/>
  <c r="N356" i="1" s="1"/>
  <c r="M606" i="1"/>
  <c r="N606" i="1" s="1"/>
  <c r="M298" i="1"/>
  <c r="N298" i="1" s="1"/>
  <c r="M547" i="1"/>
  <c r="N547" i="1" s="1"/>
  <c r="M694" i="1"/>
  <c r="N694" i="1" s="1"/>
  <c r="M789" i="1"/>
  <c r="N789" i="1" s="1"/>
  <c r="M669" i="1"/>
  <c r="N669" i="1" s="1"/>
  <c r="M468" i="1"/>
  <c r="N468" i="1" s="1"/>
  <c r="M299" i="1"/>
  <c r="N299" i="1" s="1"/>
  <c r="M607" i="1"/>
  <c r="N607" i="1" s="1"/>
  <c r="M870" i="1"/>
  <c r="N870" i="1" s="1"/>
  <c r="M330" i="1"/>
  <c r="N330" i="1" s="1"/>
  <c r="M90" i="1"/>
  <c r="N90" i="1" s="1"/>
  <c r="M579" i="1"/>
  <c r="N579" i="1" s="1"/>
  <c r="M66" i="1"/>
  <c r="N66" i="1" s="1"/>
  <c r="M196" i="1"/>
  <c r="N196" i="1" s="1"/>
  <c r="M331" i="1"/>
  <c r="N331" i="1" s="1"/>
  <c r="M197" i="1"/>
  <c r="N197" i="1" s="1"/>
  <c r="M332" i="1"/>
  <c r="N332" i="1" s="1"/>
  <c r="M392" i="1"/>
  <c r="N392" i="1" s="1"/>
  <c r="M469" i="1"/>
  <c r="N469" i="1" s="1"/>
  <c r="M91" i="1"/>
  <c r="N91" i="1" s="1"/>
  <c r="M695" i="1"/>
  <c r="N695" i="1" s="1"/>
  <c r="M114" i="1"/>
  <c r="N114" i="1" s="1"/>
  <c r="M25" i="1"/>
  <c r="N25" i="1" s="1"/>
  <c r="M257" i="1"/>
  <c r="N257" i="1" s="1"/>
  <c r="M887" i="1"/>
  <c r="N887" i="1" s="1"/>
  <c r="M888" i="1"/>
  <c r="N888" i="1" s="1"/>
  <c r="M218" i="1"/>
  <c r="N218" i="1" s="1"/>
  <c r="M974" i="1"/>
  <c r="N974" i="1" s="1"/>
  <c r="M446" i="1"/>
  <c r="N446" i="1" s="1"/>
  <c r="M316" i="1"/>
  <c r="N316" i="1" s="1"/>
  <c r="M631" i="1"/>
  <c r="N631" i="1" s="1"/>
  <c r="M219" i="1"/>
  <c r="N219" i="1" s="1"/>
  <c r="M317" i="1"/>
  <c r="N317" i="1" s="1"/>
  <c r="M152" i="1"/>
  <c r="N152" i="1" s="1"/>
  <c r="M67" i="1"/>
  <c r="N67" i="1" s="1"/>
  <c r="M827" i="1"/>
  <c r="N827" i="1" s="1"/>
  <c r="M68" i="1"/>
  <c r="N68" i="1" s="1"/>
  <c r="M491" i="1"/>
  <c r="N491" i="1" s="1"/>
  <c r="M46" i="1"/>
  <c r="N46" i="1" s="1"/>
  <c r="M649" i="1"/>
  <c r="N649" i="1" s="1"/>
  <c r="M47" i="1"/>
  <c r="N47" i="1" s="1"/>
  <c r="M548" i="1"/>
  <c r="N548" i="1" s="1"/>
  <c r="M580" i="1"/>
  <c r="N580" i="1" s="1"/>
  <c r="M650" i="1"/>
  <c r="N650" i="1" s="1"/>
  <c r="M377" i="1"/>
  <c r="N377" i="1" s="1"/>
  <c r="M411" i="1"/>
  <c r="N411" i="1" s="1"/>
  <c r="M92" i="1"/>
  <c r="N92" i="1" s="1"/>
  <c r="M357" i="1"/>
  <c r="N357" i="1" s="1"/>
  <c r="M564" i="1"/>
  <c r="N564" i="1" s="1"/>
  <c r="M871" i="1"/>
  <c r="N871" i="1" s="1"/>
  <c r="M427" i="1"/>
  <c r="N427" i="1" s="1"/>
  <c r="M412" i="1"/>
  <c r="N412" i="1" s="1"/>
  <c r="M115" i="1"/>
  <c r="N115" i="1" s="1"/>
  <c r="M7" i="1"/>
  <c r="N7" i="1" s="1"/>
  <c r="M93" i="1"/>
  <c r="N93" i="1" s="1"/>
  <c r="M857" i="1"/>
  <c r="N857" i="1" s="1"/>
  <c r="M238" i="1"/>
  <c r="N238" i="1" s="1"/>
  <c r="M517" i="1"/>
  <c r="N517" i="1" s="1"/>
  <c r="M956" i="1"/>
  <c r="N956" i="1" s="1"/>
  <c r="M696" i="1"/>
  <c r="N696" i="1" s="1"/>
  <c r="M277" i="1"/>
  <c r="N277" i="1" s="1"/>
  <c r="M518" i="1"/>
  <c r="N518" i="1" s="1"/>
  <c r="M929" i="1"/>
  <c r="N929" i="1" s="1"/>
  <c r="M549" i="1"/>
  <c r="N549" i="1" s="1"/>
  <c r="M173" i="1"/>
  <c r="N173" i="1" s="1"/>
  <c r="M519" i="1"/>
  <c r="N519" i="1" s="1"/>
  <c r="M975" i="1"/>
  <c r="N975" i="1" s="1"/>
  <c r="M428" i="1"/>
  <c r="N428" i="1" s="1"/>
  <c r="M976" i="1"/>
  <c r="N976" i="1" s="1"/>
  <c r="M608" i="1"/>
  <c r="N608" i="1" s="1"/>
  <c r="M889" i="1"/>
  <c r="N889" i="1" s="1"/>
  <c r="M333" i="1"/>
  <c r="N333" i="1" s="1"/>
  <c r="M520" i="1"/>
  <c r="N520" i="1" s="1"/>
  <c r="M741" i="1"/>
  <c r="N741" i="1" s="1"/>
  <c r="M8" i="1"/>
  <c r="N8" i="1" s="1"/>
  <c r="M153" i="1"/>
  <c r="N153" i="1" s="1"/>
  <c r="M721" i="1"/>
  <c r="N721" i="1" s="1"/>
  <c r="M300" i="1"/>
  <c r="N300" i="1" s="1"/>
  <c r="M977" i="1"/>
  <c r="N977" i="1" s="1"/>
  <c r="M429" i="1"/>
  <c r="N429" i="1" s="1"/>
  <c r="M278" i="1"/>
  <c r="N278" i="1" s="1"/>
  <c r="M521" i="1"/>
  <c r="N521" i="1" s="1"/>
  <c r="M565" i="1"/>
  <c r="N565" i="1" s="1"/>
  <c r="M447" i="1"/>
  <c r="N447" i="1" s="1"/>
  <c r="M279" i="1"/>
  <c r="N279" i="1" s="1"/>
  <c r="M470" i="1"/>
  <c r="N470" i="1" s="1"/>
  <c r="M26" i="1"/>
  <c r="N26" i="1" s="1"/>
  <c r="M930" i="1"/>
  <c r="N930" i="1" s="1"/>
  <c r="M522" i="1"/>
  <c r="N522" i="1" s="1"/>
  <c r="M280" i="1"/>
  <c r="N280" i="1" s="1"/>
  <c r="M136" i="1"/>
  <c r="N136" i="1" s="1"/>
  <c r="M48" i="1"/>
  <c r="N48" i="1" s="1"/>
  <c r="M978" i="1"/>
  <c r="N978" i="1" s="1"/>
  <c r="M448" i="1"/>
  <c r="N448" i="1" s="1"/>
  <c r="M957" i="1"/>
  <c r="N957" i="1" s="1"/>
  <c r="M890" i="1"/>
  <c r="N890" i="1" s="1"/>
  <c r="M979" i="1"/>
  <c r="N979" i="1" s="1"/>
  <c r="M931" i="1"/>
  <c r="N931" i="1" s="1"/>
  <c r="M358" i="1"/>
  <c r="N358" i="1" s="1"/>
  <c r="M790" i="1"/>
  <c r="N790" i="1" s="1"/>
  <c r="M722" i="1"/>
  <c r="N722" i="1" s="1"/>
  <c r="M301" i="1"/>
  <c r="N301" i="1" s="1"/>
  <c r="M492" i="1"/>
  <c r="N492" i="1" s="1"/>
  <c r="M761" i="1"/>
  <c r="N761" i="1" s="1"/>
  <c r="M566" i="1"/>
  <c r="N566" i="1" s="1"/>
  <c r="M198" i="1"/>
  <c r="N198" i="1" s="1"/>
  <c r="M809" i="1"/>
  <c r="N809" i="1" s="1"/>
  <c r="M334" i="1"/>
  <c r="N334" i="1" s="1"/>
  <c r="M810" i="1"/>
  <c r="N810" i="1" s="1"/>
  <c r="M430" i="1"/>
  <c r="N430" i="1" s="1"/>
  <c r="M523" i="1"/>
  <c r="N523" i="1" s="1"/>
  <c r="M910" i="1"/>
  <c r="N910" i="1" s="1"/>
  <c r="M326" i="1"/>
  <c r="N326" i="1" s="1"/>
  <c r="N971" i="1" l="1"/>
  <c r="R21" i="1"/>
  <c r="R11" i="1"/>
  <c r="R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935108-A272-4AD6-8243-E8646FE0B7A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<sst xmlns="http://schemas.openxmlformats.org/spreadsheetml/2006/main" count="3091" uniqueCount="1071">
  <si>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</si>
  <si>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</si>
  <si>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</si>
  <si>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</si>
  <si>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</si>
  <si>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</si>
  <si>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</si>
  <si>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</si>
  <si>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</si>
  <si>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</si>
  <si>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</si>
  <si>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</si>
  <si>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</si>
  <si>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</si>
  <si>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</si>
  <si>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</si>
  <si>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</si>
  <si>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</si>
  <si>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</si>
  <si>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</si>
  <si>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</si>
  <si>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</si>
  <si>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</si>
  <si>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</si>
  <si>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</si>
  <si>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</si>
  <si>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</si>
  <si>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</si>
  <si>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</si>
  <si>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</si>
  <si>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</si>
  <si>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</si>
  <si>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</si>
  <si>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</si>
  <si>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</si>
  <si>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</si>
  <si>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</si>
  <si>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</si>
  <si>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</si>
  <si>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</si>
  <si>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</si>
  <si>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</si>
  <si>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</si>
  <si>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</si>
  <si>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</si>
  <si>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</si>
  <si>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</si>
  <si>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</si>
  <si>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</si>
  <si>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</si>
  <si>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</si>
  <si>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</si>
  <si>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</si>
  <si>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</si>
  <si>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</si>
  <si>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</si>
  <si>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</si>
  <si>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</si>
  <si>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</si>
  <si>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</si>
  <si>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</si>
  <si>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</si>
  <si>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</si>
  <si>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</si>
  <si>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</si>
  <si>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</si>
  <si>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</si>
  <si>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</si>
  <si>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</si>
  <si>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</si>
  <si>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</si>
  <si>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</si>
  <si>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</si>
  <si>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</si>
  <si>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</si>
  <si>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</si>
  <si>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</si>
  <si>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</si>
  <si>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</si>
  <si>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</si>
  <si>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</si>
  <si>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</si>
  <si>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</si>
  <si>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</si>
  <si>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</si>
  <si>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</si>
  <si>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</si>
  <si>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</si>
  <si>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</si>
  <si>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</si>
  <si>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</si>
  <si>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</si>
  <si>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</si>
  <si>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</si>
  <si>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</si>
  <si>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</si>
  <si>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</si>
  <si>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</si>
  <si>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</si>
  <si>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</si>
  <si>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</si>
  <si>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</si>
  <si>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</si>
  <si>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</si>
  <si>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</si>
  <si>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</si>
  <si>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</si>
  <si>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</si>
  <si>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</si>
  <si>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</si>
  <si>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</si>
  <si>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</si>
  <si>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</si>
  <si>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</si>
  <si>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</si>
  <si>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</si>
  <si>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</si>
  <si>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</si>
  <si>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</si>
  <si>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</si>
  <si>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</si>
  <si>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</si>
  <si>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</si>
  <si>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</si>
  <si>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</si>
  <si>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</si>
  <si>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</si>
  <si>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</si>
  <si>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</si>
  <si>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</si>
  <si>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</si>
  <si>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</si>
  <si>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</si>
  <si>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</si>
  <si>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</si>
  <si>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</si>
  <si>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</si>
  <si>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</si>
  <si>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</si>
  <si>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</si>
  <si>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</si>
  <si>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</si>
  <si>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</si>
  <si>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</si>
  <si>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</si>
  <si>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</si>
  <si>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</si>
  <si>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</si>
  <si>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</si>
  <si>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</si>
  <si>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</si>
  <si>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</si>
  <si>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</si>
  <si>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</si>
  <si>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</si>
  <si>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</si>
  <si>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</si>
  <si>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</si>
  <si>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</si>
  <si>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</si>
  <si>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</si>
  <si>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</si>
  <si>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</si>
  <si>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</si>
  <si>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</si>
  <si>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</si>
  <si>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</si>
  <si>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</si>
  <si>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</si>
  <si>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</si>
  <si>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</si>
  <si>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</si>
  <si>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</si>
  <si>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</si>
  <si>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</si>
  <si>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</si>
  <si>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</si>
  <si>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</si>
  <si>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</si>
  <si>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</si>
  <si>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</si>
  <si>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</si>
  <si>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</si>
  <si>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</si>
  <si>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</si>
  <si>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</si>
  <si>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</si>
  <si>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</si>
  <si>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</si>
  <si>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</si>
  <si>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</si>
  <si>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</si>
  <si>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</si>
  <si>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</si>
  <si>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</si>
  <si>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</si>
  <si>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</si>
  <si>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</si>
  <si>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</si>
  <si>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</si>
  <si>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</si>
  <si>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</si>
  <si>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</si>
  <si>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</si>
  <si>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</si>
  <si>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</si>
  <si>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</si>
  <si>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</si>
  <si>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</si>
  <si>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</si>
  <si>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</si>
  <si>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</si>
  <si>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</si>
  <si>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</si>
  <si>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</si>
  <si>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</si>
  <si>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</si>
  <si>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</si>
  <si>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</si>
  <si>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</si>
  <si>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</si>
  <si>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</si>
  <si>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</si>
  <si>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</si>
  <si>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</si>
  <si>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</si>
  <si>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</si>
  <si>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</si>
  <si>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</si>
  <si>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</si>
  <si>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</si>
  <si>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</si>
  <si>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</si>
  <si>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</si>
  <si>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</si>
  <si>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</si>
  <si>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</si>
  <si>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</si>
  <si>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</si>
  <si>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</si>
  <si>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</si>
  <si>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</si>
  <si>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</si>
  <si>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</si>
  <si>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</si>
  <si>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</si>
  <si>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</si>
  <si>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</si>
  <si>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</si>
  <si>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</si>
  <si>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</si>
  <si>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</si>
  <si>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</si>
  <si>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</si>
  <si>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</si>
  <si>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</si>
  <si>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</si>
  <si>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</si>
  <si>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</si>
  <si>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</si>
  <si>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</si>
  <si>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</si>
  <si>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</si>
  <si>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</si>
  <si>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</si>
  <si>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</si>
  <si>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</si>
  <si>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</si>
  <si>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</si>
  <si>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</si>
  <si>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</si>
  <si>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</si>
  <si>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</si>
  <si>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</si>
  <si>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</si>
  <si>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</si>
  <si>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</si>
  <si>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</si>
  <si>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</si>
  <si>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</si>
  <si>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</si>
  <si>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</si>
  <si>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</si>
  <si>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</si>
  <si>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</si>
  <si>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</si>
  <si>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</si>
  <si>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</si>
  <si>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</si>
  <si>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</si>
  <si>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</si>
  <si>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</si>
  <si>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</si>
  <si>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</si>
  <si>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</si>
  <si>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</si>
  <si>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</si>
  <si>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</si>
  <si>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</si>
  <si>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</si>
  <si>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</si>
  <si>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</si>
  <si>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</si>
  <si>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</si>
  <si>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</si>
  <si>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</si>
  <si>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</si>
  <si>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</si>
  <si>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</si>
  <si>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</si>
  <si>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</si>
  <si>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</si>
  <si>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</si>
  <si>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</si>
  <si>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</si>
  <si>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</si>
  <si>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</si>
  <si>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</si>
  <si>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</si>
  <si>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</si>
  <si>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</si>
  <si>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</si>
  <si>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</si>
  <si>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</si>
  <si>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</si>
  <si>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</si>
  <si>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</si>
  <si>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</si>
  <si>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</si>
  <si>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</si>
  <si>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</si>
  <si>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</si>
  <si>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</si>
  <si>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</si>
  <si>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</si>
  <si>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</si>
  <si>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</si>
  <si>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</si>
  <si>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</si>
  <si>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</si>
  <si>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</si>
  <si>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</si>
  <si>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</si>
  <si>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</si>
  <si>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</si>
  <si>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</si>
  <si>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</si>
  <si>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</si>
  <si>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</si>
  <si>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</si>
  <si>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</si>
  <si>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</si>
  <si>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</si>
  <si>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</si>
  <si>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</si>
  <si>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</si>
  <si>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</si>
  <si>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</si>
  <si>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</si>
  <si>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</si>
  <si>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</si>
  <si>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</si>
  <si>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</si>
  <si>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</si>
  <si>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</si>
  <si>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</si>
  <si>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</si>
  <si>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</si>
  <si>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</si>
  <si>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</si>
  <si>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</si>
  <si>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</si>
  <si>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</si>
  <si>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</si>
  <si>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</si>
  <si>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</si>
  <si>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</si>
  <si>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</si>
  <si>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</si>
  <si>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</si>
  <si>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</si>
  <si>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</si>
  <si>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</si>
  <si>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</si>
  <si>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</si>
  <si>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</si>
  <si>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</si>
  <si>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</si>
  <si>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</si>
  <si>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</si>
  <si>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</si>
  <si>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</si>
  <si>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</si>
  <si>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</si>
  <si>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</si>
  <si>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</si>
  <si>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</si>
  <si>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</si>
  <si>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</si>
  <si>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</si>
  <si>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</si>
  <si>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</si>
  <si>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</si>
  <si>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</si>
  <si>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</si>
  <si>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</si>
  <si>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</si>
  <si>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</si>
  <si>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</si>
  <si>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</si>
  <si>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</si>
  <si>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</si>
  <si>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</si>
  <si>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</si>
  <si>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</si>
  <si>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</si>
  <si>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</si>
  <si>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</si>
  <si>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</si>
  <si>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</si>
  <si>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</si>
  <si>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</si>
  <si>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</si>
  <si>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</si>
  <si>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</si>
  <si>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</si>
  <si>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</si>
  <si>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</si>
  <si>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</si>
  <si>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</si>
  <si>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</si>
  <si>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</si>
  <si>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</si>
  <si>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</si>
  <si>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</si>
  <si>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</si>
  <si>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</si>
  <si>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</si>
  <si>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</si>
  <si>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</si>
  <si>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</si>
  <si>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</si>
  <si>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</si>
  <si>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</si>
  <si>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</si>
  <si>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</si>
  <si>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</si>
  <si>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</si>
  <si>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</si>
  <si>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</si>
  <si>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</si>
  <si>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</si>
  <si>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</si>
  <si>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</si>
  <si>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</si>
  <si>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</si>
  <si>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</si>
  <si>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</si>
  <si>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</si>
  <si>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</si>
  <si>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</si>
  <si>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</si>
  <si>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</si>
  <si>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</si>
  <si>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</si>
  <si>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</si>
  <si>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</si>
  <si>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</si>
  <si>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</si>
  <si>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</si>
  <si>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</si>
  <si>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</si>
  <si>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</si>
  <si>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</si>
  <si>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</si>
  <si>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</si>
  <si>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</si>
  <si>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</si>
  <si>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</si>
  <si>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</si>
  <si>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</si>
  <si>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</si>
  <si>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</si>
  <si>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</si>
  <si>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</si>
  <si>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</si>
  <si>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</si>
  <si>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</si>
  <si>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</si>
  <si>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</si>
  <si>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</si>
  <si>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</si>
  <si>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</si>
  <si>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</si>
  <si>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</si>
  <si>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</si>
  <si>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</si>
  <si>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</si>
  <si>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</si>
  <si>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</si>
  <si>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</si>
  <si>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</si>
  <si>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</si>
  <si>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</si>
  <si>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</si>
  <si>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</si>
  <si>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</si>
  <si>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</si>
  <si>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</si>
  <si>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</si>
  <si>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</si>
  <si>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</si>
  <si>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</si>
  <si>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</si>
  <si>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</si>
  <si>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</si>
  <si>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</si>
  <si>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</si>
  <si>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</si>
  <si>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</si>
  <si>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</si>
  <si>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</si>
  <si>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</si>
  <si>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</si>
  <si>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</si>
  <si>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</si>
  <si>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</si>
  <si>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</si>
  <si>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</si>
  <si>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</si>
  <si>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</si>
  <si>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</si>
  <si>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</si>
  <si>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</si>
  <si>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</si>
  <si>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</si>
  <si>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</si>
  <si>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</si>
  <si>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</si>
  <si>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</si>
  <si>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</si>
  <si>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</si>
  <si>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</si>
  <si>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</si>
  <si>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</si>
  <si>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</si>
  <si>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</si>
  <si>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</si>
  <si>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</si>
  <si>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</si>
  <si>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</si>
  <si>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</si>
  <si>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</si>
  <si>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</si>
  <si>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</si>
  <si>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</si>
  <si>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</si>
  <si>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</si>
  <si>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</si>
  <si>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</si>
  <si>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</si>
  <si>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</si>
  <si>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</si>
  <si>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</si>
  <si>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</si>
  <si>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</si>
  <si>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</si>
  <si>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</si>
  <si>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</si>
  <si>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</si>
  <si>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</si>
  <si>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</si>
  <si>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</si>
  <si>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</si>
  <si>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</si>
  <si>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</si>
  <si>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</si>
  <si>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</si>
  <si>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</si>
  <si>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</si>
  <si>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</si>
  <si>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</si>
  <si>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</si>
  <si>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</si>
  <si>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</si>
  <si>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</si>
  <si>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</si>
  <si>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</si>
  <si>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</si>
  <si>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</si>
  <si>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</si>
  <si>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</si>
  <si>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</si>
  <si>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</si>
  <si>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</si>
  <si>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</si>
  <si>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</si>
  <si>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</si>
  <si>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</si>
  <si>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</si>
  <si>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</si>
  <si>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</si>
  <si>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</si>
  <si>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</si>
  <si>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</si>
  <si>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</si>
  <si>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</si>
  <si>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</si>
  <si>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</si>
  <si>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</si>
  <si>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</si>
  <si>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</si>
  <si>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</si>
  <si>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</si>
  <si>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</si>
  <si>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</si>
  <si>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</si>
  <si>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</si>
  <si>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</si>
  <si>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</si>
  <si>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</si>
  <si>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</si>
  <si>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</si>
  <si>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</si>
  <si>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</si>
  <si>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</si>
  <si>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</si>
  <si>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</si>
  <si>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</si>
  <si>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</si>
  <si>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</si>
  <si>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</si>
  <si>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</si>
  <si>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</si>
  <si>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</si>
  <si>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</si>
  <si>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</si>
  <si>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</si>
  <si>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</si>
  <si>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</si>
  <si>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</si>
  <si>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</si>
  <si>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</si>
  <si>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</si>
  <si>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</si>
  <si>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</si>
  <si>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</si>
  <si>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</si>
  <si>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</si>
  <si>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</si>
  <si>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</si>
  <si>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</si>
  <si>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</si>
  <si>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</si>
  <si>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</si>
  <si>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</si>
  <si>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</si>
  <si>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</si>
  <si>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</si>
  <si>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</si>
  <si>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</si>
  <si>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</si>
  <si>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</si>
  <si>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</si>
  <si>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</si>
  <si>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</si>
  <si>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</si>
  <si>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</si>
  <si>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</si>
  <si>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</si>
  <si>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</si>
  <si>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</si>
  <si>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</si>
  <si>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</si>
  <si>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</si>
  <si>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</si>
  <si>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</si>
  <si>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</si>
  <si>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</si>
  <si>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</si>
  <si>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</si>
  <si>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</si>
  <si>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</si>
  <si>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</si>
  <si>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</si>
  <si>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</si>
  <si>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</si>
  <si>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</si>
  <si>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</si>
  <si>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</si>
  <si>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</si>
  <si>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</si>
  <si>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</si>
  <si>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</si>
  <si>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</si>
  <si>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</si>
  <si>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</si>
  <si>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</si>
  <si>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</si>
  <si>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</si>
  <si>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</si>
  <si>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</si>
  <si>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</si>
  <si>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</si>
  <si>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</si>
  <si>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</si>
  <si>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</si>
  <si>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</si>
  <si>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</si>
  <si>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</si>
  <si>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</si>
  <si>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</si>
  <si>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</si>
  <si>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</si>
  <si>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</si>
  <si>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</si>
  <si>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</si>
  <si>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</si>
  <si>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</si>
  <si>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</si>
  <si>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</si>
  <si>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</si>
  <si>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</si>
  <si>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</si>
  <si>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</si>
  <si>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</si>
  <si>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</si>
  <si>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</si>
  <si>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</si>
  <si>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</si>
  <si>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</si>
  <si>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</si>
  <si>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</si>
  <si>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</si>
  <si>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</si>
  <si>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</si>
  <si>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</si>
  <si>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</si>
  <si>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</si>
  <si>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</si>
  <si>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</si>
  <si>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</si>
  <si>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</si>
  <si>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</si>
  <si>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</si>
  <si>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</si>
  <si>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</si>
  <si>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</si>
  <si>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</si>
  <si>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</si>
  <si>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</si>
  <si>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</si>
  <si>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</si>
  <si>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</si>
  <si>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</si>
  <si>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</si>
  <si>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</si>
  <si>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</si>
  <si>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</si>
  <si>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</si>
  <si>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</si>
  <si>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</si>
  <si>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</si>
  <si>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</si>
  <si>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</si>
  <si>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</si>
  <si>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</si>
  <si>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</si>
  <si>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</si>
  <si>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</si>
  <si>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</si>
  <si>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</si>
  <si>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</si>
  <si>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</si>
  <si>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</si>
  <si>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</si>
  <si>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</si>
  <si>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</si>
  <si>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</si>
  <si>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</si>
  <si>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</si>
  <si>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</si>
  <si>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</si>
  <si>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</si>
  <si>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</si>
  <si>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</si>
  <si>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</si>
  <si>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</si>
  <si>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</si>
  <si>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</si>
  <si>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</si>
  <si>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</si>
  <si>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</si>
  <si>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</si>
  <si>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</si>
  <si>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</si>
  <si>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</si>
  <si>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</si>
  <si>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</si>
  <si>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</si>
  <si>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</si>
  <si>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</si>
  <si>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</si>
  <si>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</si>
  <si>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</si>
  <si>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</si>
  <si>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</si>
  <si>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</si>
  <si>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</si>
  <si>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</si>
  <si>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</si>
  <si>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</si>
  <si>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</si>
  <si>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</si>
  <si>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</si>
  <si>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</si>
  <si>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</si>
  <si>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</si>
  <si>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</si>
  <si>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</si>
  <si>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</si>
  <si>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</si>
  <si>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</si>
  <si>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</si>
  <si>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</si>
  <si>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</si>
  <si>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</si>
  <si>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</si>
  <si>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</si>
  <si>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</si>
  <si>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</si>
  <si>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</si>
  <si>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</si>
  <si>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</si>
  <si>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</si>
  <si>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</si>
  <si>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</si>
  <si>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</si>
  <si>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</si>
  <si>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</si>
  <si>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</si>
  <si>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</si>
  <si>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</si>
  <si>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</si>
  <si>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</si>
  <si>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</si>
  <si>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</si>
  <si>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</si>
  <si>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</si>
  <si>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</si>
  <si>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</si>
  <si>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</si>
  <si>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</si>
  <si>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</si>
  <si>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</si>
  <si>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</si>
  <si>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</si>
  <si>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</si>
  <si>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</si>
  <si>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</si>
  <si>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</si>
  <si>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</si>
  <si>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</si>
  <si>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</si>
  <si>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</si>
  <si>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</si>
  <si>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</si>
  <si>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</si>
  <si>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</si>
  <si>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</si>
  <si>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</si>
  <si>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</si>
  <si>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</si>
  <si>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</si>
  <si>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</si>
  <si>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</si>
  <si>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</si>
  <si>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</si>
  <si>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</si>
  <si>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</si>
  <si>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</si>
  <si>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</si>
  <si>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</si>
  <si>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</si>
  <si>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</si>
  <si>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</si>
  <si>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</si>
  <si>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</si>
  <si>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</si>
  <si>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</si>
  <si>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</si>
  <si>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</si>
  <si>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</si>
  <si>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</si>
  <si>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</si>
  <si>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</si>
  <si>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</si>
  <si>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</si>
  <si>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</si>
  <si>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</si>
  <si>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</si>
  <si>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</si>
  <si>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</si>
  <si>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</si>
  <si>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</si>
  <si>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</si>
  <si>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</si>
  <si>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</si>
  <si>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</si>
  <si>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</si>
  <si>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</si>
  <si>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</si>
  <si>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</si>
  <si>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</si>
  <si>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</si>
  <si>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</si>
  <si>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</si>
  <si>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</si>
  <si>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</si>
  <si>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</si>
  <si>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</si>
  <si>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</si>
  <si>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</si>
  <si>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</si>
  <si>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</si>
  <si>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</si>
  <si>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</si>
  <si>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</si>
  <si>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</si>
  <si>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</si>
  <si>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</si>
  <si>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</si>
  <si>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</si>
  <si>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</si>
  <si>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</si>
  <si>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</si>
  <si>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</si>
  <si>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</si>
  <si>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</si>
  <si>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</si>
  <si>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</si>
  <si>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</si>
  <si>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</si>
  <si>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</si>
  <si>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</si>
  <si>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</si>
  <si>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</si>
  <si>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</si>
  <si>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</si>
  <si>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</si>
  <si>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</si>
  <si>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</si>
  <si>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</si>
  <si>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</si>
  <si>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</si>
  <si>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</si>
  <si>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</si>
  <si>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</si>
  <si>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</si>
  <si>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</si>
  <si>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</si>
  <si>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</si>
  <si>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</si>
  <si>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</si>
  <si>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</si>
  <si>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</si>
  <si>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</si>
  <si>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</si>
  <si>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</si>
  <si>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</si>
  <si>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</si>
  <si>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</si>
  <si>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</si>
  <si>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</si>
  <si>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</si>
  <si>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</si>
  <si>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</si>
  <si>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</si>
  <si>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</si>
  <si>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</si>
  <si>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</si>
  <si>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</si>
  <si>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</si>
  <si>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</si>
  <si>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</si>
  <si>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</si>
  <si>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</si>
  <si>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</si>
  <si>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</si>
  <si>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</si>
  <si>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</si>
  <si>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</si>
  <si>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</si>
  <si>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</si>
  <si>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</si>
  <si>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</si>
  <si>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</si>
  <si>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</si>
  <si>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</si>
  <si>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</si>
  <si>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</si>
  <si>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</si>
  <si>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</si>
  <si>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</si>
  <si>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</si>
  <si>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</si>
  <si>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</si>
  <si>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</si>
  <si>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</si>
  <si>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</si>
  <si>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</si>
  <si>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</si>
  <si>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</si>
  <si>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</si>
  <si>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</si>
  <si>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</si>
  <si>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</si>
  <si>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</si>
  <si>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</si>
  <si>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</si>
  <si>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</si>
  <si>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</si>
  <si>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</si>
  <si>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</si>
  <si>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</si>
  <si>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</si>
  <si>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</si>
  <si>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</si>
  <si>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</si>
  <si>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</si>
  <si>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</si>
  <si>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</si>
  <si>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</si>
  <si>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</si>
  <si>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</si>
  <si>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</si>
  <si>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</si>
  <si>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</si>
  <si>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Total Sale</t>
  </si>
  <si>
    <t>Commission 2023</t>
  </si>
  <si>
    <t>Commission Rate2023</t>
  </si>
  <si>
    <t>Commission  Rate2024</t>
  </si>
  <si>
    <t>Rate %</t>
  </si>
  <si>
    <t>Total sale</t>
  </si>
  <si>
    <t>Unique Categories</t>
  </si>
  <si>
    <t xml:space="preserve">Clothing </t>
  </si>
  <si>
    <t>Sum of Beauty Product sold</t>
  </si>
  <si>
    <t>Sum of Electronic product sold</t>
  </si>
  <si>
    <t>Sum of Clothing product sold</t>
  </si>
  <si>
    <t>Column1</t>
  </si>
  <si>
    <t>Year</t>
  </si>
  <si>
    <t>Month</t>
  </si>
  <si>
    <t>Day</t>
  </si>
  <si>
    <t>Register</t>
  </si>
  <si>
    <t xml:space="preserve">Concatenate </t>
  </si>
  <si>
    <t>Generation</t>
  </si>
  <si>
    <t>Absent</t>
  </si>
  <si>
    <t>Present</t>
  </si>
  <si>
    <t>Row Labels</t>
  </si>
  <si>
    <t>Grand Total</t>
  </si>
  <si>
    <t>Sum of Total Sale</t>
  </si>
  <si>
    <t>Sum of Age</t>
  </si>
  <si>
    <t>Adult</t>
  </si>
  <si>
    <t>Senior</t>
  </si>
  <si>
    <t>Young Adult</t>
  </si>
  <si>
    <t>Column Labels</t>
  </si>
  <si>
    <t>Sum of Price per Unit</t>
  </si>
  <si>
    <t>Total Sum of Price per Unit</t>
  </si>
  <si>
    <t>Total Sum of Total Sale</t>
  </si>
  <si>
    <t>Total Sum of 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</si>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</sst>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General;;&quot;&quot;;@"/>
    <numFmt numFmtId="165" formatCode="0.0%"/>
    <numFmt numFmtId="166" formatCode="_-[$£-809]* #,##0.00_-;\-[$£-809]* #,##0.00_-;_-[$£-809]* &quot;-&quot;??_-;_-@_-"/>
    <numFmt numFmtId="167" formatCode="_-[$£-809]* #,##0_-;\-[$£-809]* #,##0_-;_-[$£-809]* &quot;-&quot;??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0" fillId="0" borderId="17" xfId="0" applyBorder="1"/>
    <xf numFmtId="0" fontId="16" fillId="0" borderId="17" xfId="0" applyFont="1" applyBorder="1"/>
    <xf numFmtId="166" fontId="16" fillId="0" borderId="0" xfId="0" applyNumberFormat="1" applyFont="1"/>
    <xf numFmtId="166" fontId="0" fillId="0" borderId="0" xfId="0" applyNumberFormat="1"/>
    <xf numFmtId="0" fontId="18" fillId="0" borderId="14" xfId="42" applyNumberFormat="1" applyFont="1" applyBorder="1"/>
    <xf numFmtId="0" fontId="0" fillId="0" borderId="14" xfId="42" applyNumberFormat="1" applyFont="1" applyBorder="1"/>
    <xf numFmtId="0" fontId="0" fillId="0" borderId="11" xfId="42" applyNumberFormat="1" applyFont="1" applyBorder="1"/>
    <xf numFmtId="0" fontId="0" fillId="0" borderId="0" xfId="42" applyNumberFormat="1" applyFont="1"/>
    <xf numFmtId="44" fontId="0" fillId="0" borderId="17" xfId="0" applyNumberFormat="1" applyBorder="1"/>
    <xf numFmtId="167" fontId="0" fillId="0" borderId="17" xfId="0" applyNumberFormat="1" applyBorder="1"/>
    <xf numFmtId="0" fontId="0" fillId="0" borderId="18" xfId="0" applyBorder="1"/>
    <xf numFmtId="165" fontId="0" fillId="0" borderId="19" xfId="0" applyNumberFormat="1" applyBorder="1"/>
    <xf numFmtId="0" fontId="0" fillId="0" borderId="20" xfId="0" applyBorder="1"/>
    <xf numFmtId="0" fontId="16" fillId="0" borderId="21" xfId="0" applyFont="1" applyBorder="1"/>
    <xf numFmtId="0" fontId="0" fillId="0" borderId="22" xfId="0" applyBorder="1"/>
    <xf numFmtId="9" fontId="0" fillId="0" borderId="23" xfId="0" applyNumberFormat="1" applyBorder="1"/>
    <xf numFmtId="0" fontId="18" fillId="0" borderId="0" xfId="0" applyFont="1"/>
    <xf numFmtId="0" fontId="19" fillId="0" borderId="24" xfId="0" applyFont="1" applyBorder="1"/>
    <xf numFmtId="164" fontId="20" fillId="0" borderId="24" xfId="0" applyNumberFormat="1" applyFont="1" applyBorder="1" applyAlignment="1">
      <alignment horizontal="left"/>
    </xf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/>
    <xf numFmtId="0" fontId="19" fillId="0" borderId="30" xfId="0" applyFont="1" applyBorder="1"/>
    <xf numFmtId="0" fontId="19" fillId="0" borderId="31" xfId="0" applyFont="1" applyBorder="1"/>
    <xf numFmtId="1" fontId="19" fillId="0" borderId="16" xfId="0" applyNumberFormat="1" applyFont="1" applyBorder="1"/>
    <xf numFmtId="1" fontId="19" fillId="0" borderId="30" xfId="0" applyNumberFormat="1" applyFont="1" applyBorder="1"/>
    <xf numFmtId="49" fontId="19" fillId="0" borderId="27" xfId="0" applyNumberFormat="1" applyFont="1" applyBorder="1" applyAlignment="1">
      <alignment horizontal="center" vertical="center"/>
    </xf>
    <xf numFmtId="49" fontId="19" fillId="0" borderId="27" xfId="42" applyNumberFormat="1" applyFont="1" applyBorder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" fontId="19" fillId="0" borderId="27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connections" Target="connections.xml"/><Relationship Id="rId12" Type="http://schemas.microsoft.com/office/2017/10/relationships/person" Target="persons/person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eetMetadata" Target="metadata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49.444361805552" createdVersion="8" refreshedVersion="8" minRefreshableVersion="3" recordCount="1001" xr:uid="{C96EFF60-243F-4724-8439-2EA753A26A49}">
  <cacheSource type="worksheet">
    <worksheetSource ref="A1:N1048576" sheet="retail_sales_dataset"/>
  </cacheSource>
  <cacheFields count="14">
    <cacheField name="Transaction ID" numFmtId="0">
      <sharedItems containsString="0" containsBlank="1" containsNumber="1" containsInteger="1" minValue="1" maxValue="1000"/>
    </cacheField>
    <cacheField name="Date" numFmtId="0">
      <sharedItems containsNonDate="0" containsDate="1" containsString="0" containsBlank="1" minDate="2023-01-01T00:00:00" maxDate="2024-01-02T00:00:00" count="346">
        <d v="2023-10-15T00:00:00"/>
        <d v="2023-05-23T00:00:00"/>
        <d v="2023-11-13T00:00:00"/>
        <d v="2023-12-27T00:00:00"/>
        <d v="2023-11-22T00:00:00"/>
        <d v="2023-05-09T00:00:00"/>
        <d v="2023-11-17T00:00:00"/>
        <d v="2023-05-08T00:00:00"/>
        <d v="2023-05-16T00:00:00"/>
        <d v="2023-09-15T00:00:00"/>
        <d v="2023-03-25T00:00:00"/>
        <d v="2023-03-01T00:00:00"/>
        <d v="2023-02-05T00:00:00"/>
        <d v="2023-09-17T00:00:00"/>
        <d v="2023-06-04T00:00:00"/>
        <d v="2023-11-09T00:00:00"/>
        <d v="2023-01-11T00:00:00"/>
        <d v="2023-02-12T00:00:00"/>
        <d v="2023-07-01T00:00:00"/>
        <d v="2023-04-08T00:00:00"/>
        <d v="2023-02-17T00:00:00"/>
        <d v="2023-11-08T00:00:00"/>
        <d v="2023-03-15T00:00:00"/>
        <d v="2023-11-03T00:00:00"/>
        <d v="2023-02-19T00:00:00"/>
        <d v="2023-12-01T00:00:00"/>
        <d v="2023-01-31T00:00:00"/>
        <d v="2023-01-02T00:00:00"/>
        <d v="2023-08-23T00:00:00"/>
        <d v="2023-01-05T00:00:00"/>
        <d v="2023-09-16T00:00:00"/>
        <d v="2023-01-13T00:00:00"/>
        <d v="2023-11-16T00:00:00"/>
        <d v="2023-09-01T00:00:00"/>
        <d v="2023-04-10T00:00:00"/>
        <d v="2023-11-01T00:00:00"/>
        <d v="2023-10-27T00:00:00"/>
        <d v="2023-07-21T00:00:00"/>
        <d v="2023-11-12T00:00:00"/>
        <d v="2023-05-30T00:00:00"/>
        <d v="2023-06-26T00:00:00"/>
        <d v="2023-02-16T00:00:00"/>
        <d v="2023-02-26T00:00:00"/>
        <d v="2023-07-05T00:00:00"/>
        <d v="2023-12-10T00:00:00"/>
        <d v="2023-10-20T00:00:00"/>
        <d v="2023-02-21T00:00:00"/>
        <d v="2023-06-17T00:00:00"/>
        <d v="2023-07-27T00:00:00"/>
        <d v="2023-08-09T00:00:00"/>
        <d v="2023-12-23T00:00:00"/>
        <d v="2023-07-14T00:00:00"/>
        <d v="2023-07-09T00:00:00"/>
        <d v="2023-06-24T00:00:00"/>
        <d v="2023-06-30T00:00:00"/>
        <d v="2023-04-09T00:00:00"/>
        <d v="2023-03-06T00:00:00"/>
        <d v="2023-01-28T00:00:00"/>
        <d v="2023-02-03T00:00:00"/>
        <d v="2023-04-23T00:00:00"/>
        <d v="2023-09-18T00:00:00"/>
        <d v="2023-06-09T00:00:00"/>
        <d v="2023-05-02T00:00:00"/>
        <d v="2023-08-05T00:00:00"/>
        <d v="2023-10-02T00:00:00"/>
        <d v="2023-12-18T00:00:00"/>
        <d v="2023-06-07T00:00:00"/>
        <d v="2023-06-03T00:00:00"/>
        <d v="2023-02-13T00:00:00"/>
        <d v="2023-03-23T00:00:00"/>
        <d v="2023-08-10T00:00:00"/>
        <d v="2023-05-22T00:00:00"/>
        <d v="2023-05-04T00:00:00"/>
        <d v="2023-06-06T00:00:00"/>
        <d v="2023-11-05T00:00:00"/>
        <d v="2023-07-25T00:00:00"/>
        <d v="2023-07-22T00:00:00"/>
        <d v="2023-11-02T00:00:00"/>
        <d v="2023-10-11T00:00:00"/>
        <d v="2023-09-06T00:00:00"/>
        <d v="2023-01-30T00:00:00"/>
        <d v="2023-03-03T00:00:00"/>
        <d v="2023-04-18T00:00:00"/>
        <d v="2023-01-23T00:00:00"/>
        <d v="2023-07-06T00:00:00"/>
        <d v="2023-08-22T00:00:00"/>
        <d v="2023-05-05T00:00:00"/>
        <d v="2023-08-12T00:00:00"/>
        <d v="2023-04-19T00:00:00"/>
        <d v="2023-08-21T00:00:00"/>
        <d v="2023-05-19T00:00:00"/>
        <d v="2023-09-09T00:00:00"/>
        <d v="2023-08-14T00:00:00"/>
        <d v="2023-02-14T00:00:00"/>
        <d v="2023-04-21T00:00:00"/>
        <d v="2023-09-28T00:00:00"/>
        <d v="2023-01-04T00:00:00"/>
        <d v="2023-02-06T00:00:00"/>
        <d v="2023-09-21T00:00:00"/>
        <d v="2023-02-18T00:00:00"/>
        <d v="2023-08-28T00:00:00"/>
        <d v="2023-03-27T00:00:00"/>
        <d v="2023-11-15T00:00:00"/>
        <d v="2023-10-16T00:00:00"/>
        <d v="2023-03-24T00:00:00"/>
        <d v="2023-12-14T00:00:00"/>
        <d v="2023-03-20T00:00:00"/>
        <d v="2023-12-26T00:00:00"/>
        <d v="2023-01-27T00:00:00"/>
        <d v="2023-10-13T00:00:00"/>
        <d v="2023-10-29T00:00:00"/>
        <d v="2023-02-27T00:00:00"/>
        <d v="2023-02-07T00:00:00"/>
        <d v="2023-12-04T00:00:00"/>
        <d v="2023-07-24T00:00:00"/>
        <d v="2023-01-20T00:00:00"/>
        <d v="2023-09-19T00:00:00"/>
        <d v="2023-03-31T00:00:00"/>
        <d v="2023-06-21T00:00:00"/>
        <d v="2023-05-01T00:00:00"/>
        <d v="2023-06-19T00:00:00"/>
        <d v="2023-11-07T00:00:00"/>
        <d v="2023-01-14T00:00:00"/>
        <d v="2023-12-13T00:00:00"/>
        <d v="2023-02-10T00:00:00"/>
        <d v="2023-06-02T00:00:00"/>
        <d v="2023-06-23T00:00:00"/>
        <d v="2023-02-01T00:00:00"/>
        <d v="2023-10-17T00:00:00"/>
        <d v="2023-10-03T00:00:00"/>
        <d v="2023-11-06T00:00:00"/>
        <d v="2023-08-15T00:00:00"/>
        <d v="2023-07-03T00:00:00"/>
        <d v="2023-06-08T00:00:00"/>
        <d v="2023-10-19T00:00:00"/>
        <d v="2023-06-05T00:00:00"/>
        <d v="2023-06-14T00:00:00"/>
        <d v="2023-07-23T00:00:00"/>
        <d v="2023-12-06T00:00:00"/>
        <d v="2023-09-03T00:00:00"/>
        <d v="2023-05-31T00:00:00"/>
        <d v="2023-03-09T00:00:00"/>
        <d v="2023-05-27T00:00:00"/>
        <d v="2023-06-10T00:00:00"/>
        <d v="2023-12-08T00:00:00"/>
        <d v="2023-07-15T00:00:00"/>
        <d v="2023-01-03T00:00:00"/>
        <d v="2023-09-29T00:00:00"/>
        <d v="2023-10-01T00:00:00"/>
        <d v="2023-10-31T00:00:00"/>
        <d v="2023-07-12T00:00:00"/>
        <d v="2023-07-28T00:00:00"/>
        <d v="2023-04-29T00:00:00"/>
        <d v="2023-05-25T00:00:00"/>
        <d v="2023-04-22T00:00:00"/>
        <d v="2023-08-24T00:00:00"/>
        <d v="2023-06-11T00:00:00"/>
        <d v="2023-04-20T00:00:00"/>
        <d v="2023-03-08T00:00:00"/>
        <d v="2023-08-29T00:00:00"/>
        <d v="2023-06-01T00:00:00"/>
        <d v="2023-01-26T00:00:00"/>
        <d v="2023-10-05T00:00:00"/>
        <d v="2023-01-10T00:00:00"/>
        <d v="2023-01-15T00:00:00"/>
        <d v="2023-12-05T00:00:00"/>
        <d v="2023-10-07T00:00:00"/>
        <d v="2023-10-26T00:00:00"/>
        <d v="2023-12-09T00:00:00"/>
        <d v="2023-02-20T00:00:00"/>
        <d v="2023-10-12T00:00:00"/>
        <d v="2023-02-11T00:00:00"/>
        <d v="2023-06-20T00:00:00"/>
        <d v="2023-03-21T00:00:00"/>
        <d v="2023-04-27T00:00:00"/>
        <d v="2023-11-19T00:00:00"/>
        <d v="2023-09-24T00:00:00"/>
        <d v="2023-07-19T00:00:00"/>
        <d v="2023-07-04T00:00:00"/>
        <d v="2023-02-22T00:00:00"/>
        <d v="2023-12-15T00:00:00"/>
        <d v="2023-11-21T00:00:00"/>
        <d v="2023-09-11T00:00:00"/>
        <d v="2023-10-04T00:00:00"/>
        <d v="2023-08-01T00:00:00"/>
        <d v="2023-12-20T00:00:00"/>
        <d v="2023-05-06T00:00:00"/>
        <d v="2023-10-23T00:00:00"/>
        <d v="2023-03-26T00:00:00"/>
        <d v="2023-03-10T00:00:00"/>
        <d v="2023-12-29T00:00:00"/>
        <d v="2023-05-18T00:00:00"/>
        <d v="2023-04-24T00:00:00"/>
        <d v="2023-09-02T00:00:00"/>
        <d v="2023-08-19T00:00:00"/>
        <d v="2023-10-10T00:00:00"/>
        <d v="2023-05-17T00:00:00"/>
        <d v="2023-05-07T00:00:00"/>
        <d v="2023-05-14T00:00:00"/>
        <d v="2023-12-07T00:00:00"/>
        <d v="2023-07-29T00:00:00"/>
        <d v="2023-11-24T00:00:00"/>
        <d v="2023-01-29T00:00:00"/>
        <d v="2023-09-30T00:00:00"/>
        <d v="2023-07-30T00:00:00"/>
        <d v="2023-11-27T00:00:00"/>
        <d v="2023-05-20T00:00:00"/>
        <d v="2023-02-28T00:00:00"/>
        <d v="2023-10-22T00:00:00"/>
        <d v="2023-02-24T00:00:00"/>
        <d v="2023-09-08T00:00:00"/>
        <d v="2023-12-24T00:00:00"/>
        <d v="2023-05-26T00:00:00"/>
        <d v="2023-06-29T00:00:00"/>
        <d v="2023-04-01T00:00:00"/>
        <d v="2023-07-13T00:00:00"/>
        <d v="2023-10-18T00:00:00"/>
        <d v="2023-04-02T00:00:00"/>
        <d v="2023-02-25T00:00:00"/>
        <d v="2023-08-26T00:00:00"/>
        <d v="2023-01-16T00:00:00"/>
        <d v="2023-11-04T00:00:00"/>
        <d v="2023-10-30T00:00:00"/>
        <d v="2023-04-12T00:00:00"/>
        <d v="2023-02-02T00:00:00"/>
        <d v="2023-08-13T00:00:00"/>
        <d v="2023-12-03T00:00:00"/>
        <d v="2023-11-14T00:00:00"/>
        <d v="2023-06-15T00:00:00"/>
        <d v="2023-04-05T00:00:00"/>
        <d v="2023-02-08T00:00:00"/>
        <d v="2023-03-05T00:00:00"/>
        <d v="2023-08-18T00:00:00"/>
        <d v="2023-03-17T00:00:00"/>
        <d v="2023-08-04T00:00:00"/>
        <d v="2023-11-29T00:00:00"/>
        <d v="2023-05-21T00:00:00"/>
        <d v="2023-12-02T00:00:00"/>
        <d v="2023-04-13T00:00:00"/>
        <d v="2023-03-13T00:00:00"/>
        <d v="2023-04-04T00:00:00"/>
        <d v="2023-06-22T00:00:00"/>
        <d v="2023-09-07T00:00:00"/>
        <d v="2023-10-25T00:00:00"/>
        <d v="2023-08-03T00:00:00"/>
        <d v="2023-11-28T00:00:00"/>
        <d v="2023-04-26T00:00:00"/>
        <d v="2023-05-03T00:00:00"/>
        <d v="2023-04-16T00:00:00"/>
        <d v="2023-01-21T00:00:00"/>
        <d v="2023-01-17T00:00:00"/>
        <d v="2023-03-22T00:00:00"/>
        <d v="2023-08-07T00:00:00"/>
        <d v="2023-03-19T00:00:00"/>
        <d v="2023-10-24T00:00:00"/>
        <d v="2023-05-15T00:00:00"/>
        <d v="2023-09-04T00:00:00"/>
        <d v="2023-05-11T00:00:00"/>
        <d v="2023-01-01T00:00:00"/>
        <d v="2023-07-16T00:00:00"/>
        <d v="2023-03-04T00:00:00"/>
        <d v="2023-11-23T00:00:00"/>
        <d v="2023-01-07T00:00:00"/>
        <d v="2023-06-16T00:00:00"/>
        <d v="2023-09-13T00:00:00"/>
        <d v="2023-11-25T00:00:00"/>
        <d v="2023-10-08T00:00:00"/>
        <d v="2023-12-12T00:00:00"/>
        <d v="2023-09-23T00:00:00"/>
        <d v="2023-04-25T00:00:00"/>
        <d v="2023-01-22T00:00:00"/>
        <d v="2023-10-21T00:00:00"/>
        <d v="2023-08-02T00:00:00"/>
        <d v="2023-04-30T00:00:00"/>
        <d v="2023-09-10T00:00:00"/>
        <d v="2024-01-01T00:00:00"/>
        <d v="2023-01-19T00:00:00"/>
        <d v="2023-11-26T00:00:00"/>
        <d v="2023-08-31T00:00:00"/>
        <d v="2023-09-22T00:00:00"/>
        <d v="2023-12-21T00:00:00"/>
        <d v="2023-08-11T00:00:00"/>
        <d v="2023-07-11T00:00:00"/>
        <d v="2023-07-26T00:00:00"/>
        <d v="2023-12-25T00:00:00"/>
        <d v="2023-10-09T00:00:00"/>
        <d v="2023-12-19T00:00:00"/>
        <d v="2023-12-28T00:00:00"/>
        <d v="2023-07-17T00:00:00"/>
        <d v="2023-12-16T00:00:00"/>
        <d v="2023-01-08T00:00:00"/>
        <d v="2023-11-18T00:00:00"/>
        <d v="2023-06-25T00:00:00"/>
        <d v="2023-01-24T00:00:00"/>
        <d v="2023-07-08T00:00:00"/>
        <d v="2023-04-28T00:00:00"/>
        <d v="2023-02-04T00:00:00"/>
        <d v="2023-05-13T00:00:00"/>
        <d v="2023-05-29T00:00:00"/>
        <d v="2023-08-08T00:00:00"/>
        <d v="2023-12-22T00:00:00"/>
        <d v="2023-11-30T00:00:00"/>
        <d v="2023-01-25T00:00:00"/>
        <d v="2023-04-15T00:00:00"/>
        <d v="2023-12-17T00:00:00"/>
        <d v="2023-06-28T00:00:00"/>
        <d v="2023-10-06T00:00:00"/>
        <d v="2023-11-10T00:00:00"/>
        <d v="2023-12-11T00:00:00"/>
        <d v="2023-03-02T00:00:00"/>
        <d v="2023-09-25T00:00:00"/>
        <d v="2023-08-25T00:00:00"/>
        <d v="2023-06-18T00:00:00"/>
        <d v="2023-08-27T00:00:00"/>
        <d v="2023-08-06T00:00:00"/>
        <d v="2023-03-18T00:00:00"/>
        <d v="2023-06-27T00:00:00"/>
        <d v="2023-09-05T00:00:00"/>
        <d v="2023-08-20T00:00:00"/>
        <d v="2023-03-07T00:00:00"/>
        <d v="2023-07-31T00:00:00"/>
        <d v="2023-05-10T00:00:00"/>
        <d v="2023-01-06T00:00:00"/>
        <d v="2023-02-23T00:00:00"/>
        <d v="2023-06-13T00:00:00"/>
        <d v="2023-03-29T00:00:00"/>
        <d v="2023-03-30T00:00:00"/>
        <d v="2023-03-12T00:00:00"/>
        <d v="2023-10-14T00:00:00"/>
        <d v="2023-04-11T00:00:00"/>
        <d v="2023-03-11T00:00:00"/>
        <d v="2023-04-06T00:00:00"/>
        <d v="2023-02-09T00:00:00"/>
        <d v="2023-09-14T00:00:00"/>
        <d v="2023-03-28T00:00:00"/>
        <d v="2023-12-31T00:00:00"/>
        <d v="2023-11-20T00:00:00"/>
        <d v="2023-06-12T00:00:00"/>
        <d v="2023-05-24T00:00:00"/>
        <d v="2023-04-17T00:00:00"/>
        <d v="2023-08-17T00:00:00"/>
        <d v="2023-01-09T00:00:00"/>
        <d v="2023-05-28T00:00:00"/>
        <d v="2023-05-12T00:00:00"/>
        <d v="2023-09-26T00:00:00"/>
        <m/>
      </sharedItems>
    </cacheField>
    <cacheField name="Year" numFmtId="0">
      <sharedItems containsString="0" containsBlank="1" containsNumber="1" containsInteger="1" minValue="2023" maxValue="2023"/>
    </cacheField>
    <cacheField name="Month" numFmtId="0">
      <sharedItems containsString="0" containsBlank="1" containsNumber="1" containsInteger="1" minValue="1" maxValue="12"/>
    </cacheField>
    <cacheField name="Day" numFmtId="0">
      <sharedItems containsString="0" containsBlank="1" containsNumber="1" containsInteger="1" minValue="1" maxValue="31"/>
    </cacheField>
    <cacheField name="Customer ID" numFmtId="0">
      <sharedItems containsBlank="1" count="1001">
        <s v="CUST022"/>
        <s v="CUST037"/>
        <s v="CUST058"/>
        <s v="CUST062"/>
        <s v="CUST074"/>
        <s v="CUST148"/>
        <s v="CUST169"/>
        <s v="CUST283"/>
        <s v="CUST305"/>
        <s v="CUST326"/>
        <s v="CUST461"/>
        <s v="CUST469"/>
        <s v="CUST514"/>
        <s v="CUST530"/>
        <s v="CUST538"/>
        <s v="CUST556"/>
        <s v="CUST595"/>
        <s v="CUST679"/>
        <s v="CUST714"/>
        <s v="CUST837"/>
        <s v="CUST847"/>
        <s v="CUST016"/>
        <s v="CUST086"/>
        <s v="CUST117"/>
        <s v="CUST181"/>
        <s v="CUST257"/>
        <s v="CUST266"/>
        <s v="CUST300"/>
        <s v="CUST303"/>
        <s v="CUST364"/>
        <s v="CUST391"/>
        <s v="CUST412"/>
        <s v="CUST484"/>
        <s v="CUST533"/>
        <s v="CUST594"/>
        <s v="CUST601"/>
        <s v="CUST628"/>
        <s v="CUST677"/>
        <s v="CUST709"/>
        <s v="CUST812"/>
        <s v="CUST979"/>
        <s v="CUST985"/>
        <s v="CUST046"/>
        <s v="CUST072"/>
        <s v="CUST133"/>
        <s v="CUST135"/>
        <s v="CUST186"/>
        <s v="CUST214"/>
        <s v="CUST249"/>
        <s v="CUST292"/>
        <s v="CUST371"/>
        <s v="CUST542"/>
        <s v="CUST557"/>
        <s v="CUST563"/>
        <s v="CUST602"/>
        <s v="CUST722"/>
        <s v="CUST792"/>
        <s v="CUST839"/>
        <s v="CUST878"/>
        <s v="CUST892"/>
        <s v="CUST906"/>
        <s v="CUST910"/>
        <s v="CUST940"/>
        <s v="CUST061"/>
        <s v="CUST107"/>
        <s v="CUST129"/>
        <s v="CUST131"/>
        <s v="CUST212"/>
        <s v="CUST242"/>
        <s v="CUST261"/>
        <s v="CUST276"/>
        <s v="CUST343"/>
        <s v="CUST389"/>
        <s v="CUST409"/>
        <s v="CUST446"/>
        <s v="CUST537"/>
        <s v="CUST577"/>
        <s v="CUST636"/>
        <s v="CUST801"/>
        <s v="CUST843"/>
        <s v="CUST853"/>
        <s v="CUST867"/>
        <s v="CUST900"/>
        <s v="CUST013"/>
        <s v="CUST020"/>
        <s v="CUST042"/>
        <s v="CUST044"/>
        <s v="CUST076"/>
        <s v="CUST105"/>
        <s v="CUST114"/>
        <s v="CUST141"/>
        <s v="CUST149"/>
        <s v="CUST273"/>
        <s v="CUST296"/>
        <s v="CUST317"/>
        <s v="CUST339"/>
        <s v="CUST393"/>
        <s v="CUST406"/>
        <s v="CUST420"/>
        <s v="CUST447"/>
        <s v="CUST597"/>
        <s v="CUST606"/>
        <s v="CUST695"/>
        <s v="CUST836"/>
        <s v="CUST880"/>
        <s v="CUST881"/>
        <s v="CUST919"/>
        <s v="CUST926"/>
        <s v="CUST933"/>
        <s v="CUST965"/>
        <s v="CUST011"/>
        <s v="CUST039"/>
        <s v="CUST116"/>
        <s v="CUST147"/>
        <s v="CUST231"/>
        <s v="CUST235"/>
        <s v="CUST240"/>
        <s v="CUST241"/>
        <s v="CUST256"/>
        <s v="CUST263"/>
        <s v="CUST274"/>
        <s v="CUST294"/>
        <s v="CUST369"/>
        <s v="CUST370"/>
        <s v="CUST426"/>
        <s v="CUST496"/>
        <s v="CUST644"/>
        <s v="CUST663"/>
        <s v="CUST747"/>
        <s v="CUST858"/>
        <s v="CUST879"/>
        <s v="CUST929"/>
        <s v="CUST948"/>
        <s v="CUST998"/>
        <s v="CUST185"/>
        <s v="CUST372"/>
        <s v="CUST485"/>
        <s v="CUST495"/>
        <s v="CUST505"/>
        <s v="CUST513"/>
        <s v="CUST553"/>
        <s v="CUST583"/>
        <s v="CUST585"/>
        <s v="CUST669"/>
        <s v="CUST762"/>
        <s v="CUST768"/>
        <s v="CUST771"/>
        <s v="CUST866"/>
        <s v="CUST964"/>
        <s v="CUST068"/>
        <s v="CUST128"/>
        <s v="CUST170"/>
        <s v="CUST224"/>
        <s v="CUST269"/>
        <s v="CUST330"/>
        <s v="CUST350"/>
        <s v="CUST373"/>
        <s v="CUST405"/>
        <s v="CUST427"/>
        <s v="CUST449"/>
        <s v="CUST539"/>
        <s v="CUST555"/>
        <s v="CUST560"/>
        <s v="CUST567"/>
        <s v="CUST740"/>
        <s v="CUST748"/>
        <s v="CUST773"/>
        <s v="CUST868"/>
        <s v="CUST925"/>
        <s v="CUST002"/>
        <s v="CUST056"/>
        <s v="CUST159"/>
        <s v="CUST248"/>
        <s v="CUST307"/>
        <s v="CUST309"/>
        <s v="CUST321"/>
        <s v="CUST453"/>
        <s v="CUST474"/>
        <s v="CUST475"/>
        <s v="CUST610"/>
        <s v="CUST626"/>
        <s v="CUST632"/>
        <s v="CUST707"/>
        <s v="CUST710"/>
        <s v="CUST711"/>
        <s v="CUST772"/>
        <s v="CUST850"/>
        <s v="CUST884"/>
        <s v="CUST899"/>
        <s v="CUST909"/>
        <s v="CUST915"/>
        <s v="CUST017"/>
        <s v="CUST050"/>
        <s v="CUST051"/>
        <s v="CUST108"/>
        <s v="CUST110"/>
        <s v="CUST200"/>
        <s v="CUST213"/>
        <s v="CUST295"/>
        <s v="CUST298"/>
        <s v="CUST392"/>
        <s v="CUST394"/>
        <s v="CUST423"/>
        <s v="CUST476"/>
        <s v="CUST544"/>
        <s v="CUST545"/>
        <s v="CUST584"/>
        <s v="CUST618"/>
        <s v="CUST670"/>
        <s v="CUST734"/>
        <s v="CUST760"/>
        <s v="CUST831"/>
        <s v="CUST873"/>
        <s v="CUST971"/>
        <s v="CUST026"/>
        <s v="CUST087"/>
        <s v="CUST121"/>
        <s v="CUST126"/>
        <s v="CUST244"/>
        <s v="CUST260"/>
        <s v="CUST268"/>
        <s v="CUST288"/>
        <s v="CUST310"/>
        <s v="CUST320"/>
        <s v="CUST331"/>
        <s v="CUST422"/>
        <s v="CUST459"/>
        <s v="CUST482"/>
        <s v="CUST599"/>
        <s v="CUST643"/>
        <s v="CUST684"/>
        <s v="CUST686"/>
        <s v="CUST862"/>
        <s v="CUST904"/>
        <s v="CUST920"/>
        <s v="CUST073"/>
        <s v="CUST151"/>
        <s v="CUST281"/>
        <s v="CUST323"/>
        <s v="CUST410"/>
        <s v="CUST433"/>
        <s v="CUST443"/>
        <s v="CUST604"/>
        <s v="CUST656"/>
        <s v="CUST667"/>
        <s v="CUST729"/>
        <s v="CUST736"/>
        <s v="CUST752"/>
        <s v="CUST854"/>
        <s v="CUST913"/>
        <s v="CUST983"/>
        <s v="CUST005"/>
        <s v="CUST008"/>
        <s v="CUST032"/>
        <s v="CUST060"/>
        <s v="CUST118"/>
        <s v="CUST209"/>
        <s v="CUST290"/>
        <s v="CUST301"/>
        <s v="CUST397"/>
        <s v="CUST435"/>
        <s v="CUST516"/>
        <s v="CUST805"/>
        <s v="CUST817"/>
        <s v="CUST818"/>
        <s v="CUST863"/>
        <s v="CUST896"/>
        <s v="CUST931"/>
        <s v="CUST934"/>
        <s v="CUST945"/>
        <s v="CUST956"/>
        <s v="CUST981"/>
        <s v="CUST987"/>
        <s v="CUST055"/>
        <s v="CUST085"/>
        <s v="CUST155"/>
        <s v="CUST175"/>
        <s v="CUST179"/>
        <s v="CUST184"/>
        <s v="CUST285"/>
        <s v="CUST319"/>
        <s v="CUST334"/>
        <s v="CUST341"/>
        <s v="CUST353"/>
        <s v="CUST365"/>
        <s v="CUST455"/>
        <s v="CUST531"/>
        <s v="CUST572"/>
        <s v="CUST580"/>
        <s v="CUST625"/>
        <s v="CUST769"/>
        <s v="CUST785"/>
        <s v="CUST841"/>
        <s v="CUST901"/>
        <s v="CUST980"/>
        <s v="CUST082"/>
        <s v="CUST095"/>
        <s v="CUST101"/>
        <s v="CUST172"/>
        <s v="CUST196"/>
        <s v="CUST262"/>
        <s v="CUST267"/>
        <s v="CUST311"/>
        <s v="CUST358"/>
        <s v="CUST375"/>
        <s v="CUST403"/>
        <s v="CUST471"/>
        <s v="CUST753"/>
        <s v="CUST770"/>
        <s v="CUST800"/>
        <s v="CUST849"/>
        <s v="CUST851"/>
        <s v="CUST916"/>
        <s v="CUST923"/>
        <s v="CUST124"/>
        <s v="CUST127"/>
        <s v="CUST526"/>
        <s v="CUST576"/>
        <s v="CUST737"/>
        <s v="CUST746"/>
        <s v="CUST761"/>
        <s v="CUST808"/>
        <s v="CUST828"/>
        <s v="CUST951"/>
        <s v="CUST001"/>
        <s v="CUST041"/>
        <s v="CUST053"/>
        <s v="CUST079"/>
        <s v="CUST104"/>
        <s v="CUST109"/>
        <s v="CUST111"/>
        <s v="CUST166"/>
        <s v="CUST202"/>
        <s v="CUST208"/>
        <s v="CUST308"/>
        <s v="CUST361"/>
        <s v="CUST490"/>
        <s v="CUST506"/>
        <s v="CUST617"/>
        <s v="CUST623"/>
        <s v="CUST624"/>
        <s v="CUST652"/>
        <s v="CUST672"/>
        <s v="CUST703"/>
        <s v="CUST713"/>
        <s v="CUST733"/>
        <s v="CUST743"/>
        <s v="CUST763"/>
        <s v="CUST784"/>
        <s v="CUST890"/>
        <s v="CUST935"/>
        <s v="CUST991"/>
        <s v="CUST012"/>
        <s v="CUST023"/>
        <s v="CUST093"/>
        <s v="CUST142"/>
        <s v="CUST193"/>
        <s v="CUST217"/>
        <s v="CUST348"/>
        <s v="CUST437"/>
        <s v="CUST486"/>
        <s v="CUST529"/>
        <s v="CUST582"/>
        <s v="CUST593"/>
        <s v="CUST645"/>
        <s v="CUST750"/>
        <s v="CUST776"/>
        <s v="CUST781"/>
        <s v="CUST806"/>
        <s v="CUST819"/>
        <s v="CUST844"/>
        <s v="CUST889"/>
        <s v="CUST928"/>
        <s v="CUST977"/>
        <s v="CUST052"/>
        <s v="CUST139"/>
        <s v="CUST227"/>
        <s v="CUST277"/>
        <s v="CUST340"/>
        <s v="CUST519"/>
        <s v="CUST528"/>
        <s v="CUST546"/>
        <s v="CUST589"/>
        <s v="CUST590"/>
        <s v="CUST700"/>
        <s v="CUST730"/>
        <s v="CUST739"/>
        <s v="CUST950"/>
        <s v="CUST999"/>
        <s v="CUST004"/>
        <s v="CUST112"/>
        <s v="CUST210"/>
        <s v="CUST258"/>
        <s v="CUST278"/>
        <s v="CUST280"/>
        <s v="CUST304"/>
        <s v="CUST421"/>
        <s v="CUST507"/>
        <s v="CUST509"/>
        <s v="CUST598"/>
        <s v="CUST605"/>
        <s v="CUST699"/>
        <s v="CUST835"/>
        <s v="CUST869"/>
        <s v="CUST886"/>
        <s v="CUST027"/>
        <s v="CUST038"/>
        <s v="CUST054"/>
        <s v="CUST084"/>
        <s v="CUST140"/>
        <s v="CUST146"/>
        <s v="CUST239"/>
        <s v="CUST337"/>
        <s v="CUST464"/>
        <s v="CUST472"/>
        <s v="CUST504"/>
        <s v="CUST579"/>
        <s v="CUST588"/>
        <s v="CUST646"/>
        <s v="CUST660"/>
        <s v="CUST674"/>
        <s v="CUST683"/>
        <s v="CUST742"/>
        <s v="CUST766"/>
        <s v="CUST030"/>
        <s v="CUST145"/>
        <s v="CUST162"/>
        <s v="CUST174"/>
        <s v="CUST204"/>
        <s v="CUST221"/>
        <s v="CUST238"/>
        <s v="CUST328"/>
        <s v="CUST390"/>
        <s v="CUST458"/>
        <s v="CUST501"/>
        <s v="CUST510"/>
        <s v="CUST614"/>
        <s v="CUST633"/>
        <s v="CUST659"/>
        <s v="CUST694"/>
        <s v="CUST767"/>
        <s v="CUST803"/>
        <s v="CUST047"/>
        <s v="CUST081"/>
        <s v="CUST123"/>
        <s v="CUST178"/>
        <s v="CUST188"/>
        <s v="CUST297"/>
        <s v="CUST357"/>
        <s v="CUST428"/>
        <s v="CUST460"/>
        <s v="CUST468"/>
        <s v="CUST518"/>
        <s v="CUST550"/>
        <s v="CUST559"/>
        <s v="CUST587"/>
        <s v="CUST603"/>
        <s v="CUST621"/>
        <s v="CUST641"/>
        <s v="CUST657"/>
        <s v="CUST744"/>
        <s v="CUST764"/>
        <s v="CUST774"/>
        <s v="CUST797"/>
        <s v="CUST883"/>
        <s v="CUST969"/>
        <s v="CUST100"/>
        <s v="CUST113"/>
        <s v="CUST180"/>
        <s v="CUST247"/>
        <s v="CUST254"/>
        <s v="CUST312"/>
        <s v="CUST402"/>
        <s v="CUST493"/>
        <s v="CUST497"/>
        <s v="CUST558"/>
        <s v="CUST571"/>
        <s v="CUST616"/>
        <s v="CUST693"/>
        <s v="CUST738"/>
        <s v="CUST787"/>
        <s v="CUST852"/>
        <s v="CUST861"/>
        <s v="CUST891"/>
        <s v="CUST922"/>
        <s v="CUST949"/>
        <s v="CUST995"/>
        <s v="CUST015"/>
        <s v="CUST029"/>
        <s v="CUST132"/>
        <s v="CUST197"/>
        <s v="CUST207"/>
        <s v="CUST211"/>
        <s v="CUST344"/>
        <s v="CUST347"/>
        <s v="CUST360"/>
        <s v="CUST438"/>
        <s v="CUST480"/>
        <s v="CUST494"/>
        <s v="CUST630"/>
        <s v="CUST654"/>
        <s v="CUST715"/>
        <s v="CUST719"/>
        <s v="CUST749"/>
        <s v="CUST751"/>
        <s v="CUST804"/>
        <s v="CUST833"/>
        <s v="CUST846"/>
        <s v="CUST865"/>
        <s v="CUST898"/>
        <s v="CUST911"/>
        <s v="CUST918"/>
        <s v="CUST959"/>
        <s v="CUST028"/>
        <s v="CUST070"/>
        <s v="CUST152"/>
        <s v="CUST156"/>
        <s v="CUST160"/>
        <s v="CUST167"/>
        <s v="CUST176"/>
        <s v="CUST183"/>
        <s v="CUST205"/>
        <s v="CUST232"/>
        <s v="CUST270"/>
        <s v="CUST275"/>
        <s v="CUST284"/>
        <s v="CUST342"/>
        <s v="CUST417"/>
        <s v="CUST430"/>
        <s v="CUST434"/>
        <s v="CUST465"/>
        <s v="CUST477"/>
        <s v="CUST481"/>
        <s v="CUST502"/>
        <s v="CUST637"/>
        <s v="CUST673"/>
        <s v="CUST681"/>
        <s v="CUST708"/>
        <s v="CUST754"/>
        <s v="CUST757"/>
        <s v="CUST765"/>
        <s v="CUST796"/>
        <s v="CUST876"/>
        <s v="CUST927"/>
        <s v="CUST031"/>
        <s v="CUST096"/>
        <s v="CUST136"/>
        <s v="CUST158"/>
        <s v="CUST381"/>
        <s v="CUST387"/>
        <s v="CUST413"/>
        <s v="CUST419"/>
        <s v="CUST487"/>
        <s v="CUST489"/>
        <s v="CUST661"/>
        <s v="CUST664"/>
        <s v="CUST944"/>
        <s v="CUST962"/>
        <s v="CUST989"/>
        <s v="CUST006"/>
        <s v="CUST040"/>
        <s v="CUST066"/>
        <s v="CUST143"/>
        <s v="CUST177"/>
        <s v="CUST199"/>
        <s v="CUST259"/>
        <s v="CUST451"/>
        <s v="CUST503"/>
        <s v="CUST511"/>
        <s v="CUST534"/>
        <s v="CUST551"/>
        <s v="CUST565"/>
        <s v="CUST675"/>
        <s v="CUST907"/>
        <s v="CUST932"/>
        <s v="CUST953"/>
        <s v="CUST007"/>
        <s v="CUST106"/>
        <s v="CUST137"/>
        <s v="CUST329"/>
        <s v="CUST377"/>
        <s v="CUST383"/>
        <s v="CUST404"/>
        <s v="CUST407"/>
        <s v="CUST454"/>
        <s v="CUST499"/>
        <s v="CUST522"/>
        <s v="CUST524"/>
        <s v="CUST540"/>
        <s v="CUST554"/>
        <s v="CUST592"/>
        <s v="CUST638"/>
        <s v="CUST682"/>
        <s v="CUST775"/>
        <s v="CUST802"/>
        <s v="CUST825"/>
        <s v="CUST826"/>
        <s v="CUST870"/>
        <s v="CUST908"/>
        <s v="CUST939"/>
        <s v="CUST982"/>
        <s v="CUST018"/>
        <s v="CUST077"/>
        <s v="CUST078"/>
        <s v="CUST094"/>
        <s v="CUST102"/>
        <s v="CUST164"/>
        <s v="CUST243"/>
        <s v="CUST245"/>
        <s v="CUST264"/>
        <s v="CUST315"/>
        <s v="CUST335"/>
        <s v="CUST379"/>
        <s v="CUST517"/>
        <s v="CUST521"/>
        <s v="CUST525"/>
        <s v="CUST535"/>
        <s v="CUST609"/>
        <s v="CUST619"/>
        <s v="CUST726"/>
        <s v="CUST778"/>
        <s v="CUST816"/>
        <s v="CUST832"/>
        <s v="CUST838"/>
        <s v="CUST842"/>
        <s v="CUST974"/>
        <s v="CUST1000"/>
        <s v="CUST043"/>
        <s v="CUST067"/>
        <s v="CUST125"/>
        <s v="CUST246"/>
        <s v="CUST250"/>
        <s v="CUST255"/>
        <s v="CUST316"/>
        <s v="CUST398"/>
        <s v="CUST414"/>
        <s v="CUST452"/>
        <s v="CUST581"/>
        <s v="CUST662"/>
        <s v="CUST741"/>
        <s v="CUST777"/>
        <s v="CUST786"/>
        <s v="CUST968"/>
        <s v="CUST976"/>
        <s v="CUST993"/>
        <s v="CUST024"/>
        <s v="CUST064"/>
        <s v="CUST134"/>
        <s v="CUST138"/>
        <s v="CUST354"/>
        <s v="CUST515"/>
        <s v="CUST520"/>
        <s v="CUST543"/>
        <s v="CUST552"/>
        <s v="CUST570"/>
        <s v="CUST573"/>
        <s v="CUST622"/>
        <s v="CUST759"/>
        <s v="CUST820"/>
        <s v="CUST821"/>
        <s v="CUST893"/>
        <s v="CUST938"/>
        <s v="CUST972"/>
        <s v="CUST986"/>
        <s v="CUST003"/>
        <s v="CUST021"/>
        <s v="CUST033"/>
        <s v="CUST099"/>
        <s v="CUST237"/>
        <s v="CUST279"/>
        <s v="CUST293"/>
        <s v="CUST356"/>
        <s v="CUST359"/>
        <s v="CUST362"/>
        <s v="CUST378"/>
        <s v="CUST385"/>
        <s v="CUST388"/>
        <s v="CUST395"/>
        <s v="CUST439"/>
        <s v="CUST498"/>
        <s v="CUST549"/>
        <s v="CUST564"/>
        <s v="CUST586"/>
        <s v="CUST696"/>
        <s v="CUST807"/>
        <s v="CUST947"/>
        <s v="CUST954"/>
        <s v="CUST034"/>
        <s v="CUST065"/>
        <s v="CUST071"/>
        <s v="CUST090"/>
        <s v="CUST092"/>
        <s v="CUST097"/>
        <s v="CUST115"/>
        <s v="CUST154"/>
        <s v="CUST222"/>
        <s v="CUST233"/>
        <s v="CUST322"/>
        <s v="CUST488"/>
        <s v="CUST548"/>
        <s v="CUST568"/>
        <s v="CUST611"/>
        <s v="CUST640"/>
        <s v="CUST651"/>
        <s v="CUST666"/>
        <s v="CUST691"/>
        <s v="CUST706"/>
        <s v="CUST728"/>
        <s v="CUST791"/>
        <s v="CUST815"/>
        <s v="CUST864"/>
        <s v="CUST875"/>
        <s v="CUST903"/>
        <s v="CUST912"/>
        <s v="CUST921"/>
        <s v="CUST942"/>
        <s v="CUST994"/>
        <s v="CUST010"/>
        <s v="CUST036"/>
        <s v="CUST171"/>
        <s v="CUST195"/>
        <s v="CUST314"/>
        <s v="CUST324"/>
        <s v="CUST325"/>
        <s v="CUST336"/>
        <s v="CUST479"/>
        <s v="CUST569"/>
        <s v="CUST613"/>
        <s v="CUST690"/>
        <s v="CUST701"/>
        <s v="CUST721"/>
        <s v="CUST780"/>
        <s v="CUST788"/>
        <s v="CUST813"/>
        <s v="CUST822"/>
        <s v="CUST885"/>
        <s v="CUST888"/>
        <s v="CUST894"/>
        <s v="CUST997"/>
        <s v="CUST168"/>
        <s v="CUST219"/>
        <s v="CUST253"/>
        <s v="CUST289"/>
        <s v="CUST382"/>
        <s v="CUST400"/>
        <s v="CUST415"/>
        <s v="CUST416"/>
        <s v="CUST445"/>
        <s v="CUST467"/>
        <s v="CUST591"/>
        <s v="CUST648"/>
        <s v="CUST680"/>
        <s v="CUST687"/>
        <s v="CUST697"/>
        <s v="CUST961"/>
        <s v="CUST978"/>
        <s v="CUST048"/>
        <s v="CUST049"/>
        <s v="CUST083"/>
        <s v="CUST198"/>
        <s v="CUST230"/>
        <s v="CUST236"/>
        <s v="CUST252"/>
        <s v="CUST287"/>
        <s v="CUST306"/>
        <s v="CUST333"/>
        <s v="CUST338"/>
        <s v="CUST386"/>
        <s v="CUST448"/>
        <s v="CUST463"/>
        <s v="CUST562"/>
        <s v="CUST578"/>
        <s v="CUST607"/>
        <s v="CUST642"/>
        <s v="CUST653"/>
        <s v="CUST723"/>
        <s v="CUST731"/>
        <s v="CUST745"/>
        <s v="CUST793"/>
        <s v="CUST845"/>
        <s v="CUST855"/>
        <s v="CUST856"/>
        <s v="CUST902"/>
        <s v="CUST930"/>
        <s v="CUST045"/>
        <s v="CUST089"/>
        <s v="CUST091"/>
        <s v="CUST098"/>
        <s v="CUST194"/>
        <s v="CUST265"/>
        <s v="CUST286"/>
        <s v="CUST313"/>
        <s v="CUST355"/>
        <s v="CUST384"/>
        <s v="CUST396"/>
        <s v="CUST425"/>
        <s v="CUST483"/>
        <s v="CUST536"/>
        <s v="CUST608"/>
        <s v="CUST650"/>
        <s v="CUST655"/>
        <s v="CUST727"/>
        <s v="CUST895"/>
        <s v="CUST924"/>
        <s v="CUST963"/>
        <s v="CUST069"/>
        <s v="CUST088"/>
        <s v="CUST201"/>
        <s v="CUST203"/>
        <s v="CUST351"/>
        <s v="CUST368"/>
        <s v="CUST380"/>
        <s v="CUST541"/>
        <s v="CUST631"/>
        <s v="CUST688"/>
        <s v="CUST720"/>
        <s v="CUST779"/>
        <s v="CUST783"/>
        <s v="CUST799"/>
        <s v="CUST823"/>
        <s v="CUST834"/>
        <s v="CUST859"/>
        <s v="CUST975"/>
        <s v="CUST984"/>
        <s v="CUST063"/>
        <s v="CUST130"/>
        <s v="CUST225"/>
        <s v="CUST251"/>
        <s v="CUST302"/>
        <s v="CUST327"/>
        <s v="CUST349"/>
        <s v="CUST352"/>
        <s v="CUST366"/>
        <s v="CUST367"/>
        <s v="CUST424"/>
        <s v="CUST436"/>
        <s v="CUST441"/>
        <s v="CUST456"/>
        <s v="CUST470"/>
        <s v="CUST512"/>
        <s v="CUST527"/>
        <s v="CUST627"/>
        <s v="CUST665"/>
        <s v="CUST685"/>
        <s v="CUST689"/>
        <s v="CUST712"/>
        <s v="CUST717"/>
        <s v="CUST795"/>
        <s v="CUST917"/>
        <s v="CUST936"/>
        <s v="CUST941"/>
        <s v="CUST943"/>
        <s v="CUST952"/>
        <s v="CUST992"/>
        <s v="CUST035"/>
        <s v="CUST150"/>
        <s v="CUST215"/>
        <s v="CUST229"/>
        <s v="CUST332"/>
        <s v="CUST457"/>
        <s v="CUST478"/>
        <s v="CUST508"/>
        <s v="CUST649"/>
        <s v="CUST755"/>
        <s v="CUST877"/>
        <s v="CUST905"/>
        <s v="CUST955"/>
        <s v="CUST990"/>
        <s v="CUST103"/>
        <s v="CUST144"/>
        <s v="CUST228"/>
        <s v="CUST346"/>
        <s v="CUST374"/>
        <s v="CUST450"/>
        <s v="CUST600"/>
        <s v="CUST647"/>
        <s v="CUST658"/>
        <s v="CUST718"/>
        <s v="CUST782"/>
        <s v="CUST810"/>
        <s v="CUST814"/>
        <s v="CUST887"/>
        <s v="CUST914"/>
        <s v="CUST960"/>
        <s v="CUST970"/>
        <s v="CUST119"/>
        <s v="CUST120"/>
        <s v="CUST165"/>
        <s v="CUST190"/>
        <s v="CUST291"/>
        <s v="CUST418"/>
        <s v="CUST432"/>
        <s v="CUST442"/>
        <s v="CUST491"/>
        <s v="CUST500"/>
        <s v="CUST575"/>
        <s v="CUST634"/>
        <s v="CUST678"/>
        <s v="CUST702"/>
        <s v="CUST705"/>
        <s v="CUST716"/>
        <s v="CUST794"/>
        <s v="CUST857"/>
        <s v="CUST874"/>
        <s v="CUST957"/>
        <s v="CUST966"/>
        <s v="CUST973"/>
        <s v="CUST075"/>
        <s v="CUST206"/>
        <s v="CUST226"/>
        <s v="CUST272"/>
        <s v="CUST299"/>
        <s v="CUST318"/>
        <s v="CUST444"/>
        <s v="CUST492"/>
        <s v="CUST612"/>
        <s v="CUST615"/>
        <s v="CUST724"/>
        <s v="CUST725"/>
        <s v="CUST732"/>
        <s v="CUST789"/>
        <s v="CUST798"/>
        <s v="CUST811"/>
        <s v="CUST827"/>
        <s v="CUST829"/>
        <s v="CUST019"/>
        <s v="CUST059"/>
        <s v="CUST157"/>
        <s v="CUST182"/>
        <s v="CUST192"/>
        <s v="CUST216"/>
        <s v="CUST234"/>
        <s v="CUST271"/>
        <s v="CUST345"/>
        <s v="CUST401"/>
        <s v="CUST411"/>
        <s v="CUST523"/>
        <s v="CUST629"/>
        <s v="CUST639"/>
        <s v="CUST668"/>
        <s v="CUST671"/>
        <s v="CUST704"/>
        <s v="CUST756"/>
        <s v="CUST790"/>
        <s v="CUST809"/>
        <s v="CUST840"/>
        <s v="CUST871"/>
        <s v="CUST937"/>
        <s v="CUST946"/>
        <s v="CUST958"/>
        <s v="CUST967"/>
        <s v="CUST996"/>
        <s v="CUST009"/>
        <s v="CUST057"/>
        <s v="CUST153"/>
        <s v="CUST189"/>
        <s v="CUST431"/>
        <s v="CUST462"/>
        <s v="CUST466"/>
        <s v="CUST547"/>
        <s v="CUST574"/>
        <s v="CUST620"/>
        <s v="CUST635"/>
        <s v="CUST676"/>
        <s v="CUST824"/>
        <s v="CUST848"/>
        <s v="CUST860"/>
        <s v="CUST872"/>
        <s v="CUST988"/>
        <s v="CUST014"/>
        <s v="CUST025"/>
        <s v="CUST080"/>
        <s v="CUST122"/>
        <s v="CUST161"/>
        <s v="CUST163"/>
        <s v="CUST173"/>
        <s v="CUST187"/>
        <s v="CUST191"/>
        <s v="CUST218"/>
        <s v="CUST220"/>
        <s v="CUST223"/>
        <s v="CUST282"/>
        <s v="CUST363"/>
        <s v="CUST376"/>
        <s v="CUST399"/>
        <s v="CUST408"/>
        <s v="CUST429"/>
        <s v="CUST440"/>
        <s v="CUST473"/>
        <s v="CUST532"/>
        <s v="CUST561"/>
        <s v="CUST566"/>
        <s v="CUST596"/>
        <s v="CUST692"/>
        <s v="CUST698"/>
        <s v="CUST735"/>
        <s v="CUST758"/>
        <s v="CUST830"/>
        <s v="CUST882"/>
        <s v="CUST897"/>
        <m/>
      </sharedItems>
    </cacheField>
    <cacheField name="Gender" numFmtId="0">
      <sharedItems containsBlank="1" count="3">
        <s v="Male"/>
        <s v="Female"/>
        <m/>
      </sharedItems>
    </cacheField>
    <cacheField name="Age" numFmtId="0">
      <sharedItems containsString="0" containsBlank="1" containsNumber="1" containsInteger="1" minValue="18" maxValue="64" count="48"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m/>
      </sharedItems>
    </cacheField>
    <cacheField name="Generation" numFmtId="0">
      <sharedItems containsBlank="1" count="4">
        <s v="Young Adult"/>
        <s v="Adult"/>
        <s v="Senior"/>
        <m/>
      </sharedItems>
    </cacheField>
    <cacheField name="Product Category" numFmtId="0">
      <sharedItems containsBlank="1" count="4">
        <s v="Clothing"/>
        <s v="Beauty"/>
        <s v="Electronics"/>
        <m/>
      </sharedItems>
    </cacheField>
    <cacheField name="Quantity" numFmtId="0">
      <sharedItems containsString="0" containsBlank="1" containsNumber="1" containsInteger="1" minValue="1" maxValue="4"/>
    </cacheField>
    <cacheField name="Price per Unit" numFmtId="0">
      <sharedItems containsString="0" containsBlank="1" containsNumber="1" containsInteger="1" minValue="25" maxValue="500"/>
    </cacheField>
    <cacheField name="Total Sale" numFmtId="0">
      <sharedItems containsString="0" containsBlank="1" containsNumber="1" containsInteger="1" minValue="25" maxValue="2000"/>
    </cacheField>
    <cacheField name="Commission 2023" numFmtId="166">
      <sharedItems containsString="0" containsBlank="1" containsNumber="1" minValue="0.375" maxValue="30"/>
    </cacheField>
  </cacheFields>
  <extLst>
    <ext xmlns:x14="http://schemas.microsoft.com/office/spreadsheetml/2009/9/main" uri="{725AE2AE-9491-48be-B2B4-4EB974FC3084}">
      <x14:pivotCacheDefinition pivotCacheId="83132787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22"/>
    <x v="0"/>
    <n v="2023"/>
    <n v="10"/>
    <n v="15"/>
    <x v="0"/>
    <x v="0"/>
    <x v="0"/>
    <x v="0"/>
    <x v="0"/>
    <n v="2"/>
    <n v="50"/>
    <n v="100"/>
    <n v="1.5"/>
  </r>
  <r>
    <n v="37"/>
    <x v="1"/>
    <n v="2023"/>
    <n v="5"/>
    <n v="23"/>
    <x v="1"/>
    <x v="1"/>
    <x v="0"/>
    <x v="0"/>
    <x v="1"/>
    <n v="3"/>
    <n v="25"/>
    <n v="75"/>
    <n v="1.125"/>
  </r>
  <r>
    <n v="58"/>
    <x v="2"/>
    <n v="2023"/>
    <n v="11"/>
    <n v="13"/>
    <x v="2"/>
    <x v="0"/>
    <x v="0"/>
    <x v="0"/>
    <x v="0"/>
    <n v="4"/>
    <n v="300"/>
    <n v="1200"/>
    <n v="18"/>
  </r>
  <r>
    <n v="62"/>
    <x v="3"/>
    <n v="2023"/>
    <n v="12"/>
    <n v="27"/>
    <x v="3"/>
    <x v="0"/>
    <x v="0"/>
    <x v="0"/>
    <x v="1"/>
    <n v="2"/>
    <n v="50"/>
    <n v="100"/>
    <n v="1.5"/>
  </r>
  <r>
    <n v="74"/>
    <x v="4"/>
    <n v="2023"/>
    <n v="11"/>
    <n v="22"/>
    <x v="4"/>
    <x v="1"/>
    <x v="0"/>
    <x v="0"/>
    <x v="1"/>
    <n v="4"/>
    <n v="500"/>
    <n v="2000"/>
    <n v="30"/>
  </r>
  <r>
    <n v="148"/>
    <x v="5"/>
    <n v="2023"/>
    <n v="5"/>
    <n v="9"/>
    <x v="5"/>
    <x v="0"/>
    <x v="0"/>
    <x v="0"/>
    <x v="0"/>
    <n v="2"/>
    <n v="30"/>
    <n v="60"/>
    <n v="0.89999999999999991"/>
  </r>
  <r>
    <n v="169"/>
    <x v="6"/>
    <n v="2023"/>
    <n v="11"/>
    <n v="17"/>
    <x v="6"/>
    <x v="0"/>
    <x v="0"/>
    <x v="0"/>
    <x v="1"/>
    <n v="3"/>
    <n v="500"/>
    <n v="1500"/>
    <n v="22.5"/>
  </r>
  <r>
    <n v="283"/>
    <x v="7"/>
    <n v="2023"/>
    <n v="5"/>
    <n v="8"/>
    <x v="7"/>
    <x v="1"/>
    <x v="0"/>
    <x v="0"/>
    <x v="2"/>
    <n v="1"/>
    <n v="500"/>
    <n v="500"/>
    <n v="7.5"/>
  </r>
  <r>
    <n v="305"/>
    <x v="8"/>
    <n v="2023"/>
    <n v="5"/>
    <n v="16"/>
    <x v="8"/>
    <x v="1"/>
    <x v="0"/>
    <x v="0"/>
    <x v="1"/>
    <n v="1"/>
    <n v="30"/>
    <n v="30"/>
    <n v="0.44999999999999996"/>
  </r>
  <r>
    <n v="326"/>
    <x v="9"/>
    <n v="2023"/>
    <n v="9"/>
    <n v="15"/>
    <x v="9"/>
    <x v="1"/>
    <x v="0"/>
    <x v="0"/>
    <x v="0"/>
    <n v="3"/>
    <n v="25"/>
    <n v="75"/>
    <n v="1.125"/>
  </r>
  <r>
    <n v="461"/>
    <x v="10"/>
    <n v="2023"/>
    <n v="3"/>
    <n v="25"/>
    <x v="10"/>
    <x v="1"/>
    <x v="0"/>
    <x v="0"/>
    <x v="1"/>
    <n v="2"/>
    <n v="500"/>
    <n v="1000"/>
    <n v="15"/>
  </r>
  <r>
    <n v="469"/>
    <x v="7"/>
    <n v="2023"/>
    <n v="5"/>
    <n v="8"/>
    <x v="11"/>
    <x v="0"/>
    <x v="0"/>
    <x v="0"/>
    <x v="1"/>
    <n v="3"/>
    <n v="25"/>
    <n v="75"/>
    <n v="1.125"/>
  </r>
  <r>
    <n v="514"/>
    <x v="11"/>
    <n v="2023"/>
    <n v="3"/>
    <n v="1"/>
    <x v="12"/>
    <x v="1"/>
    <x v="0"/>
    <x v="0"/>
    <x v="2"/>
    <n v="1"/>
    <n v="300"/>
    <n v="300"/>
    <n v="4.5"/>
  </r>
  <r>
    <n v="530"/>
    <x v="12"/>
    <n v="2023"/>
    <n v="2"/>
    <n v="5"/>
    <x v="13"/>
    <x v="1"/>
    <x v="0"/>
    <x v="0"/>
    <x v="2"/>
    <n v="4"/>
    <n v="30"/>
    <n v="120"/>
    <n v="1.7999999999999998"/>
  </r>
  <r>
    <n v="538"/>
    <x v="13"/>
    <n v="2023"/>
    <n v="9"/>
    <n v="17"/>
    <x v="14"/>
    <x v="0"/>
    <x v="0"/>
    <x v="0"/>
    <x v="0"/>
    <n v="3"/>
    <n v="50"/>
    <n v="150"/>
    <n v="2.25"/>
  </r>
  <r>
    <n v="556"/>
    <x v="14"/>
    <n v="2023"/>
    <n v="6"/>
    <n v="4"/>
    <x v="15"/>
    <x v="1"/>
    <x v="0"/>
    <x v="0"/>
    <x v="2"/>
    <n v="1"/>
    <n v="50"/>
    <n v="50"/>
    <n v="0.75"/>
  </r>
  <r>
    <n v="595"/>
    <x v="15"/>
    <n v="2023"/>
    <n v="11"/>
    <n v="9"/>
    <x v="16"/>
    <x v="1"/>
    <x v="0"/>
    <x v="0"/>
    <x v="0"/>
    <n v="4"/>
    <n v="500"/>
    <n v="2000"/>
    <n v="30"/>
  </r>
  <r>
    <n v="679"/>
    <x v="16"/>
    <n v="2023"/>
    <n v="1"/>
    <n v="11"/>
    <x v="17"/>
    <x v="1"/>
    <x v="0"/>
    <x v="0"/>
    <x v="1"/>
    <n v="3"/>
    <n v="30"/>
    <n v="90"/>
    <n v="1.3499999999999999"/>
  </r>
  <r>
    <n v="714"/>
    <x v="17"/>
    <n v="2023"/>
    <n v="2"/>
    <n v="12"/>
    <x v="18"/>
    <x v="1"/>
    <x v="0"/>
    <x v="0"/>
    <x v="0"/>
    <n v="1"/>
    <n v="500"/>
    <n v="500"/>
    <n v="7.5"/>
  </r>
  <r>
    <n v="837"/>
    <x v="18"/>
    <n v="2023"/>
    <n v="7"/>
    <n v="1"/>
    <x v="19"/>
    <x v="0"/>
    <x v="0"/>
    <x v="0"/>
    <x v="1"/>
    <n v="3"/>
    <n v="30"/>
    <n v="90"/>
    <n v="1.3499999999999999"/>
  </r>
  <r>
    <n v="847"/>
    <x v="19"/>
    <n v="2023"/>
    <n v="4"/>
    <n v="8"/>
    <x v="20"/>
    <x v="1"/>
    <x v="0"/>
    <x v="0"/>
    <x v="2"/>
    <n v="4"/>
    <n v="300"/>
    <n v="1200"/>
    <n v="18"/>
  </r>
  <r>
    <n v="16"/>
    <x v="20"/>
    <n v="2023"/>
    <n v="2"/>
    <n v="17"/>
    <x v="21"/>
    <x v="0"/>
    <x v="1"/>
    <x v="0"/>
    <x v="0"/>
    <n v="3"/>
    <n v="500"/>
    <n v="1500"/>
    <n v="22.5"/>
  </r>
  <r>
    <n v="86"/>
    <x v="21"/>
    <n v="2023"/>
    <n v="11"/>
    <n v="8"/>
    <x v="22"/>
    <x v="0"/>
    <x v="1"/>
    <x v="0"/>
    <x v="1"/>
    <n v="3"/>
    <n v="30"/>
    <n v="90"/>
    <n v="1.3499999999999999"/>
  </r>
  <r>
    <n v="117"/>
    <x v="22"/>
    <n v="2023"/>
    <n v="3"/>
    <n v="15"/>
    <x v="23"/>
    <x v="0"/>
    <x v="1"/>
    <x v="0"/>
    <x v="2"/>
    <n v="2"/>
    <n v="500"/>
    <n v="1000"/>
    <n v="15"/>
  </r>
  <r>
    <n v="181"/>
    <x v="23"/>
    <n v="2023"/>
    <n v="11"/>
    <n v="3"/>
    <x v="24"/>
    <x v="0"/>
    <x v="1"/>
    <x v="0"/>
    <x v="2"/>
    <n v="4"/>
    <n v="300"/>
    <n v="1200"/>
    <n v="18"/>
  </r>
  <r>
    <n v="257"/>
    <x v="24"/>
    <n v="2023"/>
    <n v="2"/>
    <n v="19"/>
    <x v="25"/>
    <x v="0"/>
    <x v="1"/>
    <x v="0"/>
    <x v="1"/>
    <n v="4"/>
    <n v="500"/>
    <n v="2000"/>
    <n v="30"/>
  </r>
  <r>
    <n v="266"/>
    <x v="25"/>
    <n v="2023"/>
    <n v="12"/>
    <n v="1"/>
    <x v="26"/>
    <x v="1"/>
    <x v="1"/>
    <x v="0"/>
    <x v="2"/>
    <n v="2"/>
    <n v="30"/>
    <n v="60"/>
    <n v="0.89999999999999991"/>
  </r>
  <r>
    <n v="300"/>
    <x v="26"/>
    <n v="2023"/>
    <n v="1"/>
    <n v="31"/>
    <x v="27"/>
    <x v="1"/>
    <x v="1"/>
    <x v="0"/>
    <x v="2"/>
    <n v="4"/>
    <n v="50"/>
    <n v="200"/>
    <n v="3"/>
  </r>
  <r>
    <n v="303"/>
    <x v="27"/>
    <n v="2023"/>
    <n v="1"/>
    <n v="2"/>
    <x v="28"/>
    <x v="0"/>
    <x v="1"/>
    <x v="0"/>
    <x v="2"/>
    <n v="3"/>
    <n v="30"/>
    <n v="90"/>
    <n v="1.3499999999999999"/>
  </r>
  <r>
    <n v="364"/>
    <x v="28"/>
    <n v="2023"/>
    <n v="8"/>
    <n v="23"/>
    <x v="29"/>
    <x v="1"/>
    <x v="1"/>
    <x v="0"/>
    <x v="1"/>
    <n v="1"/>
    <n v="500"/>
    <n v="500"/>
    <n v="7.5"/>
  </r>
  <r>
    <n v="391"/>
    <x v="29"/>
    <n v="2023"/>
    <n v="1"/>
    <n v="5"/>
    <x v="30"/>
    <x v="0"/>
    <x v="1"/>
    <x v="0"/>
    <x v="1"/>
    <n v="2"/>
    <n v="25"/>
    <n v="50"/>
    <n v="0.75"/>
  </r>
  <r>
    <n v="412"/>
    <x v="30"/>
    <n v="2023"/>
    <n v="9"/>
    <n v="16"/>
    <x v="31"/>
    <x v="1"/>
    <x v="1"/>
    <x v="0"/>
    <x v="2"/>
    <n v="4"/>
    <n v="500"/>
    <n v="2000"/>
    <n v="30"/>
  </r>
  <r>
    <n v="484"/>
    <x v="31"/>
    <n v="2023"/>
    <n v="1"/>
    <n v="13"/>
    <x v="32"/>
    <x v="1"/>
    <x v="1"/>
    <x v="0"/>
    <x v="0"/>
    <n v="4"/>
    <n v="300"/>
    <n v="1200"/>
    <n v="18"/>
  </r>
  <r>
    <n v="533"/>
    <x v="32"/>
    <n v="2023"/>
    <n v="11"/>
    <n v="16"/>
    <x v="33"/>
    <x v="0"/>
    <x v="1"/>
    <x v="0"/>
    <x v="2"/>
    <n v="3"/>
    <n v="500"/>
    <n v="1500"/>
    <n v="22.5"/>
  </r>
  <r>
    <n v="594"/>
    <x v="33"/>
    <n v="2023"/>
    <n v="9"/>
    <n v="1"/>
    <x v="34"/>
    <x v="1"/>
    <x v="1"/>
    <x v="0"/>
    <x v="2"/>
    <n v="2"/>
    <n v="300"/>
    <n v="600"/>
    <n v="9"/>
  </r>
  <r>
    <n v="601"/>
    <x v="34"/>
    <n v="2023"/>
    <n v="4"/>
    <n v="10"/>
    <x v="35"/>
    <x v="0"/>
    <x v="1"/>
    <x v="0"/>
    <x v="0"/>
    <n v="1"/>
    <n v="30"/>
    <n v="30"/>
    <n v="0.44999999999999996"/>
  </r>
  <r>
    <n v="628"/>
    <x v="35"/>
    <n v="2023"/>
    <n v="11"/>
    <n v="1"/>
    <x v="36"/>
    <x v="1"/>
    <x v="1"/>
    <x v="0"/>
    <x v="1"/>
    <n v="4"/>
    <n v="50"/>
    <n v="200"/>
    <n v="3"/>
  </r>
  <r>
    <n v="677"/>
    <x v="36"/>
    <n v="2023"/>
    <n v="10"/>
    <n v="27"/>
    <x v="37"/>
    <x v="1"/>
    <x v="1"/>
    <x v="0"/>
    <x v="1"/>
    <n v="3"/>
    <n v="500"/>
    <n v="1500"/>
    <n v="22.5"/>
  </r>
  <r>
    <n v="709"/>
    <x v="37"/>
    <n v="2023"/>
    <n v="7"/>
    <n v="21"/>
    <x v="38"/>
    <x v="1"/>
    <x v="1"/>
    <x v="0"/>
    <x v="2"/>
    <n v="2"/>
    <n v="500"/>
    <n v="1000"/>
    <n v="15"/>
  </r>
  <r>
    <n v="812"/>
    <x v="38"/>
    <n v="2023"/>
    <n v="11"/>
    <n v="12"/>
    <x v="39"/>
    <x v="0"/>
    <x v="1"/>
    <x v="0"/>
    <x v="2"/>
    <n v="3"/>
    <n v="25"/>
    <n v="75"/>
    <n v="1.125"/>
  </r>
  <r>
    <n v="979"/>
    <x v="27"/>
    <n v="2023"/>
    <n v="1"/>
    <n v="2"/>
    <x v="40"/>
    <x v="1"/>
    <x v="1"/>
    <x v="0"/>
    <x v="1"/>
    <n v="1"/>
    <n v="25"/>
    <n v="25"/>
    <n v="0.375"/>
  </r>
  <r>
    <n v="985"/>
    <x v="39"/>
    <n v="2023"/>
    <n v="5"/>
    <n v="30"/>
    <x v="41"/>
    <x v="1"/>
    <x v="1"/>
    <x v="0"/>
    <x v="2"/>
    <n v="2"/>
    <n v="25"/>
    <n v="50"/>
    <n v="0.75"/>
  </r>
  <r>
    <n v="46"/>
    <x v="40"/>
    <n v="2023"/>
    <n v="6"/>
    <n v="26"/>
    <x v="42"/>
    <x v="1"/>
    <x v="2"/>
    <x v="0"/>
    <x v="2"/>
    <n v="4"/>
    <n v="300"/>
    <n v="1200"/>
    <n v="18"/>
  </r>
  <r>
    <n v="72"/>
    <x v="1"/>
    <n v="2023"/>
    <n v="5"/>
    <n v="23"/>
    <x v="43"/>
    <x v="1"/>
    <x v="2"/>
    <x v="0"/>
    <x v="2"/>
    <n v="4"/>
    <n v="500"/>
    <n v="2000"/>
    <n v="30"/>
  </r>
  <r>
    <n v="133"/>
    <x v="41"/>
    <n v="2023"/>
    <n v="2"/>
    <n v="16"/>
    <x v="44"/>
    <x v="0"/>
    <x v="2"/>
    <x v="0"/>
    <x v="2"/>
    <n v="3"/>
    <n v="300"/>
    <n v="900"/>
    <n v="13.5"/>
  </r>
  <r>
    <n v="135"/>
    <x v="42"/>
    <n v="2023"/>
    <n v="2"/>
    <n v="26"/>
    <x v="45"/>
    <x v="0"/>
    <x v="2"/>
    <x v="0"/>
    <x v="0"/>
    <n v="2"/>
    <n v="25"/>
    <n v="50"/>
    <n v="0.75"/>
  </r>
  <r>
    <n v="186"/>
    <x v="43"/>
    <n v="2023"/>
    <n v="7"/>
    <n v="5"/>
    <x v="46"/>
    <x v="0"/>
    <x v="2"/>
    <x v="0"/>
    <x v="0"/>
    <n v="4"/>
    <n v="50"/>
    <n v="200"/>
    <n v="3"/>
  </r>
  <r>
    <n v="214"/>
    <x v="44"/>
    <n v="2023"/>
    <n v="12"/>
    <n v="10"/>
    <x v="47"/>
    <x v="0"/>
    <x v="2"/>
    <x v="0"/>
    <x v="1"/>
    <n v="2"/>
    <n v="30"/>
    <n v="60"/>
    <n v="0.89999999999999991"/>
  </r>
  <r>
    <n v="249"/>
    <x v="45"/>
    <n v="2023"/>
    <n v="10"/>
    <n v="20"/>
    <x v="48"/>
    <x v="0"/>
    <x v="2"/>
    <x v="0"/>
    <x v="0"/>
    <n v="1"/>
    <n v="50"/>
    <n v="50"/>
    <n v="0.75"/>
  </r>
  <r>
    <n v="292"/>
    <x v="20"/>
    <n v="2023"/>
    <n v="2"/>
    <n v="17"/>
    <x v="49"/>
    <x v="0"/>
    <x v="2"/>
    <x v="0"/>
    <x v="1"/>
    <n v="4"/>
    <n v="300"/>
    <n v="1200"/>
    <n v="18"/>
  </r>
  <r>
    <n v="371"/>
    <x v="46"/>
    <n v="2023"/>
    <n v="2"/>
    <n v="21"/>
    <x v="50"/>
    <x v="1"/>
    <x v="2"/>
    <x v="0"/>
    <x v="1"/>
    <n v="1"/>
    <n v="25"/>
    <n v="25"/>
    <n v="0.375"/>
  </r>
  <r>
    <n v="542"/>
    <x v="47"/>
    <n v="2023"/>
    <n v="6"/>
    <n v="17"/>
    <x v="51"/>
    <x v="1"/>
    <x v="2"/>
    <x v="0"/>
    <x v="1"/>
    <n v="1"/>
    <n v="50"/>
    <n v="50"/>
    <n v="0.75"/>
  </r>
  <r>
    <n v="557"/>
    <x v="48"/>
    <n v="2023"/>
    <n v="7"/>
    <n v="27"/>
    <x v="52"/>
    <x v="1"/>
    <x v="2"/>
    <x v="0"/>
    <x v="1"/>
    <n v="3"/>
    <n v="30"/>
    <n v="90"/>
    <n v="1.3499999999999999"/>
  </r>
  <r>
    <n v="563"/>
    <x v="49"/>
    <n v="2023"/>
    <n v="8"/>
    <n v="9"/>
    <x v="53"/>
    <x v="0"/>
    <x v="2"/>
    <x v="0"/>
    <x v="0"/>
    <n v="2"/>
    <n v="30"/>
    <n v="60"/>
    <n v="0.89999999999999991"/>
  </r>
  <r>
    <n v="602"/>
    <x v="50"/>
    <n v="2023"/>
    <n v="12"/>
    <n v="23"/>
    <x v="54"/>
    <x v="1"/>
    <x v="2"/>
    <x v="0"/>
    <x v="2"/>
    <n v="1"/>
    <n v="300"/>
    <n v="300"/>
    <n v="4.5"/>
  </r>
  <r>
    <n v="722"/>
    <x v="51"/>
    <n v="2023"/>
    <n v="7"/>
    <n v="14"/>
    <x v="55"/>
    <x v="0"/>
    <x v="2"/>
    <x v="0"/>
    <x v="1"/>
    <n v="3"/>
    <n v="300"/>
    <n v="900"/>
    <n v="13.5"/>
  </r>
  <r>
    <n v="792"/>
    <x v="52"/>
    <n v="2023"/>
    <n v="7"/>
    <n v="9"/>
    <x v="56"/>
    <x v="1"/>
    <x v="2"/>
    <x v="0"/>
    <x v="1"/>
    <n v="1"/>
    <n v="50"/>
    <n v="50"/>
    <n v="0.75"/>
  </r>
  <r>
    <n v="839"/>
    <x v="53"/>
    <n v="2023"/>
    <n v="6"/>
    <n v="24"/>
    <x v="57"/>
    <x v="1"/>
    <x v="2"/>
    <x v="0"/>
    <x v="2"/>
    <n v="4"/>
    <n v="300"/>
    <n v="1200"/>
    <n v="18"/>
  </r>
  <r>
    <n v="878"/>
    <x v="54"/>
    <n v="2023"/>
    <n v="6"/>
    <n v="30"/>
    <x v="58"/>
    <x v="1"/>
    <x v="2"/>
    <x v="0"/>
    <x v="0"/>
    <n v="1"/>
    <n v="30"/>
    <n v="30"/>
    <n v="0.44999999999999996"/>
  </r>
  <r>
    <n v="892"/>
    <x v="55"/>
    <n v="2023"/>
    <n v="4"/>
    <n v="9"/>
    <x v="59"/>
    <x v="0"/>
    <x v="2"/>
    <x v="0"/>
    <x v="2"/>
    <n v="1"/>
    <n v="50"/>
    <n v="50"/>
    <n v="0.75"/>
  </r>
  <r>
    <n v="906"/>
    <x v="14"/>
    <n v="2023"/>
    <n v="6"/>
    <n v="4"/>
    <x v="60"/>
    <x v="1"/>
    <x v="2"/>
    <x v="0"/>
    <x v="0"/>
    <n v="1"/>
    <n v="50"/>
    <n v="50"/>
    <n v="0.75"/>
  </r>
  <r>
    <n v="910"/>
    <x v="56"/>
    <n v="2023"/>
    <n v="3"/>
    <n v="6"/>
    <x v="61"/>
    <x v="1"/>
    <x v="2"/>
    <x v="0"/>
    <x v="1"/>
    <n v="3"/>
    <n v="50"/>
    <n v="150"/>
    <n v="2.25"/>
  </r>
  <r>
    <n v="940"/>
    <x v="57"/>
    <n v="2023"/>
    <n v="1"/>
    <n v="28"/>
    <x v="62"/>
    <x v="1"/>
    <x v="2"/>
    <x v="0"/>
    <x v="2"/>
    <n v="1"/>
    <n v="30"/>
    <n v="30"/>
    <n v="0.44999999999999996"/>
  </r>
  <r>
    <n v="61"/>
    <x v="55"/>
    <n v="2023"/>
    <n v="4"/>
    <n v="9"/>
    <x v="63"/>
    <x v="0"/>
    <x v="3"/>
    <x v="0"/>
    <x v="1"/>
    <n v="4"/>
    <n v="50"/>
    <n v="200"/>
    <n v="3"/>
  </r>
  <r>
    <n v="107"/>
    <x v="58"/>
    <n v="2023"/>
    <n v="2"/>
    <n v="3"/>
    <x v="64"/>
    <x v="1"/>
    <x v="3"/>
    <x v="0"/>
    <x v="0"/>
    <n v="4"/>
    <n v="300"/>
    <n v="1200"/>
    <n v="18"/>
  </r>
  <r>
    <n v="129"/>
    <x v="59"/>
    <n v="2023"/>
    <n v="4"/>
    <n v="23"/>
    <x v="65"/>
    <x v="1"/>
    <x v="3"/>
    <x v="0"/>
    <x v="1"/>
    <n v="2"/>
    <n v="300"/>
    <n v="600"/>
    <n v="9"/>
  </r>
  <r>
    <n v="131"/>
    <x v="60"/>
    <n v="2023"/>
    <n v="9"/>
    <n v="18"/>
    <x v="66"/>
    <x v="1"/>
    <x v="3"/>
    <x v="0"/>
    <x v="1"/>
    <n v="2"/>
    <n v="300"/>
    <n v="600"/>
    <n v="9"/>
  </r>
  <r>
    <n v="212"/>
    <x v="61"/>
    <n v="2023"/>
    <n v="6"/>
    <n v="9"/>
    <x v="67"/>
    <x v="0"/>
    <x v="3"/>
    <x v="0"/>
    <x v="0"/>
    <n v="3"/>
    <n v="500"/>
    <n v="1500"/>
    <n v="22.5"/>
  </r>
  <r>
    <n v="242"/>
    <x v="62"/>
    <n v="2023"/>
    <n v="5"/>
    <n v="2"/>
    <x v="68"/>
    <x v="0"/>
    <x v="3"/>
    <x v="0"/>
    <x v="0"/>
    <n v="1"/>
    <n v="25"/>
    <n v="25"/>
    <n v="0.375"/>
  </r>
  <r>
    <n v="261"/>
    <x v="63"/>
    <n v="2023"/>
    <n v="8"/>
    <n v="5"/>
    <x v="69"/>
    <x v="0"/>
    <x v="3"/>
    <x v="0"/>
    <x v="0"/>
    <n v="2"/>
    <n v="25"/>
    <n v="50"/>
    <n v="0.75"/>
  </r>
  <r>
    <n v="276"/>
    <x v="64"/>
    <n v="2023"/>
    <n v="10"/>
    <n v="2"/>
    <x v="70"/>
    <x v="1"/>
    <x v="3"/>
    <x v="0"/>
    <x v="1"/>
    <n v="4"/>
    <n v="25"/>
    <n v="100"/>
    <n v="1.5"/>
  </r>
  <r>
    <n v="343"/>
    <x v="35"/>
    <n v="2023"/>
    <n v="11"/>
    <n v="1"/>
    <x v="71"/>
    <x v="0"/>
    <x v="3"/>
    <x v="0"/>
    <x v="2"/>
    <n v="2"/>
    <n v="25"/>
    <n v="50"/>
    <n v="0.75"/>
  </r>
  <r>
    <n v="389"/>
    <x v="25"/>
    <n v="2023"/>
    <n v="12"/>
    <n v="1"/>
    <x v="72"/>
    <x v="0"/>
    <x v="3"/>
    <x v="0"/>
    <x v="0"/>
    <n v="2"/>
    <n v="25"/>
    <n v="50"/>
    <n v="0.75"/>
  </r>
  <r>
    <n v="409"/>
    <x v="65"/>
    <n v="2023"/>
    <n v="12"/>
    <n v="18"/>
    <x v="73"/>
    <x v="1"/>
    <x v="3"/>
    <x v="0"/>
    <x v="2"/>
    <n v="3"/>
    <n v="300"/>
    <n v="900"/>
    <n v="13.5"/>
  </r>
  <r>
    <n v="446"/>
    <x v="66"/>
    <n v="2023"/>
    <n v="6"/>
    <n v="7"/>
    <x v="74"/>
    <x v="0"/>
    <x v="3"/>
    <x v="0"/>
    <x v="2"/>
    <n v="1"/>
    <n v="50"/>
    <n v="50"/>
    <n v="0.75"/>
  </r>
  <r>
    <n v="537"/>
    <x v="67"/>
    <n v="2023"/>
    <n v="6"/>
    <n v="3"/>
    <x v="75"/>
    <x v="1"/>
    <x v="3"/>
    <x v="0"/>
    <x v="1"/>
    <n v="1"/>
    <n v="500"/>
    <n v="500"/>
    <n v="7.5"/>
  </r>
  <r>
    <n v="577"/>
    <x v="68"/>
    <n v="2023"/>
    <n v="2"/>
    <n v="13"/>
    <x v="76"/>
    <x v="0"/>
    <x v="3"/>
    <x v="0"/>
    <x v="1"/>
    <n v="4"/>
    <n v="500"/>
    <n v="2000"/>
    <n v="30"/>
  </r>
  <r>
    <n v="636"/>
    <x v="69"/>
    <n v="2023"/>
    <n v="3"/>
    <n v="23"/>
    <x v="77"/>
    <x v="1"/>
    <x v="3"/>
    <x v="0"/>
    <x v="1"/>
    <n v="3"/>
    <n v="500"/>
    <n v="1500"/>
    <n v="22.5"/>
  </r>
  <r>
    <n v="801"/>
    <x v="70"/>
    <n v="2023"/>
    <n v="8"/>
    <n v="10"/>
    <x v="78"/>
    <x v="0"/>
    <x v="3"/>
    <x v="0"/>
    <x v="0"/>
    <n v="4"/>
    <n v="50"/>
    <n v="200"/>
    <n v="3"/>
  </r>
  <r>
    <n v="843"/>
    <x v="71"/>
    <n v="2023"/>
    <n v="5"/>
    <n v="22"/>
    <x v="79"/>
    <x v="0"/>
    <x v="3"/>
    <x v="0"/>
    <x v="1"/>
    <n v="3"/>
    <n v="500"/>
    <n v="1500"/>
    <n v="22.5"/>
  </r>
  <r>
    <n v="853"/>
    <x v="72"/>
    <n v="2023"/>
    <n v="5"/>
    <n v="4"/>
    <x v="80"/>
    <x v="0"/>
    <x v="3"/>
    <x v="0"/>
    <x v="1"/>
    <n v="2"/>
    <n v="500"/>
    <n v="1000"/>
    <n v="15"/>
  </r>
  <r>
    <n v="867"/>
    <x v="73"/>
    <n v="2023"/>
    <n v="6"/>
    <n v="6"/>
    <x v="81"/>
    <x v="0"/>
    <x v="3"/>
    <x v="0"/>
    <x v="2"/>
    <n v="1"/>
    <n v="500"/>
    <n v="500"/>
    <n v="7.5"/>
  </r>
  <r>
    <n v="900"/>
    <x v="46"/>
    <n v="2023"/>
    <n v="2"/>
    <n v="21"/>
    <x v="82"/>
    <x v="0"/>
    <x v="3"/>
    <x v="0"/>
    <x v="0"/>
    <n v="2"/>
    <n v="30"/>
    <n v="60"/>
    <n v="0.89999999999999991"/>
  </r>
  <r>
    <n v="13"/>
    <x v="63"/>
    <n v="2023"/>
    <n v="8"/>
    <n v="5"/>
    <x v="83"/>
    <x v="0"/>
    <x v="4"/>
    <x v="0"/>
    <x v="2"/>
    <n v="3"/>
    <n v="500"/>
    <n v="1500"/>
    <n v="22.5"/>
  </r>
  <r>
    <n v="20"/>
    <x v="74"/>
    <n v="2023"/>
    <n v="11"/>
    <n v="5"/>
    <x v="84"/>
    <x v="0"/>
    <x v="4"/>
    <x v="0"/>
    <x v="0"/>
    <n v="3"/>
    <n v="300"/>
    <n v="900"/>
    <n v="13.5"/>
  </r>
  <r>
    <n v="42"/>
    <x v="20"/>
    <n v="2023"/>
    <n v="2"/>
    <n v="17"/>
    <x v="85"/>
    <x v="0"/>
    <x v="4"/>
    <x v="0"/>
    <x v="0"/>
    <n v="3"/>
    <n v="300"/>
    <n v="900"/>
    <n v="13.5"/>
  </r>
  <r>
    <n v="44"/>
    <x v="24"/>
    <n v="2023"/>
    <n v="2"/>
    <n v="19"/>
    <x v="86"/>
    <x v="1"/>
    <x v="4"/>
    <x v="0"/>
    <x v="0"/>
    <n v="1"/>
    <n v="25"/>
    <n v="25"/>
    <n v="0.375"/>
  </r>
  <r>
    <n v="76"/>
    <x v="10"/>
    <n v="2023"/>
    <n v="3"/>
    <n v="25"/>
    <x v="87"/>
    <x v="1"/>
    <x v="4"/>
    <x v="0"/>
    <x v="2"/>
    <n v="2"/>
    <n v="50"/>
    <n v="100"/>
    <n v="1.5"/>
  </r>
  <r>
    <n v="105"/>
    <x v="75"/>
    <n v="2023"/>
    <n v="7"/>
    <n v="25"/>
    <x v="88"/>
    <x v="1"/>
    <x v="4"/>
    <x v="0"/>
    <x v="2"/>
    <n v="1"/>
    <n v="500"/>
    <n v="500"/>
    <n v="7.5"/>
  </r>
  <r>
    <n v="114"/>
    <x v="76"/>
    <n v="2023"/>
    <n v="7"/>
    <n v="22"/>
    <x v="89"/>
    <x v="1"/>
    <x v="4"/>
    <x v="0"/>
    <x v="1"/>
    <n v="4"/>
    <n v="25"/>
    <n v="100"/>
    <n v="1.5"/>
  </r>
  <r>
    <n v="141"/>
    <x v="77"/>
    <n v="2023"/>
    <n v="11"/>
    <n v="2"/>
    <x v="90"/>
    <x v="1"/>
    <x v="4"/>
    <x v="0"/>
    <x v="2"/>
    <n v="1"/>
    <n v="50"/>
    <n v="50"/>
    <n v="0.75"/>
  </r>
  <r>
    <n v="149"/>
    <x v="78"/>
    <n v="2023"/>
    <n v="10"/>
    <n v="11"/>
    <x v="91"/>
    <x v="0"/>
    <x v="4"/>
    <x v="0"/>
    <x v="0"/>
    <n v="3"/>
    <n v="25"/>
    <n v="75"/>
    <n v="1.125"/>
  </r>
  <r>
    <n v="273"/>
    <x v="7"/>
    <n v="2023"/>
    <n v="5"/>
    <n v="8"/>
    <x v="92"/>
    <x v="1"/>
    <x v="4"/>
    <x v="0"/>
    <x v="1"/>
    <n v="1"/>
    <n v="50"/>
    <n v="50"/>
    <n v="0.75"/>
  </r>
  <r>
    <n v="296"/>
    <x v="79"/>
    <n v="2023"/>
    <n v="9"/>
    <n v="6"/>
    <x v="93"/>
    <x v="1"/>
    <x v="4"/>
    <x v="0"/>
    <x v="0"/>
    <n v="4"/>
    <n v="300"/>
    <n v="1200"/>
    <n v="18"/>
  </r>
  <r>
    <n v="317"/>
    <x v="80"/>
    <n v="2023"/>
    <n v="1"/>
    <n v="30"/>
    <x v="94"/>
    <x v="0"/>
    <x v="4"/>
    <x v="0"/>
    <x v="2"/>
    <n v="3"/>
    <n v="30"/>
    <n v="90"/>
    <n v="1.3499999999999999"/>
  </r>
  <r>
    <n v="339"/>
    <x v="81"/>
    <n v="2023"/>
    <n v="3"/>
    <n v="3"/>
    <x v="95"/>
    <x v="1"/>
    <x v="4"/>
    <x v="0"/>
    <x v="2"/>
    <n v="2"/>
    <n v="25"/>
    <n v="50"/>
    <n v="0.75"/>
  </r>
  <r>
    <n v="393"/>
    <x v="78"/>
    <n v="2023"/>
    <n v="10"/>
    <n v="11"/>
    <x v="96"/>
    <x v="1"/>
    <x v="4"/>
    <x v="0"/>
    <x v="1"/>
    <n v="2"/>
    <n v="500"/>
    <n v="1000"/>
    <n v="15"/>
  </r>
  <r>
    <n v="406"/>
    <x v="82"/>
    <n v="2023"/>
    <n v="4"/>
    <n v="18"/>
    <x v="97"/>
    <x v="1"/>
    <x v="4"/>
    <x v="0"/>
    <x v="1"/>
    <n v="4"/>
    <n v="25"/>
    <n v="100"/>
    <n v="1.5"/>
  </r>
  <r>
    <n v="420"/>
    <x v="83"/>
    <n v="2023"/>
    <n v="1"/>
    <n v="23"/>
    <x v="98"/>
    <x v="1"/>
    <x v="4"/>
    <x v="0"/>
    <x v="0"/>
    <n v="4"/>
    <n v="500"/>
    <n v="2000"/>
    <n v="30"/>
  </r>
  <r>
    <n v="447"/>
    <x v="84"/>
    <n v="2023"/>
    <n v="7"/>
    <n v="6"/>
    <x v="99"/>
    <x v="0"/>
    <x v="4"/>
    <x v="0"/>
    <x v="1"/>
    <n v="4"/>
    <n v="500"/>
    <n v="2000"/>
    <n v="30"/>
  </r>
  <r>
    <n v="597"/>
    <x v="85"/>
    <n v="2023"/>
    <n v="8"/>
    <n v="22"/>
    <x v="100"/>
    <x v="0"/>
    <x v="4"/>
    <x v="0"/>
    <x v="1"/>
    <n v="4"/>
    <n v="300"/>
    <n v="1200"/>
    <n v="18"/>
  </r>
  <r>
    <n v="606"/>
    <x v="86"/>
    <n v="2023"/>
    <n v="5"/>
    <n v="5"/>
    <x v="101"/>
    <x v="0"/>
    <x v="4"/>
    <x v="0"/>
    <x v="2"/>
    <n v="1"/>
    <n v="50"/>
    <n v="50"/>
    <n v="0.75"/>
  </r>
  <r>
    <n v="695"/>
    <x v="87"/>
    <n v="2023"/>
    <n v="8"/>
    <n v="12"/>
    <x v="102"/>
    <x v="1"/>
    <x v="4"/>
    <x v="0"/>
    <x v="2"/>
    <n v="3"/>
    <n v="50"/>
    <n v="150"/>
    <n v="2.25"/>
  </r>
  <r>
    <n v="836"/>
    <x v="88"/>
    <n v="2023"/>
    <n v="4"/>
    <n v="19"/>
    <x v="103"/>
    <x v="1"/>
    <x v="4"/>
    <x v="0"/>
    <x v="0"/>
    <n v="1"/>
    <n v="50"/>
    <n v="50"/>
    <n v="0.75"/>
  </r>
  <r>
    <n v="880"/>
    <x v="89"/>
    <n v="2023"/>
    <n v="8"/>
    <n v="21"/>
    <x v="104"/>
    <x v="0"/>
    <x v="4"/>
    <x v="0"/>
    <x v="1"/>
    <n v="2"/>
    <n v="500"/>
    <n v="1000"/>
    <n v="15"/>
  </r>
  <r>
    <n v="881"/>
    <x v="90"/>
    <n v="2023"/>
    <n v="5"/>
    <n v="19"/>
    <x v="105"/>
    <x v="0"/>
    <x v="4"/>
    <x v="0"/>
    <x v="2"/>
    <n v="1"/>
    <n v="300"/>
    <n v="300"/>
    <n v="4.5"/>
  </r>
  <r>
    <n v="919"/>
    <x v="91"/>
    <n v="2023"/>
    <n v="9"/>
    <n v="9"/>
    <x v="106"/>
    <x v="1"/>
    <x v="4"/>
    <x v="0"/>
    <x v="1"/>
    <n v="2"/>
    <n v="25"/>
    <n v="50"/>
    <n v="0.75"/>
  </r>
  <r>
    <n v="926"/>
    <x v="92"/>
    <n v="2023"/>
    <n v="8"/>
    <n v="14"/>
    <x v="107"/>
    <x v="0"/>
    <x v="4"/>
    <x v="0"/>
    <x v="2"/>
    <n v="1"/>
    <n v="30"/>
    <n v="30"/>
    <n v="0.44999999999999996"/>
  </r>
  <r>
    <n v="933"/>
    <x v="58"/>
    <n v="2023"/>
    <n v="2"/>
    <n v="3"/>
    <x v="108"/>
    <x v="0"/>
    <x v="4"/>
    <x v="0"/>
    <x v="1"/>
    <n v="1"/>
    <n v="30"/>
    <n v="30"/>
    <n v="0.44999999999999996"/>
  </r>
  <r>
    <n v="965"/>
    <x v="15"/>
    <n v="2023"/>
    <n v="11"/>
    <n v="9"/>
    <x v="109"/>
    <x v="0"/>
    <x v="4"/>
    <x v="0"/>
    <x v="0"/>
    <n v="4"/>
    <n v="50"/>
    <n v="200"/>
    <n v="3"/>
  </r>
  <r>
    <n v="11"/>
    <x v="93"/>
    <n v="2023"/>
    <n v="2"/>
    <n v="14"/>
    <x v="110"/>
    <x v="0"/>
    <x v="5"/>
    <x v="0"/>
    <x v="0"/>
    <n v="2"/>
    <n v="50"/>
    <n v="100"/>
    <n v="1.5"/>
  </r>
  <r>
    <n v="39"/>
    <x v="94"/>
    <n v="2023"/>
    <n v="4"/>
    <n v="21"/>
    <x v="111"/>
    <x v="0"/>
    <x v="5"/>
    <x v="0"/>
    <x v="0"/>
    <n v="4"/>
    <n v="30"/>
    <n v="120"/>
    <n v="1.7999999999999998"/>
  </r>
  <r>
    <n v="116"/>
    <x v="28"/>
    <n v="2023"/>
    <n v="8"/>
    <n v="23"/>
    <x v="112"/>
    <x v="1"/>
    <x v="5"/>
    <x v="0"/>
    <x v="0"/>
    <n v="1"/>
    <n v="30"/>
    <n v="30"/>
    <n v="0.44999999999999996"/>
  </r>
  <r>
    <n v="147"/>
    <x v="95"/>
    <n v="2023"/>
    <n v="9"/>
    <n v="28"/>
    <x v="113"/>
    <x v="0"/>
    <x v="5"/>
    <x v="0"/>
    <x v="2"/>
    <n v="1"/>
    <n v="300"/>
    <n v="300"/>
    <n v="4.5"/>
  </r>
  <r>
    <n v="231"/>
    <x v="96"/>
    <n v="2023"/>
    <n v="1"/>
    <n v="4"/>
    <x v="114"/>
    <x v="1"/>
    <x v="5"/>
    <x v="0"/>
    <x v="0"/>
    <n v="3"/>
    <n v="50"/>
    <n v="150"/>
    <n v="2.25"/>
  </r>
  <r>
    <n v="235"/>
    <x v="26"/>
    <n v="2023"/>
    <n v="1"/>
    <n v="31"/>
    <x v="115"/>
    <x v="1"/>
    <x v="5"/>
    <x v="0"/>
    <x v="2"/>
    <n v="2"/>
    <n v="500"/>
    <n v="1000"/>
    <n v="15"/>
  </r>
  <r>
    <n v="240"/>
    <x v="97"/>
    <n v="2023"/>
    <n v="2"/>
    <n v="6"/>
    <x v="116"/>
    <x v="1"/>
    <x v="5"/>
    <x v="0"/>
    <x v="1"/>
    <n v="1"/>
    <n v="300"/>
    <n v="300"/>
    <n v="4.5"/>
  </r>
  <r>
    <n v="241"/>
    <x v="98"/>
    <n v="2023"/>
    <n v="9"/>
    <n v="21"/>
    <x v="117"/>
    <x v="1"/>
    <x v="5"/>
    <x v="0"/>
    <x v="2"/>
    <n v="3"/>
    <n v="25"/>
    <n v="75"/>
    <n v="1.125"/>
  </r>
  <r>
    <n v="256"/>
    <x v="99"/>
    <n v="2023"/>
    <n v="2"/>
    <n v="18"/>
    <x v="118"/>
    <x v="0"/>
    <x v="5"/>
    <x v="0"/>
    <x v="0"/>
    <n v="2"/>
    <n v="500"/>
    <n v="1000"/>
    <n v="15"/>
  </r>
  <r>
    <n v="263"/>
    <x v="100"/>
    <n v="2023"/>
    <n v="8"/>
    <n v="28"/>
    <x v="119"/>
    <x v="0"/>
    <x v="5"/>
    <x v="0"/>
    <x v="1"/>
    <n v="2"/>
    <n v="30"/>
    <n v="60"/>
    <n v="0.89999999999999991"/>
  </r>
  <r>
    <n v="274"/>
    <x v="55"/>
    <n v="2023"/>
    <n v="4"/>
    <n v="9"/>
    <x v="120"/>
    <x v="1"/>
    <x v="5"/>
    <x v="0"/>
    <x v="0"/>
    <n v="2"/>
    <n v="500"/>
    <n v="1000"/>
    <n v="15"/>
  </r>
  <r>
    <n v="294"/>
    <x v="101"/>
    <n v="2023"/>
    <n v="3"/>
    <n v="27"/>
    <x v="121"/>
    <x v="1"/>
    <x v="5"/>
    <x v="0"/>
    <x v="0"/>
    <n v="3"/>
    <n v="30"/>
    <n v="90"/>
    <n v="1.3499999999999999"/>
  </r>
  <r>
    <n v="369"/>
    <x v="102"/>
    <n v="2023"/>
    <n v="11"/>
    <n v="15"/>
    <x v="122"/>
    <x v="0"/>
    <x v="5"/>
    <x v="0"/>
    <x v="2"/>
    <n v="3"/>
    <n v="500"/>
    <n v="1500"/>
    <n v="22.5"/>
  </r>
  <r>
    <n v="370"/>
    <x v="103"/>
    <n v="2023"/>
    <n v="10"/>
    <n v="16"/>
    <x v="123"/>
    <x v="0"/>
    <x v="5"/>
    <x v="0"/>
    <x v="2"/>
    <n v="2"/>
    <n v="30"/>
    <n v="60"/>
    <n v="0.89999999999999991"/>
  </r>
  <r>
    <n v="426"/>
    <x v="104"/>
    <n v="2023"/>
    <n v="3"/>
    <n v="24"/>
    <x v="124"/>
    <x v="0"/>
    <x v="5"/>
    <x v="0"/>
    <x v="2"/>
    <n v="3"/>
    <n v="50"/>
    <n v="150"/>
    <n v="2.25"/>
  </r>
  <r>
    <n v="496"/>
    <x v="105"/>
    <n v="2023"/>
    <n v="12"/>
    <n v="14"/>
    <x v="125"/>
    <x v="0"/>
    <x v="5"/>
    <x v="0"/>
    <x v="0"/>
    <n v="2"/>
    <n v="300"/>
    <n v="600"/>
    <n v="9"/>
  </r>
  <r>
    <n v="644"/>
    <x v="79"/>
    <n v="2023"/>
    <n v="9"/>
    <n v="6"/>
    <x v="126"/>
    <x v="0"/>
    <x v="5"/>
    <x v="0"/>
    <x v="1"/>
    <n v="3"/>
    <n v="25"/>
    <n v="75"/>
    <n v="1.125"/>
  </r>
  <r>
    <n v="663"/>
    <x v="106"/>
    <n v="2023"/>
    <n v="3"/>
    <n v="20"/>
    <x v="127"/>
    <x v="0"/>
    <x v="5"/>
    <x v="0"/>
    <x v="0"/>
    <n v="4"/>
    <n v="300"/>
    <n v="1200"/>
    <n v="18"/>
  </r>
  <r>
    <n v="747"/>
    <x v="102"/>
    <n v="2023"/>
    <n v="11"/>
    <n v="15"/>
    <x v="128"/>
    <x v="0"/>
    <x v="5"/>
    <x v="0"/>
    <x v="1"/>
    <n v="1"/>
    <n v="30"/>
    <n v="30"/>
    <n v="0.44999999999999996"/>
  </r>
  <r>
    <n v="858"/>
    <x v="91"/>
    <n v="2023"/>
    <n v="9"/>
    <n v="9"/>
    <x v="129"/>
    <x v="0"/>
    <x v="5"/>
    <x v="0"/>
    <x v="2"/>
    <n v="2"/>
    <n v="50"/>
    <n v="100"/>
    <n v="1.5"/>
  </r>
  <r>
    <n v="879"/>
    <x v="107"/>
    <n v="2023"/>
    <n v="12"/>
    <n v="26"/>
    <x v="130"/>
    <x v="0"/>
    <x v="5"/>
    <x v="0"/>
    <x v="0"/>
    <n v="1"/>
    <n v="30"/>
    <n v="30"/>
    <n v="0.44999999999999996"/>
  </r>
  <r>
    <n v="929"/>
    <x v="108"/>
    <n v="2023"/>
    <n v="1"/>
    <n v="27"/>
    <x v="131"/>
    <x v="1"/>
    <x v="5"/>
    <x v="0"/>
    <x v="1"/>
    <n v="3"/>
    <n v="25"/>
    <n v="75"/>
    <n v="1.125"/>
  </r>
  <r>
    <n v="948"/>
    <x v="109"/>
    <n v="2023"/>
    <n v="10"/>
    <n v="13"/>
    <x v="132"/>
    <x v="1"/>
    <x v="5"/>
    <x v="0"/>
    <x v="2"/>
    <n v="3"/>
    <n v="25"/>
    <n v="75"/>
    <n v="1.125"/>
  </r>
  <r>
    <n v="998"/>
    <x v="110"/>
    <n v="2023"/>
    <n v="10"/>
    <n v="29"/>
    <x v="133"/>
    <x v="1"/>
    <x v="5"/>
    <x v="0"/>
    <x v="1"/>
    <n v="4"/>
    <n v="25"/>
    <n v="100"/>
    <n v="1.5"/>
  </r>
  <r>
    <n v="185"/>
    <x v="111"/>
    <n v="2023"/>
    <n v="2"/>
    <n v="27"/>
    <x v="134"/>
    <x v="0"/>
    <x v="6"/>
    <x v="0"/>
    <x v="0"/>
    <n v="1"/>
    <n v="25"/>
    <n v="25"/>
    <n v="0.375"/>
  </r>
  <r>
    <n v="372"/>
    <x v="112"/>
    <n v="2023"/>
    <n v="2"/>
    <n v="7"/>
    <x v="135"/>
    <x v="1"/>
    <x v="6"/>
    <x v="0"/>
    <x v="1"/>
    <n v="3"/>
    <n v="500"/>
    <n v="1500"/>
    <n v="22.5"/>
  </r>
  <r>
    <n v="485"/>
    <x v="113"/>
    <n v="2023"/>
    <n v="12"/>
    <n v="4"/>
    <x v="136"/>
    <x v="0"/>
    <x v="6"/>
    <x v="0"/>
    <x v="2"/>
    <n v="1"/>
    <n v="30"/>
    <n v="30"/>
    <n v="0.44999999999999996"/>
  </r>
  <r>
    <n v="495"/>
    <x v="114"/>
    <n v="2023"/>
    <n v="7"/>
    <n v="24"/>
    <x v="137"/>
    <x v="0"/>
    <x v="6"/>
    <x v="0"/>
    <x v="1"/>
    <n v="2"/>
    <n v="30"/>
    <n v="60"/>
    <n v="0.89999999999999991"/>
  </r>
  <r>
    <n v="505"/>
    <x v="115"/>
    <n v="2023"/>
    <n v="1"/>
    <n v="20"/>
    <x v="138"/>
    <x v="0"/>
    <x v="6"/>
    <x v="0"/>
    <x v="1"/>
    <n v="1"/>
    <n v="50"/>
    <n v="50"/>
    <n v="0.75"/>
  </r>
  <r>
    <n v="513"/>
    <x v="116"/>
    <n v="2023"/>
    <n v="9"/>
    <n v="19"/>
    <x v="139"/>
    <x v="0"/>
    <x v="6"/>
    <x v="0"/>
    <x v="2"/>
    <n v="4"/>
    <n v="25"/>
    <n v="100"/>
    <n v="1.5"/>
  </r>
  <r>
    <n v="553"/>
    <x v="117"/>
    <n v="2023"/>
    <n v="3"/>
    <n v="31"/>
    <x v="140"/>
    <x v="0"/>
    <x v="6"/>
    <x v="0"/>
    <x v="0"/>
    <n v="4"/>
    <n v="300"/>
    <n v="1200"/>
    <n v="18"/>
  </r>
  <r>
    <n v="583"/>
    <x v="118"/>
    <n v="2023"/>
    <n v="6"/>
    <n v="21"/>
    <x v="141"/>
    <x v="1"/>
    <x v="6"/>
    <x v="0"/>
    <x v="2"/>
    <n v="4"/>
    <n v="25"/>
    <n v="100"/>
    <n v="1.5"/>
  </r>
  <r>
    <n v="585"/>
    <x v="119"/>
    <n v="2023"/>
    <n v="5"/>
    <n v="1"/>
    <x v="142"/>
    <x v="1"/>
    <x v="6"/>
    <x v="0"/>
    <x v="0"/>
    <n v="1"/>
    <n v="25"/>
    <n v="25"/>
    <n v="0.375"/>
  </r>
  <r>
    <n v="669"/>
    <x v="120"/>
    <n v="2023"/>
    <n v="6"/>
    <n v="19"/>
    <x v="143"/>
    <x v="0"/>
    <x v="6"/>
    <x v="0"/>
    <x v="1"/>
    <n v="4"/>
    <n v="300"/>
    <n v="1200"/>
    <n v="18"/>
  </r>
  <r>
    <n v="762"/>
    <x v="121"/>
    <n v="2023"/>
    <n v="11"/>
    <n v="7"/>
    <x v="144"/>
    <x v="1"/>
    <x v="6"/>
    <x v="0"/>
    <x v="2"/>
    <n v="2"/>
    <n v="25"/>
    <n v="50"/>
    <n v="0.75"/>
  </r>
  <r>
    <n v="768"/>
    <x v="122"/>
    <n v="2023"/>
    <n v="1"/>
    <n v="14"/>
    <x v="145"/>
    <x v="1"/>
    <x v="6"/>
    <x v="0"/>
    <x v="1"/>
    <n v="3"/>
    <n v="25"/>
    <n v="75"/>
    <n v="1.125"/>
  </r>
  <r>
    <n v="771"/>
    <x v="123"/>
    <n v="2023"/>
    <n v="12"/>
    <n v="13"/>
    <x v="146"/>
    <x v="0"/>
    <x v="6"/>
    <x v="0"/>
    <x v="2"/>
    <n v="2"/>
    <n v="25"/>
    <n v="50"/>
    <n v="0.75"/>
  </r>
  <r>
    <n v="866"/>
    <x v="86"/>
    <n v="2023"/>
    <n v="5"/>
    <n v="5"/>
    <x v="147"/>
    <x v="0"/>
    <x v="6"/>
    <x v="0"/>
    <x v="2"/>
    <n v="1"/>
    <n v="50"/>
    <n v="50"/>
    <n v="0.75"/>
  </r>
  <r>
    <n v="964"/>
    <x v="26"/>
    <n v="2023"/>
    <n v="1"/>
    <n v="31"/>
    <x v="148"/>
    <x v="0"/>
    <x v="6"/>
    <x v="0"/>
    <x v="0"/>
    <n v="3"/>
    <n v="300"/>
    <n v="900"/>
    <n v="13.5"/>
  </r>
  <r>
    <n v="68"/>
    <x v="124"/>
    <n v="2023"/>
    <n v="2"/>
    <n v="10"/>
    <x v="149"/>
    <x v="0"/>
    <x v="7"/>
    <x v="0"/>
    <x v="2"/>
    <n v="1"/>
    <n v="300"/>
    <n v="300"/>
    <n v="4.5"/>
  </r>
  <r>
    <n v="128"/>
    <x v="43"/>
    <n v="2023"/>
    <n v="7"/>
    <n v="5"/>
    <x v="150"/>
    <x v="0"/>
    <x v="7"/>
    <x v="0"/>
    <x v="1"/>
    <n v="1"/>
    <n v="500"/>
    <n v="500"/>
    <n v="7.5"/>
  </r>
  <r>
    <n v="170"/>
    <x v="125"/>
    <n v="2023"/>
    <n v="6"/>
    <n v="6"/>
    <x v="151"/>
    <x v="1"/>
    <x v="7"/>
    <x v="0"/>
    <x v="0"/>
    <n v="2"/>
    <n v="25"/>
    <n v="50"/>
    <n v="0.75"/>
  </r>
  <r>
    <n v="224"/>
    <x v="126"/>
    <n v="2023"/>
    <n v="6"/>
    <n v="23"/>
    <x v="152"/>
    <x v="1"/>
    <x v="7"/>
    <x v="0"/>
    <x v="0"/>
    <n v="1"/>
    <n v="50"/>
    <n v="50"/>
    <n v="0.75"/>
  </r>
  <r>
    <n v="269"/>
    <x v="127"/>
    <n v="2023"/>
    <n v="2"/>
    <n v="1"/>
    <x v="153"/>
    <x v="0"/>
    <x v="7"/>
    <x v="0"/>
    <x v="0"/>
    <n v="4"/>
    <n v="500"/>
    <n v="2000"/>
    <n v="30"/>
  </r>
  <r>
    <n v="330"/>
    <x v="60"/>
    <n v="2023"/>
    <n v="9"/>
    <n v="18"/>
    <x v="154"/>
    <x v="1"/>
    <x v="7"/>
    <x v="0"/>
    <x v="1"/>
    <n v="4"/>
    <n v="50"/>
    <n v="200"/>
    <n v="3"/>
  </r>
  <r>
    <n v="350"/>
    <x v="128"/>
    <n v="2023"/>
    <n v="10"/>
    <n v="17"/>
    <x v="155"/>
    <x v="0"/>
    <x v="7"/>
    <x v="0"/>
    <x v="1"/>
    <n v="3"/>
    <n v="25"/>
    <n v="75"/>
    <n v="1.125"/>
  </r>
  <r>
    <n v="373"/>
    <x v="129"/>
    <n v="2023"/>
    <n v="10"/>
    <n v="3"/>
    <x v="156"/>
    <x v="1"/>
    <x v="7"/>
    <x v="0"/>
    <x v="1"/>
    <n v="2"/>
    <n v="300"/>
    <n v="600"/>
    <n v="9"/>
  </r>
  <r>
    <n v="405"/>
    <x v="130"/>
    <n v="2023"/>
    <n v="11"/>
    <n v="6"/>
    <x v="157"/>
    <x v="1"/>
    <x v="7"/>
    <x v="0"/>
    <x v="0"/>
    <n v="4"/>
    <n v="300"/>
    <n v="1200"/>
    <n v="18"/>
  </r>
  <r>
    <n v="427"/>
    <x v="131"/>
    <n v="2023"/>
    <n v="8"/>
    <n v="15"/>
    <x v="158"/>
    <x v="0"/>
    <x v="7"/>
    <x v="0"/>
    <x v="2"/>
    <n v="1"/>
    <n v="25"/>
    <n v="25"/>
    <n v="0.375"/>
  </r>
  <r>
    <n v="449"/>
    <x v="132"/>
    <n v="2023"/>
    <n v="7"/>
    <n v="3"/>
    <x v="159"/>
    <x v="0"/>
    <x v="7"/>
    <x v="0"/>
    <x v="2"/>
    <n v="4"/>
    <n v="50"/>
    <n v="200"/>
    <n v="3"/>
  </r>
  <r>
    <n v="539"/>
    <x v="133"/>
    <n v="2023"/>
    <n v="6"/>
    <n v="8"/>
    <x v="160"/>
    <x v="0"/>
    <x v="7"/>
    <x v="0"/>
    <x v="1"/>
    <n v="1"/>
    <n v="500"/>
    <n v="500"/>
    <n v="7.5"/>
  </r>
  <r>
    <n v="555"/>
    <x v="134"/>
    <n v="2023"/>
    <n v="10"/>
    <n v="19"/>
    <x v="161"/>
    <x v="0"/>
    <x v="7"/>
    <x v="0"/>
    <x v="1"/>
    <n v="1"/>
    <n v="300"/>
    <n v="300"/>
    <n v="4.5"/>
  </r>
  <r>
    <n v="560"/>
    <x v="135"/>
    <n v="2023"/>
    <n v="6"/>
    <n v="5"/>
    <x v="162"/>
    <x v="1"/>
    <x v="7"/>
    <x v="0"/>
    <x v="2"/>
    <n v="1"/>
    <n v="50"/>
    <n v="50"/>
    <n v="0.75"/>
  </r>
  <r>
    <n v="567"/>
    <x v="136"/>
    <n v="2023"/>
    <n v="6"/>
    <n v="14"/>
    <x v="163"/>
    <x v="1"/>
    <x v="7"/>
    <x v="0"/>
    <x v="0"/>
    <n v="3"/>
    <n v="300"/>
    <n v="900"/>
    <n v="13.5"/>
  </r>
  <r>
    <n v="740"/>
    <x v="12"/>
    <n v="2023"/>
    <n v="2"/>
    <n v="5"/>
    <x v="164"/>
    <x v="1"/>
    <x v="7"/>
    <x v="0"/>
    <x v="1"/>
    <n v="4"/>
    <n v="50"/>
    <n v="200"/>
    <n v="3"/>
  </r>
  <r>
    <n v="748"/>
    <x v="106"/>
    <n v="2023"/>
    <n v="3"/>
    <n v="20"/>
    <x v="165"/>
    <x v="0"/>
    <x v="7"/>
    <x v="0"/>
    <x v="0"/>
    <n v="3"/>
    <n v="50"/>
    <n v="150"/>
    <n v="2.25"/>
  </r>
  <r>
    <n v="773"/>
    <x v="137"/>
    <n v="2023"/>
    <n v="7"/>
    <n v="23"/>
    <x v="166"/>
    <x v="0"/>
    <x v="7"/>
    <x v="0"/>
    <x v="2"/>
    <n v="4"/>
    <n v="500"/>
    <n v="2000"/>
    <n v="30"/>
  </r>
  <r>
    <n v="868"/>
    <x v="138"/>
    <n v="2023"/>
    <n v="12"/>
    <n v="6"/>
    <x v="167"/>
    <x v="1"/>
    <x v="7"/>
    <x v="0"/>
    <x v="2"/>
    <n v="1"/>
    <n v="300"/>
    <n v="300"/>
    <n v="4.5"/>
  </r>
  <r>
    <n v="925"/>
    <x v="139"/>
    <n v="2023"/>
    <n v="9"/>
    <n v="3"/>
    <x v="168"/>
    <x v="0"/>
    <x v="7"/>
    <x v="0"/>
    <x v="2"/>
    <n v="1"/>
    <n v="300"/>
    <n v="300"/>
    <n v="4.5"/>
  </r>
  <r>
    <n v="2"/>
    <x v="111"/>
    <n v="2023"/>
    <n v="2"/>
    <n v="27"/>
    <x v="169"/>
    <x v="1"/>
    <x v="8"/>
    <x v="0"/>
    <x v="0"/>
    <n v="2"/>
    <n v="500"/>
    <n v="1000"/>
    <n v="15"/>
  </r>
  <r>
    <n v="56"/>
    <x v="140"/>
    <n v="2023"/>
    <n v="5"/>
    <n v="31"/>
    <x v="170"/>
    <x v="1"/>
    <x v="8"/>
    <x v="0"/>
    <x v="0"/>
    <n v="3"/>
    <n v="300"/>
    <n v="900"/>
    <n v="13.5"/>
  </r>
  <r>
    <n v="159"/>
    <x v="140"/>
    <n v="2023"/>
    <n v="5"/>
    <n v="31"/>
    <x v="171"/>
    <x v="0"/>
    <x v="8"/>
    <x v="0"/>
    <x v="0"/>
    <n v="4"/>
    <n v="50"/>
    <n v="200"/>
    <n v="3"/>
  </r>
  <r>
    <n v="248"/>
    <x v="141"/>
    <n v="2023"/>
    <n v="3"/>
    <n v="9"/>
    <x v="172"/>
    <x v="0"/>
    <x v="8"/>
    <x v="0"/>
    <x v="0"/>
    <n v="3"/>
    <n v="300"/>
    <n v="900"/>
    <n v="13.5"/>
  </r>
  <r>
    <n v="307"/>
    <x v="142"/>
    <n v="2023"/>
    <n v="5"/>
    <n v="27"/>
    <x v="173"/>
    <x v="1"/>
    <x v="8"/>
    <x v="0"/>
    <x v="2"/>
    <n v="2"/>
    <n v="25"/>
    <n v="50"/>
    <n v="0.75"/>
  </r>
  <r>
    <n v="309"/>
    <x v="50"/>
    <n v="2023"/>
    <n v="12"/>
    <n v="23"/>
    <x v="174"/>
    <x v="1"/>
    <x v="8"/>
    <x v="0"/>
    <x v="1"/>
    <n v="1"/>
    <n v="25"/>
    <n v="25"/>
    <n v="0.375"/>
  </r>
  <r>
    <n v="321"/>
    <x v="143"/>
    <n v="2023"/>
    <n v="6"/>
    <n v="10"/>
    <x v="175"/>
    <x v="1"/>
    <x v="8"/>
    <x v="0"/>
    <x v="2"/>
    <n v="2"/>
    <n v="25"/>
    <n v="50"/>
    <n v="0.75"/>
  </r>
  <r>
    <n v="453"/>
    <x v="144"/>
    <n v="2023"/>
    <n v="12"/>
    <n v="8"/>
    <x v="176"/>
    <x v="1"/>
    <x v="8"/>
    <x v="0"/>
    <x v="0"/>
    <n v="2"/>
    <n v="500"/>
    <n v="1000"/>
    <n v="15"/>
  </r>
  <r>
    <n v="474"/>
    <x v="145"/>
    <n v="2023"/>
    <n v="7"/>
    <n v="15"/>
    <x v="177"/>
    <x v="1"/>
    <x v="8"/>
    <x v="0"/>
    <x v="0"/>
    <n v="3"/>
    <n v="500"/>
    <n v="1500"/>
    <n v="22.5"/>
  </r>
  <r>
    <n v="475"/>
    <x v="115"/>
    <n v="2023"/>
    <n v="1"/>
    <n v="20"/>
    <x v="178"/>
    <x v="0"/>
    <x v="8"/>
    <x v="0"/>
    <x v="0"/>
    <n v="3"/>
    <n v="25"/>
    <n v="75"/>
    <n v="1.125"/>
  </r>
  <r>
    <n v="610"/>
    <x v="146"/>
    <n v="2023"/>
    <n v="1"/>
    <n v="3"/>
    <x v="179"/>
    <x v="1"/>
    <x v="8"/>
    <x v="0"/>
    <x v="1"/>
    <n v="2"/>
    <n v="300"/>
    <n v="600"/>
    <n v="9"/>
  </r>
  <r>
    <n v="626"/>
    <x v="147"/>
    <n v="2023"/>
    <n v="9"/>
    <n v="29"/>
    <x v="180"/>
    <x v="1"/>
    <x v="8"/>
    <x v="0"/>
    <x v="0"/>
    <n v="4"/>
    <n v="500"/>
    <n v="2000"/>
    <n v="30"/>
  </r>
  <r>
    <n v="632"/>
    <x v="30"/>
    <n v="2023"/>
    <n v="9"/>
    <n v="16"/>
    <x v="181"/>
    <x v="1"/>
    <x v="8"/>
    <x v="0"/>
    <x v="2"/>
    <n v="4"/>
    <n v="25"/>
    <n v="100"/>
    <n v="1.5"/>
  </r>
  <r>
    <n v="707"/>
    <x v="148"/>
    <n v="2023"/>
    <n v="10"/>
    <n v="1"/>
    <x v="182"/>
    <x v="1"/>
    <x v="8"/>
    <x v="0"/>
    <x v="0"/>
    <n v="1"/>
    <n v="500"/>
    <n v="500"/>
    <n v="7.5"/>
  </r>
  <r>
    <n v="710"/>
    <x v="149"/>
    <n v="2023"/>
    <n v="10"/>
    <n v="31"/>
    <x v="183"/>
    <x v="1"/>
    <x v="8"/>
    <x v="0"/>
    <x v="2"/>
    <n v="3"/>
    <n v="500"/>
    <n v="1500"/>
    <n v="22.5"/>
  </r>
  <r>
    <n v="711"/>
    <x v="103"/>
    <n v="2023"/>
    <n v="10"/>
    <n v="16"/>
    <x v="184"/>
    <x v="0"/>
    <x v="8"/>
    <x v="0"/>
    <x v="2"/>
    <n v="3"/>
    <n v="500"/>
    <n v="1500"/>
    <n v="22.5"/>
  </r>
  <r>
    <n v="772"/>
    <x v="150"/>
    <n v="2023"/>
    <n v="7"/>
    <n v="12"/>
    <x v="185"/>
    <x v="0"/>
    <x v="8"/>
    <x v="0"/>
    <x v="2"/>
    <n v="1"/>
    <n v="30"/>
    <n v="30"/>
    <n v="0.44999999999999996"/>
  </r>
  <r>
    <n v="850"/>
    <x v="151"/>
    <n v="2023"/>
    <n v="7"/>
    <n v="28"/>
    <x v="186"/>
    <x v="1"/>
    <x v="8"/>
    <x v="0"/>
    <x v="1"/>
    <n v="2"/>
    <n v="500"/>
    <n v="1000"/>
    <n v="15"/>
  </r>
  <r>
    <n v="884"/>
    <x v="152"/>
    <n v="2023"/>
    <n v="4"/>
    <n v="29"/>
    <x v="187"/>
    <x v="1"/>
    <x v="8"/>
    <x v="0"/>
    <x v="0"/>
    <n v="2"/>
    <n v="30"/>
    <n v="60"/>
    <n v="0.89999999999999991"/>
  </r>
  <r>
    <n v="899"/>
    <x v="153"/>
    <n v="2023"/>
    <n v="5"/>
    <n v="25"/>
    <x v="188"/>
    <x v="0"/>
    <x v="8"/>
    <x v="0"/>
    <x v="0"/>
    <n v="2"/>
    <n v="300"/>
    <n v="600"/>
    <n v="9"/>
  </r>
  <r>
    <n v="909"/>
    <x v="148"/>
    <n v="2023"/>
    <n v="10"/>
    <n v="1"/>
    <x v="189"/>
    <x v="0"/>
    <x v="8"/>
    <x v="0"/>
    <x v="2"/>
    <n v="1"/>
    <n v="300"/>
    <n v="300"/>
    <n v="4.5"/>
  </r>
  <r>
    <n v="915"/>
    <x v="39"/>
    <n v="2023"/>
    <n v="5"/>
    <n v="30"/>
    <x v="190"/>
    <x v="1"/>
    <x v="8"/>
    <x v="0"/>
    <x v="1"/>
    <n v="3"/>
    <n v="30"/>
    <n v="90"/>
    <n v="1.3499999999999999"/>
  </r>
  <r>
    <n v="17"/>
    <x v="154"/>
    <n v="2023"/>
    <n v="4"/>
    <n v="22"/>
    <x v="191"/>
    <x v="1"/>
    <x v="9"/>
    <x v="0"/>
    <x v="0"/>
    <n v="4"/>
    <n v="25"/>
    <n v="100"/>
    <n v="1.5"/>
  </r>
  <r>
    <n v="50"/>
    <x v="155"/>
    <n v="2023"/>
    <n v="8"/>
    <n v="24"/>
    <x v="192"/>
    <x v="1"/>
    <x v="9"/>
    <x v="0"/>
    <x v="1"/>
    <n v="3"/>
    <n v="25"/>
    <n v="75"/>
    <n v="1.125"/>
  </r>
  <r>
    <n v="51"/>
    <x v="64"/>
    <n v="2023"/>
    <n v="10"/>
    <n v="2"/>
    <x v="193"/>
    <x v="0"/>
    <x v="9"/>
    <x v="0"/>
    <x v="1"/>
    <n v="3"/>
    <n v="25"/>
    <n v="75"/>
    <n v="1.125"/>
  </r>
  <r>
    <n v="108"/>
    <x v="88"/>
    <n v="2023"/>
    <n v="4"/>
    <n v="19"/>
    <x v="194"/>
    <x v="1"/>
    <x v="9"/>
    <x v="0"/>
    <x v="1"/>
    <n v="3"/>
    <n v="25"/>
    <n v="75"/>
    <n v="1.125"/>
  </r>
  <r>
    <n v="110"/>
    <x v="156"/>
    <n v="2023"/>
    <n v="6"/>
    <n v="11"/>
    <x v="195"/>
    <x v="0"/>
    <x v="9"/>
    <x v="0"/>
    <x v="0"/>
    <n v="3"/>
    <n v="300"/>
    <n v="900"/>
    <n v="13.5"/>
  </r>
  <r>
    <n v="200"/>
    <x v="33"/>
    <n v="2023"/>
    <n v="9"/>
    <n v="1"/>
    <x v="196"/>
    <x v="0"/>
    <x v="9"/>
    <x v="0"/>
    <x v="1"/>
    <n v="3"/>
    <n v="50"/>
    <n v="150"/>
    <n v="2.25"/>
  </r>
  <r>
    <n v="213"/>
    <x v="114"/>
    <n v="2023"/>
    <n v="7"/>
    <n v="24"/>
    <x v="197"/>
    <x v="0"/>
    <x v="9"/>
    <x v="0"/>
    <x v="1"/>
    <n v="3"/>
    <n v="500"/>
    <n v="1500"/>
    <n v="22.5"/>
  </r>
  <r>
    <n v="295"/>
    <x v="151"/>
    <n v="2023"/>
    <n v="7"/>
    <n v="28"/>
    <x v="198"/>
    <x v="1"/>
    <x v="9"/>
    <x v="0"/>
    <x v="1"/>
    <n v="3"/>
    <n v="300"/>
    <n v="900"/>
    <n v="13.5"/>
  </r>
  <r>
    <n v="298"/>
    <x v="157"/>
    <n v="2023"/>
    <n v="4"/>
    <n v="20"/>
    <x v="199"/>
    <x v="0"/>
    <x v="9"/>
    <x v="0"/>
    <x v="1"/>
    <n v="4"/>
    <n v="300"/>
    <n v="1200"/>
    <n v="18"/>
  </r>
  <r>
    <n v="392"/>
    <x v="144"/>
    <n v="2023"/>
    <n v="12"/>
    <n v="8"/>
    <x v="200"/>
    <x v="0"/>
    <x v="9"/>
    <x v="0"/>
    <x v="0"/>
    <n v="2"/>
    <n v="300"/>
    <n v="600"/>
    <n v="9"/>
  </r>
  <r>
    <n v="394"/>
    <x v="67"/>
    <n v="2023"/>
    <n v="6"/>
    <n v="3"/>
    <x v="201"/>
    <x v="1"/>
    <x v="9"/>
    <x v="0"/>
    <x v="0"/>
    <n v="1"/>
    <n v="500"/>
    <n v="500"/>
    <n v="7.5"/>
  </r>
  <r>
    <n v="423"/>
    <x v="158"/>
    <n v="2023"/>
    <n v="3"/>
    <n v="8"/>
    <x v="202"/>
    <x v="1"/>
    <x v="9"/>
    <x v="0"/>
    <x v="0"/>
    <n v="1"/>
    <n v="25"/>
    <n v="25"/>
    <n v="0.375"/>
  </r>
  <r>
    <n v="476"/>
    <x v="159"/>
    <n v="2023"/>
    <n v="8"/>
    <n v="29"/>
    <x v="203"/>
    <x v="1"/>
    <x v="9"/>
    <x v="0"/>
    <x v="0"/>
    <n v="4"/>
    <n v="500"/>
    <n v="2000"/>
    <n v="30"/>
  </r>
  <r>
    <n v="544"/>
    <x v="50"/>
    <n v="2023"/>
    <n v="12"/>
    <n v="23"/>
    <x v="204"/>
    <x v="1"/>
    <x v="9"/>
    <x v="0"/>
    <x v="2"/>
    <n v="1"/>
    <n v="25"/>
    <n v="25"/>
    <n v="0.375"/>
  </r>
  <r>
    <n v="545"/>
    <x v="160"/>
    <n v="2023"/>
    <n v="6"/>
    <n v="1"/>
    <x v="205"/>
    <x v="0"/>
    <x v="9"/>
    <x v="0"/>
    <x v="0"/>
    <n v="2"/>
    <n v="25"/>
    <n v="50"/>
    <n v="0.75"/>
  </r>
  <r>
    <n v="584"/>
    <x v="20"/>
    <n v="2023"/>
    <n v="2"/>
    <n v="17"/>
    <x v="206"/>
    <x v="1"/>
    <x v="9"/>
    <x v="0"/>
    <x v="1"/>
    <n v="4"/>
    <n v="50"/>
    <n v="200"/>
    <n v="3"/>
  </r>
  <r>
    <n v="618"/>
    <x v="161"/>
    <n v="2023"/>
    <n v="1"/>
    <n v="26"/>
    <x v="207"/>
    <x v="1"/>
    <x v="9"/>
    <x v="0"/>
    <x v="1"/>
    <n v="1"/>
    <n v="50"/>
    <n v="50"/>
    <n v="0.75"/>
  </r>
  <r>
    <n v="670"/>
    <x v="162"/>
    <n v="2023"/>
    <n v="10"/>
    <n v="5"/>
    <x v="208"/>
    <x v="0"/>
    <x v="9"/>
    <x v="0"/>
    <x v="1"/>
    <n v="1"/>
    <n v="30"/>
    <n v="30"/>
    <n v="0.44999999999999996"/>
  </r>
  <r>
    <n v="734"/>
    <x v="163"/>
    <n v="2023"/>
    <n v="1"/>
    <n v="10"/>
    <x v="209"/>
    <x v="1"/>
    <x v="9"/>
    <x v="0"/>
    <x v="0"/>
    <n v="1"/>
    <n v="30"/>
    <n v="30"/>
    <n v="0.44999999999999996"/>
  </r>
  <r>
    <n v="760"/>
    <x v="101"/>
    <n v="2023"/>
    <n v="3"/>
    <n v="27"/>
    <x v="210"/>
    <x v="0"/>
    <x v="9"/>
    <x v="0"/>
    <x v="1"/>
    <n v="1"/>
    <n v="500"/>
    <n v="500"/>
    <n v="7.5"/>
  </r>
  <r>
    <n v="831"/>
    <x v="164"/>
    <n v="2023"/>
    <n v="1"/>
    <n v="15"/>
    <x v="211"/>
    <x v="0"/>
    <x v="9"/>
    <x v="0"/>
    <x v="2"/>
    <n v="4"/>
    <n v="25"/>
    <n v="100"/>
    <n v="1.5"/>
  </r>
  <r>
    <n v="873"/>
    <x v="147"/>
    <n v="2023"/>
    <n v="9"/>
    <n v="29"/>
    <x v="212"/>
    <x v="1"/>
    <x v="9"/>
    <x v="0"/>
    <x v="2"/>
    <n v="4"/>
    <n v="25"/>
    <n v="100"/>
    <n v="1.5"/>
  </r>
  <r>
    <n v="971"/>
    <x v="165"/>
    <n v="2023"/>
    <n v="12"/>
    <n v="5"/>
    <x v="213"/>
    <x v="1"/>
    <x v="9"/>
    <x v="0"/>
    <x v="2"/>
    <n v="4"/>
    <n v="50"/>
    <n v="200"/>
    <n v="3"/>
  </r>
  <r>
    <n v="26"/>
    <x v="166"/>
    <n v="2023"/>
    <n v="10"/>
    <n v="7"/>
    <x v="214"/>
    <x v="1"/>
    <x v="10"/>
    <x v="0"/>
    <x v="2"/>
    <n v="2"/>
    <n v="500"/>
    <n v="1000"/>
    <n v="15"/>
  </r>
  <r>
    <n v="87"/>
    <x v="4"/>
    <n v="2023"/>
    <n v="11"/>
    <n v="22"/>
    <x v="215"/>
    <x v="1"/>
    <x v="10"/>
    <x v="0"/>
    <x v="1"/>
    <n v="2"/>
    <n v="50"/>
    <n v="100"/>
    <n v="1.5"/>
  </r>
  <r>
    <n v="121"/>
    <x v="0"/>
    <n v="2023"/>
    <n v="10"/>
    <n v="15"/>
    <x v="216"/>
    <x v="1"/>
    <x v="10"/>
    <x v="0"/>
    <x v="2"/>
    <n v="4"/>
    <n v="50"/>
    <n v="200"/>
    <n v="3"/>
  </r>
  <r>
    <n v="126"/>
    <x v="167"/>
    <n v="2023"/>
    <n v="10"/>
    <n v="26"/>
    <x v="217"/>
    <x v="1"/>
    <x v="10"/>
    <x v="0"/>
    <x v="0"/>
    <n v="3"/>
    <n v="30"/>
    <n v="90"/>
    <n v="1.3499999999999999"/>
  </r>
  <r>
    <n v="244"/>
    <x v="168"/>
    <n v="2023"/>
    <n v="12"/>
    <n v="12"/>
    <x v="218"/>
    <x v="0"/>
    <x v="10"/>
    <x v="0"/>
    <x v="1"/>
    <n v="2"/>
    <n v="50"/>
    <n v="100"/>
    <n v="1.5"/>
  </r>
  <r>
    <n v="260"/>
    <x v="18"/>
    <n v="2023"/>
    <n v="7"/>
    <n v="1"/>
    <x v="219"/>
    <x v="0"/>
    <x v="10"/>
    <x v="0"/>
    <x v="1"/>
    <n v="2"/>
    <n v="30"/>
    <n v="60"/>
    <n v="0.89999999999999991"/>
  </r>
  <r>
    <n v="268"/>
    <x v="169"/>
    <n v="2023"/>
    <n v="2"/>
    <n v="2"/>
    <x v="220"/>
    <x v="1"/>
    <x v="10"/>
    <x v="0"/>
    <x v="2"/>
    <n v="1"/>
    <n v="30"/>
    <n v="30"/>
    <n v="0.44999999999999996"/>
  </r>
  <r>
    <n v="288"/>
    <x v="161"/>
    <n v="2023"/>
    <n v="1"/>
    <n v="26"/>
    <x v="221"/>
    <x v="0"/>
    <x v="10"/>
    <x v="0"/>
    <x v="0"/>
    <n v="4"/>
    <n v="30"/>
    <n v="120"/>
    <n v="1.7999999999999998"/>
  </r>
  <r>
    <n v="310"/>
    <x v="170"/>
    <n v="2023"/>
    <n v="10"/>
    <n v="12"/>
    <x v="222"/>
    <x v="1"/>
    <x v="10"/>
    <x v="0"/>
    <x v="1"/>
    <n v="1"/>
    <n v="25"/>
    <n v="25"/>
    <n v="0.375"/>
  </r>
  <r>
    <n v="320"/>
    <x v="127"/>
    <n v="2023"/>
    <n v="2"/>
    <n v="1"/>
    <x v="223"/>
    <x v="1"/>
    <x v="10"/>
    <x v="0"/>
    <x v="2"/>
    <n v="4"/>
    <n v="300"/>
    <n v="1200"/>
    <n v="18"/>
  </r>
  <r>
    <n v="331"/>
    <x v="171"/>
    <n v="2023"/>
    <n v="2"/>
    <n v="11"/>
    <x v="224"/>
    <x v="0"/>
    <x v="10"/>
    <x v="0"/>
    <x v="2"/>
    <n v="3"/>
    <n v="30"/>
    <n v="90"/>
    <n v="1.3499999999999999"/>
  </r>
  <r>
    <n v="422"/>
    <x v="172"/>
    <n v="2023"/>
    <n v="6"/>
    <n v="20"/>
    <x v="225"/>
    <x v="1"/>
    <x v="10"/>
    <x v="0"/>
    <x v="0"/>
    <n v="3"/>
    <n v="30"/>
    <n v="90"/>
    <n v="1.3499999999999999"/>
  </r>
  <r>
    <n v="459"/>
    <x v="173"/>
    <n v="2023"/>
    <n v="3"/>
    <n v="21"/>
    <x v="226"/>
    <x v="0"/>
    <x v="10"/>
    <x v="0"/>
    <x v="0"/>
    <n v="4"/>
    <n v="300"/>
    <n v="1200"/>
    <n v="18"/>
  </r>
  <r>
    <n v="482"/>
    <x v="174"/>
    <n v="2023"/>
    <n v="4"/>
    <n v="27"/>
    <x v="227"/>
    <x v="1"/>
    <x v="10"/>
    <x v="0"/>
    <x v="0"/>
    <n v="4"/>
    <n v="300"/>
    <n v="1200"/>
    <n v="18"/>
  </r>
  <r>
    <n v="599"/>
    <x v="175"/>
    <n v="2023"/>
    <n v="11"/>
    <n v="19"/>
    <x v="228"/>
    <x v="1"/>
    <x v="10"/>
    <x v="0"/>
    <x v="1"/>
    <n v="2"/>
    <n v="50"/>
    <n v="100"/>
    <n v="1.5"/>
  </r>
  <r>
    <n v="643"/>
    <x v="176"/>
    <n v="2023"/>
    <n v="9"/>
    <n v="24"/>
    <x v="229"/>
    <x v="1"/>
    <x v="10"/>
    <x v="0"/>
    <x v="2"/>
    <n v="3"/>
    <n v="30"/>
    <n v="90"/>
    <n v="1.3499999999999999"/>
  </r>
  <r>
    <n v="684"/>
    <x v="54"/>
    <n v="2023"/>
    <n v="6"/>
    <n v="30"/>
    <x v="230"/>
    <x v="1"/>
    <x v="10"/>
    <x v="0"/>
    <x v="0"/>
    <n v="2"/>
    <n v="500"/>
    <n v="1000"/>
    <n v="15"/>
  </r>
  <r>
    <n v="686"/>
    <x v="177"/>
    <n v="2023"/>
    <n v="7"/>
    <n v="19"/>
    <x v="231"/>
    <x v="1"/>
    <x v="10"/>
    <x v="0"/>
    <x v="2"/>
    <n v="4"/>
    <n v="50"/>
    <n v="200"/>
    <n v="3"/>
  </r>
  <r>
    <n v="862"/>
    <x v="140"/>
    <n v="2023"/>
    <n v="5"/>
    <n v="31"/>
    <x v="232"/>
    <x v="0"/>
    <x v="10"/>
    <x v="0"/>
    <x v="2"/>
    <n v="4"/>
    <n v="300"/>
    <n v="1200"/>
    <n v="18"/>
  </r>
  <r>
    <n v="904"/>
    <x v="178"/>
    <n v="2023"/>
    <n v="7"/>
    <n v="4"/>
    <x v="233"/>
    <x v="0"/>
    <x v="10"/>
    <x v="0"/>
    <x v="0"/>
    <n v="1"/>
    <n v="500"/>
    <n v="500"/>
    <n v="7.5"/>
  </r>
  <r>
    <n v="920"/>
    <x v="179"/>
    <n v="2023"/>
    <n v="2"/>
    <n v="22"/>
    <x v="234"/>
    <x v="1"/>
    <x v="10"/>
    <x v="0"/>
    <x v="1"/>
    <n v="3"/>
    <n v="25"/>
    <n v="75"/>
    <n v="1.125"/>
  </r>
  <r>
    <n v="73"/>
    <x v="89"/>
    <n v="2023"/>
    <n v="8"/>
    <n v="21"/>
    <x v="235"/>
    <x v="0"/>
    <x v="11"/>
    <x v="0"/>
    <x v="2"/>
    <n v="3"/>
    <n v="30"/>
    <n v="90"/>
    <n v="1.3499999999999999"/>
  </r>
  <r>
    <n v="151"/>
    <x v="180"/>
    <n v="2023"/>
    <n v="12"/>
    <n v="15"/>
    <x v="236"/>
    <x v="0"/>
    <x v="11"/>
    <x v="0"/>
    <x v="0"/>
    <n v="1"/>
    <n v="50"/>
    <n v="50"/>
    <n v="0.75"/>
  </r>
  <r>
    <n v="281"/>
    <x v="1"/>
    <n v="2023"/>
    <n v="5"/>
    <n v="23"/>
    <x v="237"/>
    <x v="1"/>
    <x v="11"/>
    <x v="0"/>
    <x v="1"/>
    <n v="4"/>
    <n v="500"/>
    <n v="2000"/>
    <n v="30"/>
  </r>
  <r>
    <n v="323"/>
    <x v="161"/>
    <n v="2023"/>
    <n v="1"/>
    <n v="26"/>
    <x v="238"/>
    <x v="1"/>
    <x v="11"/>
    <x v="0"/>
    <x v="1"/>
    <n v="3"/>
    <n v="300"/>
    <n v="900"/>
    <n v="13.5"/>
  </r>
  <r>
    <n v="410"/>
    <x v="181"/>
    <n v="2023"/>
    <n v="11"/>
    <n v="21"/>
    <x v="239"/>
    <x v="1"/>
    <x v="11"/>
    <x v="0"/>
    <x v="0"/>
    <n v="2"/>
    <n v="50"/>
    <n v="100"/>
    <n v="1.5"/>
  </r>
  <r>
    <n v="433"/>
    <x v="111"/>
    <n v="2023"/>
    <n v="2"/>
    <n v="27"/>
    <x v="240"/>
    <x v="0"/>
    <x v="11"/>
    <x v="0"/>
    <x v="1"/>
    <n v="4"/>
    <n v="50"/>
    <n v="200"/>
    <n v="3"/>
  </r>
  <r>
    <n v="443"/>
    <x v="49"/>
    <n v="2023"/>
    <n v="8"/>
    <n v="9"/>
    <x v="241"/>
    <x v="0"/>
    <x v="11"/>
    <x v="0"/>
    <x v="0"/>
    <n v="2"/>
    <n v="300"/>
    <n v="600"/>
    <n v="9"/>
  </r>
  <r>
    <n v="604"/>
    <x v="182"/>
    <n v="2023"/>
    <n v="9"/>
    <n v="11"/>
    <x v="242"/>
    <x v="1"/>
    <x v="11"/>
    <x v="0"/>
    <x v="2"/>
    <n v="4"/>
    <n v="50"/>
    <n v="200"/>
    <n v="3"/>
  </r>
  <r>
    <n v="656"/>
    <x v="183"/>
    <n v="2023"/>
    <n v="10"/>
    <n v="4"/>
    <x v="243"/>
    <x v="0"/>
    <x v="11"/>
    <x v="0"/>
    <x v="1"/>
    <n v="3"/>
    <n v="30"/>
    <n v="90"/>
    <n v="1.3499999999999999"/>
  </r>
  <r>
    <n v="667"/>
    <x v="184"/>
    <n v="2023"/>
    <n v="8"/>
    <n v="1"/>
    <x v="244"/>
    <x v="1"/>
    <x v="11"/>
    <x v="0"/>
    <x v="2"/>
    <n v="1"/>
    <n v="500"/>
    <n v="500"/>
    <n v="7.5"/>
  </r>
  <r>
    <n v="729"/>
    <x v="1"/>
    <n v="2023"/>
    <n v="5"/>
    <n v="23"/>
    <x v="245"/>
    <x v="0"/>
    <x v="11"/>
    <x v="0"/>
    <x v="0"/>
    <n v="4"/>
    <n v="300"/>
    <n v="1200"/>
    <n v="18"/>
  </r>
  <r>
    <n v="736"/>
    <x v="108"/>
    <n v="2023"/>
    <n v="1"/>
    <n v="27"/>
    <x v="246"/>
    <x v="0"/>
    <x v="11"/>
    <x v="0"/>
    <x v="0"/>
    <n v="4"/>
    <n v="25"/>
    <n v="100"/>
    <n v="1.5"/>
  </r>
  <r>
    <n v="752"/>
    <x v="168"/>
    <n v="2023"/>
    <n v="12"/>
    <n v="9"/>
    <x v="247"/>
    <x v="0"/>
    <x v="11"/>
    <x v="0"/>
    <x v="0"/>
    <n v="2"/>
    <n v="50"/>
    <n v="100"/>
    <n v="1.5"/>
  </r>
  <r>
    <n v="854"/>
    <x v="185"/>
    <n v="2023"/>
    <n v="12"/>
    <n v="20"/>
    <x v="248"/>
    <x v="0"/>
    <x v="11"/>
    <x v="0"/>
    <x v="0"/>
    <n v="1"/>
    <n v="50"/>
    <n v="50"/>
    <n v="0.75"/>
  </r>
  <r>
    <n v="913"/>
    <x v="57"/>
    <n v="2023"/>
    <n v="1"/>
    <n v="28"/>
    <x v="249"/>
    <x v="0"/>
    <x v="11"/>
    <x v="0"/>
    <x v="2"/>
    <n v="3"/>
    <n v="30"/>
    <n v="90"/>
    <n v="1.3499999999999999"/>
  </r>
  <r>
    <n v="983"/>
    <x v="35"/>
    <n v="2023"/>
    <n v="11"/>
    <n v="1"/>
    <x v="250"/>
    <x v="1"/>
    <x v="11"/>
    <x v="1"/>
    <x v="0"/>
    <n v="1"/>
    <n v="300"/>
    <n v="300"/>
    <n v="4.5"/>
  </r>
  <r>
    <n v="5"/>
    <x v="186"/>
    <n v="2023"/>
    <n v="5"/>
    <n v="6"/>
    <x v="251"/>
    <x v="0"/>
    <x v="12"/>
    <x v="1"/>
    <x v="1"/>
    <n v="2"/>
    <n v="50"/>
    <n v="100"/>
    <n v="1.5"/>
  </r>
  <r>
    <n v="8"/>
    <x v="179"/>
    <n v="2023"/>
    <n v="2"/>
    <n v="22"/>
    <x v="252"/>
    <x v="0"/>
    <x v="12"/>
    <x v="1"/>
    <x v="2"/>
    <n v="4"/>
    <n v="25"/>
    <n v="100"/>
    <n v="1.5"/>
  </r>
  <r>
    <n v="32"/>
    <x v="96"/>
    <n v="2023"/>
    <n v="1"/>
    <n v="4"/>
    <x v="253"/>
    <x v="0"/>
    <x v="12"/>
    <x v="1"/>
    <x v="1"/>
    <n v="3"/>
    <n v="30"/>
    <n v="90"/>
    <n v="1.3499999999999999"/>
  </r>
  <r>
    <n v="60"/>
    <x v="187"/>
    <n v="2023"/>
    <n v="10"/>
    <n v="23"/>
    <x v="254"/>
    <x v="0"/>
    <x v="12"/>
    <x v="1"/>
    <x v="1"/>
    <n v="3"/>
    <n v="50"/>
    <n v="150"/>
    <n v="2.25"/>
  </r>
  <r>
    <n v="118"/>
    <x v="8"/>
    <n v="2023"/>
    <n v="5"/>
    <n v="16"/>
    <x v="255"/>
    <x v="1"/>
    <x v="12"/>
    <x v="1"/>
    <x v="2"/>
    <n v="4"/>
    <n v="500"/>
    <n v="2000"/>
    <n v="30"/>
  </r>
  <r>
    <n v="209"/>
    <x v="185"/>
    <n v="2023"/>
    <n v="12"/>
    <n v="20"/>
    <x v="256"/>
    <x v="1"/>
    <x v="12"/>
    <x v="1"/>
    <x v="2"/>
    <n v="4"/>
    <n v="50"/>
    <n v="200"/>
    <n v="3"/>
  </r>
  <r>
    <n v="290"/>
    <x v="183"/>
    <n v="2023"/>
    <n v="10"/>
    <n v="4"/>
    <x v="257"/>
    <x v="1"/>
    <x v="12"/>
    <x v="1"/>
    <x v="1"/>
    <n v="2"/>
    <n v="300"/>
    <n v="600"/>
    <n v="9"/>
  </r>
  <r>
    <n v="301"/>
    <x v="188"/>
    <n v="2023"/>
    <n v="3"/>
    <n v="26"/>
    <x v="258"/>
    <x v="0"/>
    <x v="12"/>
    <x v="1"/>
    <x v="0"/>
    <n v="4"/>
    <n v="30"/>
    <n v="120"/>
    <n v="1.7999999999999998"/>
  </r>
  <r>
    <n v="397"/>
    <x v="189"/>
    <n v="2023"/>
    <n v="3"/>
    <n v="10"/>
    <x v="259"/>
    <x v="1"/>
    <x v="12"/>
    <x v="1"/>
    <x v="1"/>
    <n v="1"/>
    <n v="25"/>
    <n v="25"/>
    <n v="0.375"/>
  </r>
  <r>
    <n v="435"/>
    <x v="185"/>
    <n v="2023"/>
    <n v="12"/>
    <n v="20"/>
    <x v="260"/>
    <x v="1"/>
    <x v="12"/>
    <x v="1"/>
    <x v="1"/>
    <n v="3"/>
    <n v="300"/>
    <n v="900"/>
    <n v="13.5"/>
  </r>
  <r>
    <n v="516"/>
    <x v="187"/>
    <n v="2023"/>
    <n v="10"/>
    <n v="23"/>
    <x v="261"/>
    <x v="0"/>
    <x v="12"/>
    <x v="1"/>
    <x v="1"/>
    <n v="4"/>
    <n v="25"/>
    <n v="100"/>
    <n v="1.5"/>
  </r>
  <r>
    <n v="805"/>
    <x v="190"/>
    <n v="2023"/>
    <n v="12"/>
    <n v="29"/>
    <x v="262"/>
    <x v="1"/>
    <x v="12"/>
    <x v="1"/>
    <x v="1"/>
    <n v="3"/>
    <n v="500"/>
    <n v="1500"/>
    <n v="22.5"/>
  </r>
  <r>
    <n v="817"/>
    <x v="149"/>
    <n v="2023"/>
    <n v="10"/>
    <n v="31"/>
    <x v="263"/>
    <x v="0"/>
    <x v="12"/>
    <x v="1"/>
    <x v="1"/>
    <n v="4"/>
    <n v="50"/>
    <n v="200"/>
    <n v="3"/>
  </r>
  <r>
    <n v="818"/>
    <x v="191"/>
    <n v="2023"/>
    <n v="5"/>
    <n v="18"/>
    <x v="264"/>
    <x v="0"/>
    <x v="12"/>
    <x v="1"/>
    <x v="2"/>
    <n v="1"/>
    <n v="500"/>
    <n v="500"/>
    <n v="7.5"/>
  </r>
  <r>
    <n v="863"/>
    <x v="192"/>
    <n v="2023"/>
    <n v="4"/>
    <n v="24"/>
    <x v="265"/>
    <x v="1"/>
    <x v="12"/>
    <x v="1"/>
    <x v="2"/>
    <n v="2"/>
    <n v="25"/>
    <n v="50"/>
    <n v="0.75"/>
  </r>
  <r>
    <n v="896"/>
    <x v="110"/>
    <n v="2023"/>
    <n v="10"/>
    <n v="29"/>
    <x v="266"/>
    <x v="1"/>
    <x v="12"/>
    <x v="1"/>
    <x v="2"/>
    <n v="2"/>
    <n v="25"/>
    <n v="50"/>
    <n v="0.75"/>
  </r>
  <r>
    <n v="931"/>
    <x v="193"/>
    <n v="2023"/>
    <n v="9"/>
    <n v="2"/>
    <x v="267"/>
    <x v="0"/>
    <x v="12"/>
    <x v="1"/>
    <x v="1"/>
    <n v="4"/>
    <n v="30"/>
    <n v="120"/>
    <n v="1.7999999999999998"/>
  </r>
  <r>
    <n v="934"/>
    <x v="75"/>
    <n v="2023"/>
    <n v="7"/>
    <n v="25"/>
    <x v="268"/>
    <x v="0"/>
    <x v="12"/>
    <x v="1"/>
    <x v="1"/>
    <n v="1"/>
    <n v="500"/>
    <n v="500"/>
    <n v="7.5"/>
  </r>
  <r>
    <n v="945"/>
    <x v="68"/>
    <n v="2023"/>
    <n v="2"/>
    <n v="13"/>
    <x v="269"/>
    <x v="0"/>
    <x v="12"/>
    <x v="1"/>
    <x v="1"/>
    <n v="1"/>
    <n v="25"/>
    <n v="25"/>
    <n v="0.375"/>
  </r>
  <r>
    <n v="956"/>
    <x v="194"/>
    <n v="2023"/>
    <n v="8"/>
    <n v="19"/>
    <x v="270"/>
    <x v="0"/>
    <x v="12"/>
    <x v="1"/>
    <x v="0"/>
    <n v="3"/>
    <n v="500"/>
    <n v="1500"/>
    <n v="22.5"/>
  </r>
  <r>
    <n v="981"/>
    <x v="194"/>
    <n v="2023"/>
    <n v="8"/>
    <n v="19"/>
    <x v="271"/>
    <x v="1"/>
    <x v="12"/>
    <x v="1"/>
    <x v="2"/>
    <n v="2"/>
    <n v="30"/>
    <n v="60"/>
    <n v="0.89999999999999991"/>
  </r>
  <r>
    <n v="987"/>
    <x v="152"/>
    <n v="2023"/>
    <n v="4"/>
    <n v="29"/>
    <x v="272"/>
    <x v="1"/>
    <x v="12"/>
    <x v="1"/>
    <x v="0"/>
    <n v="3"/>
    <n v="300"/>
    <n v="900"/>
    <n v="13.5"/>
  </r>
  <r>
    <n v="55"/>
    <x v="195"/>
    <n v="2023"/>
    <n v="10"/>
    <n v="10"/>
    <x v="273"/>
    <x v="0"/>
    <x v="13"/>
    <x v="1"/>
    <x v="1"/>
    <n v="4"/>
    <n v="30"/>
    <n v="120"/>
    <n v="1.7999999999999998"/>
  </r>
  <r>
    <n v="85"/>
    <x v="97"/>
    <n v="2023"/>
    <n v="2"/>
    <n v="6"/>
    <x v="274"/>
    <x v="0"/>
    <x v="13"/>
    <x v="1"/>
    <x v="0"/>
    <n v="3"/>
    <n v="50"/>
    <n v="150"/>
    <n v="2.25"/>
  </r>
  <r>
    <n v="155"/>
    <x v="196"/>
    <n v="2023"/>
    <n v="5"/>
    <n v="17"/>
    <x v="275"/>
    <x v="0"/>
    <x v="13"/>
    <x v="1"/>
    <x v="2"/>
    <n v="4"/>
    <n v="500"/>
    <n v="2000"/>
    <n v="30"/>
  </r>
  <r>
    <n v="175"/>
    <x v="106"/>
    <n v="2023"/>
    <n v="3"/>
    <n v="20"/>
    <x v="276"/>
    <x v="1"/>
    <x v="13"/>
    <x v="1"/>
    <x v="2"/>
    <n v="4"/>
    <n v="25"/>
    <n v="100"/>
    <n v="1.5"/>
  </r>
  <r>
    <n v="179"/>
    <x v="147"/>
    <n v="2023"/>
    <n v="9"/>
    <n v="29"/>
    <x v="277"/>
    <x v="0"/>
    <x v="13"/>
    <x v="1"/>
    <x v="2"/>
    <n v="1"/>
    <n v="300"/>
    <n v="300"/>
    <n v="4.5"/>
  </r>
  <r>
    <n v="184"/>
    <x v="163"/>
    <n v="2023"/>
    <n v="1"/>
    <n v="10"/>
    <x v="278"/>
    <x v="0"/>
    <x v="13"/>
    <x v="1"/>
    <x v="2"/>
    <n v="4"/>
    <n v="50"/>
    <n v="200"/>
    <n v="3"/>
  </r>
  <r>
    <n v="285"/>
    <x v="131"/>
    <n v="2023"/>
    <n v="8"/>
    <n v="15"/>
    <x v="279"/>
    <x v="1"/>
    <x v="13"/>
    <x v="1"/>
    <x v="2"/>
    <n v="1"/>
    <n v="25"/>
    <n v="25"/>
    <n v="0.375"/>
  </r>
  <r>
    <n v="319"/>
    <x v="162"/>
    <n v="2023"/>
    <n v="10"/>
    <n v="5"/>
    <x v="280"/>
    <x v="0"/>
    <x v="13"/>
    <x v="1"/>
    <x v="0"/>
    <n v="1"/>
    <n v="500"/>
    <n v="500"/>
    <n v="7.5"/>
  </r>
  <r>
    <n v="334"/>
    <x v="35"/>
    <n v="2023"/>
    <n v="11"/>
    <n v="1"/>
    <x v="281"/>
    <x v="0"/>
    <x v="13"/>
    <x v="1"/>
    <x v="2"/>
    <n v="3"/>
    <n v="300"/>
    <n v="900"/>
    <n v="13.5"/>
  </r>
  <r>
    <n v="341"/>
    <x v="197"/>
    <n v="2023"/>
    <n v="5"/>
    <n v="7"/>
    <x v="282"/>
    <x v="0"/>
    <x v="13"/>
    <x v="1"/>
    <x v="0"/>
    <n v="4"/>
    <n v="50"/>
    <n v="200"/>
    <n v="3"/>
  </r>
  <r>
    <n v="353"/>
    <x v="198"/>
    <n v="2023"/>
    <n v="5"/>
    <n v="14"/>
    <x v="283"/>
    <x v="0"/>
    <x v="13"/>
    <x v="1"/>
    <x v="2"/>
    <n v="1"/>
    <n v="500"/>
    <n v="500"/>
    <n v="7.5"/>
  </r>
  <r>
    <n v="365"/>
    <x v="156"/>
    <n v="2023"/>
    <n v="6"/>
    <n v="11"/>
    <x v="284"/>
    <x v="0"/>
    <x v="13"/>
    <x v="1"/>
    <x v="0"/>
    <n v="1"/>
    <n v="300"/>
    <n v="300"/>
    <n v="4.5"/>
  </r>
  <r>
    <n v="455"/>
    <x v="18"/>
    <n v="2023"/>
    <n v="7"/>
    <n v="1"/>
    <x v="285"/>
    <x v="0"/>
    <x v="13"/>
    <x v="1"/>
    <x v="2"/>
    <n v="4"/>
    <n v="25"/>
    <n v="100"/>
    <n v="1.5"/>
  </r>
  <r>
    <n v="531"/>
    <x v="199"/>
    <n v="2023"/>
    <n v="12"/>
    <n v="7"/>
    <x v="286"/>
    <x v="0"/>
    <x v="13"/>
    <x v="1"/>
    <x v="2"/>
    <n v="1"/>
    <n v="500"/>
    <n v="500"/>
    <n v="7.5"/>
  </r>
  <r>
    <n v="572"/>
    <x v="157"/>
    <n v="2023"/>
    <n v="4"/>
    <n v="20"/>
    <x v="287"/>
    <x v="0"/>
    <x v="13"/>
    <x v="1"/>
    <x v="0"/>
    <n v="4"/>
    <n v="500"/>
    <n v="2000"/>
    <n v="30"/>
  </r>
  <r>
    <n v="580"/>
    <x v="138"/>
    <n v="2023"/>
    <n v="12"/>
    <n v="6"/>
    <x v="288"/>
    <x v="1"/>
    <x v="13"/>
    <x v="1"/>
    <x v="0"/>
    <n v="3"/>
    <n v="500"/>
    <n v="1500"/>
    <n v="22.5"/>
  </r>
  <r>
    <n v="625"/>
    <x v="144"/>
    <n v="2023"/>
    <n v="12"/>
    <n v="8"/>
    <x v="289"/>
    <x v="0"/>
    <x v="13"/>
    <x v="1"/>
    <x v="0"/>
    <n v="1"/>
    <n v="300"/>
    <n v="300"/>
    <n v="4.5"/>
  </r>
  <r>
    <n v="769"/>
    <x v="61"/>
    <n v="2023"/>
    <n v="6"/>
    <n v="9"/>
    <x v="290"/>
    <x v="1"/>
    <x v="13"/>
    <x v="1"/>
    <x v="2"/>
    <n v="4"/>
    <n v="30"/>
    <n v="120"/>
    <n v="1.7999999999999998"/>
  </r>
  <r>
    <n v="785"/>
    <x v="81"/>
    <n v="2023"/>
    <n v="3"/>
    <n v="3"/>
    <x v="291"/>
    <x v="1"/>
    <x v="13"/>
    <x v="1"/>
    <x v="1"/>
    <n v="4"/>
    <n v="50"/>
    <n v="200"/>
    <n v="3"/>
  </r>
  <r>
    <n v="841"/>
    <x v="77"/>
    <n v="2023"/>
    <n v="11"/>
    <n v="2"/>
    <x v="292"/>
    <x v="0"/>
    <x v="13"/>
    <x v="1"/>
    <x v="2"/>
    <n v="4"/>
    <n v="25"/>
    <n v="100"/>
    <n v="1.5"/>
  </r>
  <r>
    <n v="901"/>
    <x v="34"/>
    <n v="2023"/>
    <n v="4"/>
    <n v="10"/>
    <x v="293"/>
    <x v="0"/>
    <x v="13"/>
    <x v="1"/>
    <x v="2"/>
    <n v="1"/>
    <n v="30"/>
    <n v="30"/>
    <n v="0.44999999999999996"/>
  </r>
  <r>
    <n v="980"/>
    <x v="200"/>
    <n v="2023"/>
    <n v="7"/>
    <n v="29"/>
    <x v="294"/>
    <x v="1"/>
    <x v="13"/>
    <x v="1"/>
    <x v="2"/>
    <n v="3"/>
    <n v="25"/>
    <n v="75"/>
    <n v="1.125"/>
  </r>
  <r>
    <n v="82"/>
    <x v="107"/>
    <n v="2023"/>
    <n v="12"/>
    <n v="26"/>
    <x v="295"/>
    <x v="1"/>
    <x v="14"/>
    <x v="1"/>
    <x v="1"/>
    <n v="4"/>
    <n v="50"/>
    <n v="200"/>
    <n v="3"/>
  </r>
  <r>
    <n v="95"/>
    <x v="201"/>
    <n v="2023"/>
    <n v="11"/>
    <n v="24"/>
    <x v="296"/>
    <x v="1"/>
    <x v="14"/>
    <x v="1"/>
    <x v="0"/>
    <n v="2"/>
    <n v="30"/>
    <n v="60"/>
    <n v="0.89999999999999991"/>
  </r>
  <r>
    <n v="101"/>
    <x v="202"/>
    <n v="2023"/>
    <n v="1"/>
    <n v="29"/>
    <x v="297"/>
    <x v="0"/>
    <x v="14"/>
    <x v="1"/>
    <x v="0"/>
    <n v="2"/>
    <n v="300"/>
    <n v="600"/>
    <n v="9"/>
  </r>
  <r>
    <n v="172"/>
    <x v="13"/>
    <n v="2023"/>
    <n v="9"/>
    <n v="17"/>
    <x v="298"/>
    <x v="0"/>
    <x v="14"/>
    <x v="1"/>
    <x v="1"/>
    <n v="2"/>
    <n v="25"/>
    <n v="50"/>
    <n v="0.75"/>
  </r>
  <r>
    <n v="196"/>
    <x v="203"/>
    <n v="2023"/>
    <n v="9"/>
    <n v="30"/>
    <x v="299"/>
    <x v="1"/>
    <x v="14"/>
    <x v="1"/>
    <x v="0"/>
    <n v="3"/>
    <n v="300"/>
    <n v="900"/>
    <n v="13.5"/>
  </r>
  <r>
    <n v="262"/>
    <x v="204"/>
    <n v="2023"/>
    <n v="7"/>
    <n v="30"/>
    <x v="300"/>
    <x v="1"/>
    <x v="14"/>
    <x v="1"/>
    <x v="1"/>
    <n v="4"/>
    <n v="30"/>
    <n v="120"/>
    <n v="1.7999999999999998"/>
  </r>
  <r>
    <n v="267"/>
    <x v="205"/>
    <n v="2023"/>
    <n v="11"/>
    <n v="27"/>
    <x v="301"/>
    <x v="1"/>
    <x v="14"/>
    <x v="1"/>
    <x v="1"/>
    <n v="3"/>
    <n v="30"/>
    <n v="90"/>
    <n v="1.3499999999999999"/>
  </r>
  <r>
    <n v="311"/>
    <x v="165"/>
    <n v="2023"/>
    <n v="12"/>
    <n v="5"/>
    <x v="302"/>
    <x v="1"/>
    <x v="14"/>
    <x v="1"/>
    <x v="1"/>
    <n v="4"/>
    <n v="25"/>
    <n v="100"/>
    <n v="1.5"/>
  </r>
  <r>
    <n v="358"/>
    <x v="8"/>
    <n v="2023"/>
    <n v="5"/>
    <n v="16"/>
    <x v="303"/>
    <x v="1"/>
    <x v="14"/>
    <x v="1"/>
    <x v="1"/>
    <n v="1"/>
    <n v="300"/>
    <n v="300"/>
    <n v="4.5"/>
  </r>
  <r>
    <n v="375"/>
    <x v="13"/>
    <n v="2023"/>
    <n v="9"/>
    <n v="17"/>
    <x v="304"/>
    <x v="0"/>
    <x v="14"/>
    <x v="1"/>
    <x v="0"/>
    <n v="1"/>
    <n v="50"/>
    <n v="50"/>
    <n v="0.75"/>
  </r>
  <r>
    <n v="403"/>
    <x v="206"/>
    <n v="2023"/>
    <n v="5"/>
    <n v="20"/>
    <x v="305"/>
    <x v="0"/>
    <x v="14"/>
    <x v="1"/>
    <x v="0"/>
    <n v="2"/>
    <n v="300"/>
    <n v="600"/>
    <n v="9"/>
  </r>
  <r>
    <n v="471"/>
    <x v="69"/>
    <n v="2023"/>
    <n v="3"/>
    <n v="23"/>
    <x v="306"/>
    <x v="0"/>
    <x v="14"/>
    <x v="1"/>
    <x v="0"/>
    <n v="3"/>
    <n v="50"/>
    <n v="150"/>
    <n v="2.25"/>
  </r>
  <r>
    <n v="753"/>
    <x v="207"/>
    <n v="2023"/>
    <n v="2"/>
    <n v="28"/>
    <x v="307"/>
    <x v="1"/>
    <x v="14"/>
    <x v="1"/>
    <x v="0"/>
    <n v="1"/>
    <n v="30"/>
    <n v="30"/>
    <n v="0.44999999999999996"/>
  </r>
  <r>
    <n v="770"/>
    <x v="208"/>
    <n v="2023"/>
    <n v="10"/>
    <n v="22"/>
    <x v="308"/>
    <x v="0"/>
    <x v="14"/>
    <x v="1"/>
    <x v="0"/>
    <n v="1"/>
    <n v="50"/>
    <n v="50"/>
    <n v="0.75"/>
  </r>
  <r>
    <n v="800"/>
    <x v="209"/>
    <n v="2023"/>
    <n v="2"/>
    <n v="24"/>
    <x v="309"/>
    <x v="0"/>
    <x v="14"/>
    <x v="1"/>
    <x v="0"/>
    <n v="4"/>
    <n v="300"/>
    <n v="1200"/>
    <n v="18"/>
  </r>
  <r>
    <n v="849"/>
    <x v="72"/>
    <n v="2023"/>
    <n v="5"/>
    <n v="4"/>
    <x v="310"/>
    <x v="0"/>
    <x v="14"/>
    <x v="1"/>
    <x v="0"/>
    <n v="2"/>
    <n v="25"/>
    <n v="50"/>
    <n v="0.75"/>
  </r>
  <r>
    <n v="851"/>
    <x v="210"/>
    <n v="2023"/>
    <n v="9"/>
    <n v="8"/>
    <x v="311"/>
    <x v="0"/>
    <x v="14"/>
    <x v="1"/>
    <x v="2"/>
    <n v="2"/>
    <n v="25"/>
    <n v="50"/>
    <n v="0.75"/>
  </r>
  <r>
    <n v="916"/>
    <x v="211"/>
    <n v="2023"/>
    <n v="12"/>
    <n v="12"/>
    <x v="312"/>
    <x v="1"/>
    <x v="14"/>
    <x v="1"/>
    <x v="2"/>
    <n v="1"/>
    <n v="50"/>
    <n v="50"/>
    <n v="0.75"/>
  </r>
  <r>
    <n v="923"/>
    <x v="212"/>
    <n v="2023"/>
    <n v="5"/>
    <n v="26"/>
    <x v="313"/>
    <x v="0"/>
    <x v="14"/>
    <x v="1"/>
    <x v="1"/>
    <n v="3"/>
    <n v="300"/>
    <n v="900"/>
    <n v="13.5"/>
  </r>
  <r>
    <n v="124"/>
    <x v="36"/>
    <n v="2023"/>
    <n v="10"/>
    <n v="27"/>
    <x v="314"/>
    <x v="0"/>
    <x v="15"/>
    <x v="1"/>
    <x v="0"/>
    <n v="4"/>
    <n v="500"/>
    <n v="2000"/>
    <n v="30"/>
  </r>
  <r>
    <n v="127"/>
    <x v="114"/>
    <n v="2023"/>
    <n v="7"/>
    <n v="24"/>
    <x v="315"/>
    <x v="1"/>
    <x v="15"/>
    <x v="1"/>
    <x v="0"/>
    <n v="2"/>
    <n v="25"/>
    <n v="50"/>
    <n v="0.75"/>
  </r>
  <r>
    <n v="526"/>
    <x v="44"/>
    <n v="2023"/>
    <n v="12"/>
    <n v="10"/>
    <x v="316"/>
    <x v="0"/>
    <x v="15"/>
    <x v="1"/>
    <x v="0"/>
    <n v="2"/>
    <n v="50"/>
    <n v="100"/>
    <n v="1.5"/>
  </r>
  <r>
    <n v="576"/>
    <x v="113"/>
    <n v="2023"/>
    <n v="12"/>
    <n v="4"/>
    <x v="317"/>
    <x v="1"/>
    <x v="15"/>
    <x v="1"/>
    <x v="1"/>
    <n v="3"/>
    <n v="50"/>
    <n v="150"/>
    <n v="2.25"/>
  </r>
  <r>
    <n v="737"/>
    <x v="213"/>
    <n v="2023"/>
    <n v="6"/>
    <n v="29"/>
    <x v="318"/>
    <x v="1"/>
    <x v="15"/>
    <x v="1"/>
    <x v="0"/>
    <n v="1"/>
    <n v="50"/>
    <n v="50"/>
    <n v="0.75"/>
  </r>
  <r>
    <n v="746"/>
    <x v="16"/>
    <n v="2023"/>
    <n v="1"/>
    <n v="11"/>
    <x v="319"/>
    <x v="1"/>
    <x v="15"/>
    <x v="1"/>
    <x v="0"/>
    <n v="3"/>
    <n v="30"/>
    <n v="90"/>
    <n v="1.3499999999999999"/>
  </r>
  <r>
    <n v="761"/>
    <x v="121"/>
    <n v="2023"/>
    <n v="11"/>
    <n v="7"/>
    <x v="320"/>
    <x v="1"/>
    <x v="15"/>
    <x v="1"/>
    <x v="0"/>
    <n v="1"/>
    <n v="500"/>
    <n v="500"/>
    <n v="7.5"/>
  </r>
  <r>
    <n v="808"/>
    <x v="214"/>
    <n v="2023"/>
    <n v="4"/>
    <n v="1"/>
    <x v="321"/>
    <x v="0"/>
    <x v="15"/>
    <x v="1"/>
    <x v="1"/>
    <n v="4"/>
    <n v="500"/>
    <n v="2000"/>
    <n v="30"/>
  </r>
  <r>
    <n v="828"/>
    <x v="168"/>
    <n v="2023"/>
    <n v="12"/>
    <n v="9"/>
    <x v="322"/>
    <x v="1"/>
    <x v="15"/>
    <x v="1"/>
    <x v="2"/>
    <n v="4"/>
    <n v="300"/>
    <n v="1200"/>
    <n v="18"/>
  </r>
  <r>
    <n v="951"/>
    <x v="77"/>
    <n v="2023"/>
    <n v="11"/>
    <n v="2"/>
    <x v="323"/>
    <x v="0"/>
    <x v="15"/>
    <x v="1"/>
    <x v="1"/>
    <n v="2"/>
    <n v="50"/>
    <n v="100"/>
    <n v="1.5"/>
  </r>
  <r>
    <n v="1"/>
    <x v="201"/>
    <n v="2023"/>
    <n v="11"/>
    <n v="24"/>
    <x v="324"/>
    <x v="0"/>
    <x v="16"/>
    <x v="1"/>
    <x v="1"/>
    <n v="3"/>
    <n v="50"/>
    <n v="150"/>
    <n v="2.25"/>
  </r>
  <r>
    <n v="41"/>
    <x v="179"/>
    <n v="2023"/>
    <n v="2"/>
    <n v="22"/>
    <x v="325"/>
    <x v="0"/>
    <x v="16"/>
    <x v="1"/>
    <x v="0"/>
    <n v="2"/>
    <n v="25"/>
    <n v="50"/>
    <n v="0.75"/>
  </r>
  <r>
    <n v="53"/>
    <x v="215"/>
    <n v="2023"/>
    <n v="7"/>
    <n v="13"/>
    <x v="326"/>
    <x v="0"/>
    <x v="16"/>
    <x v="1"/>
    <x v="2"/>
    <n v="2"/>
    <n v="50"/>
    <n v="100"/>
    <n v="1.5"/>
  </r>
  <r>
    <n v="79"/>
    <x v="82"/>
    <n v="2023"/>
    <n v="4"/>
    <n v="18"/>
    <x v="327"/>
    <x v="0"/>
    <x v="16"/>
    <x v="1"/>
    <x v="1"/>
    <n v="1"/>
    <n v="300"/>
    <n v="300"/>
    <n v="4.5"/>
  </r>
  <r>
    <n v="104"/>
    <x v="156"/>
    <n v="2023"/>
    <n v="6"/>
    <n v="11"/>
    <x v="328"/>
    <x v="1"/>
    <x v="16"/>
    <x v="1"/>
    <x v="1"/>
    <n v="2"/>
    <n v="500"/>
    <n v="1000"/>
    <n v="15"/>
  </r>
  <r>
    <n v="109"/>
    <x v="216"/>
    <n v="2023"/>
    <n v="10"/>
    <n v="18"/>
    <x v="329"/>
    <x v="1"/>
    <x v="16"/>
    <x v="1"/>
    <x v="2"/>
    <n v="4"/>
    <n v="500"/>
    <n v="2000"/>
    <n v="30"/>
  </r>
  <r>
    <n v="111"/>
    <x v="88"/>
    <n v="2023"/>
    <n v="4"/>
    <n v="19"/>
    <x v="330"/>
    <x v="1"/>
    <x v="16"/>
    <x v="1"/>
    <x v="2"/>
    <n v="3"/>
    <n v="500"/>
    <n v="1500"/>
    <n v="22.5"/>
  </r>
  <r>
    <n v="166"/>
    <x v="217"/>
    <n v="2023"/>
    <n v="2"/>
    <n v="4"/>
    <x v="331"/>
    <x v="0"/>
    <x v="16"/>
    <x v="1"/>
    <x v="0"/>
    <n v="4"/>
    <n v="500"/>
    <n v="2000"/>
    <n v="30"/>
  </r>
  <r>
    <n v="202"/>
    <x v="188"/>
    <n v="2023"/>
    <n v="3"/>
    <n v="26"/>
    <x v="332"/>
    <x v="1"/>
    <x v="16"/>
    <x v="1"/>
    <x v="0"/>
    <n v="4"/>
    <n v="300"/>
    <n v="1200"/>
    <n v="18"/>
  </r>
  <r>
    <n v="208"/>
    <x v="183"/>
    <n v="2023"/>
    <n v="10"/>
    <n v="4"/>
    <x v="333"/>
    <x v="1"/>
    <x v="16"/>
    <x v="1"/>
    <x v="2"/>
    <n v="4"/>
    <n v="50"/>
    <n v="200"/>
    <n v="3"/>
  </r>
  <r>
    <n v="308"/>
    <x v="63"/>
    <n v="2023"/>
    <n v="5"/>
    <n v="8"/>
    <x v="334"/>
    <x v="1"/>
    <x v="16"/>
    <x v="1"/>
    <x v="1"/>
    <n v="4"/>
    <n v="300"/>
    <n v="1200"/>
    <n v="18"/>
  </r>
  <r>
    <n v="361"/>
    <x v="44"/>
    <n v="2023"/>
    <n v="12"/>
    <n v="10"/>
    <x v="335"/>
    <x v="1"/>
    <x v="16"/>
    <x v="1"/>
    <x v="2"/>
    <n v="4"/>
    <n v="300"/>
    <n v="1200"/>
    <n v="18"/>
  </r>
  <r>
    <n v="490"/>
    <x v="12"/>
    <n v="2023"/>
    <n v="2"/>
    <n v="5"/>
    <x v="336"/>
    <x v="0"/>
    <x v="16"/>
    <x v="1"/>
    <x v="0"/>
    <n v="3"/>
    <n v="50"/>
    <n v="150"/>
    <n v="2.25"/>
  </r>
  <r>
    <n v="506"/>
    <x v="218"/>
    <n v="2023"/>
    <n v="2"/>
    <n v="25"/>
    <x v="337"/>
    <x v="0"/>
    <x v="16"/>
    <x v="1"/>
    <x v="1"/>
    <n v="3"/>
    <n v="500"/>
    <n v="1500"/>
    <n v="22.5"/>
  </r>
  <r>
    <n v="617"/>
    <x v="219"/>
    <n v="2023"/>
    <n v="8"/>
    <n v="26"/>
    <x v="338"/>
    <x v="0"/>
    <x v="16"/>
    <x v="1"/>
    <x v="2"/>
    <n v="1"/>
    <n v="30"/>
    <n v="30"/>
    <n v="0.44999999999999996"/>
  </r>
  <r>
    <n v="623"/>
    <x v="189"/>
    <n v="2023"/>
    <n v="3"/>
    <n v="10"/>
    <x v="339"/>
    <x v="0"/>
    <x v="16"/>
    <x v="1"/>
    <x v="0"/>
    <n v="3"/>
    <n v="50"/>
    <n v="150"/>
    <n v="2.25"/>
  </r>
  <r>
    <n v="624"/>
    <x v="219"/>
    <n v="2023"/>
    <n v="8"/>
    <n v="26"/>
    <x v="340"/>
    <x v="1"/>
    <x v="16"/>
    <x v="1"/>
    <x v="1"/>
    <n v="3"/>
    <n v="300"/>
    <n v="900"/>
    <n v="13.5"/>
  </r>
  <r>
    <n v="652"/>
    <x v="119"/>
    <n v="2023"/>
    <n v="5"/>
    <n v="1"/>
    <x v="341"/>
    <x v="1"/>
    <x v="16"/>
    <x v="1"/>
    <x v="1"/>
    <n v="2"/>
    <n v="50"/>
    <n v="100"/>
    <n v="1.5"/>
  </r>
  <r>
    <n v="672"/>
    <x v="184"/>
    <n v="2023"/>
    <n v="8"/>
    <n v="1"/>
    <x v="342"/>
    <x v="1"/>
    <x v="16"/>
    <x v="1"/>
    <x v="1"/>
    <n v="2"/>
    <n v="50"/>
    <n v="100"/>
    <n v="1.5"/>
  </r>
  <r>
    <n v="703"/>
    <x v="188"/>
    <n v="2023"/>
    <n v="3"/>
    <n v="26"/>
    <x v="343"/>
    <x v="0"/>
    <x v="16"/>
    <x v="1"/>
    <x v="2"/>
    <n v="2"/>
    <n v="50"/>
    <n v="100"/>
    <n v="1.5"/>
  </r>
  <r>
    <n v="713"/>
    <x v="122"/>
    <n v="2023"/>
    <n v="1"/>
    <n v="14"/>
    <x v="344"/>
    <x v="0"/>
    <x v="16"/>
    <x v="1"/>
    <x v="1"/>
    <n v="3"/>
    <n v="25"/>
    <n v="75"/>
    <n v="1.125"/>
  </r>
  <r>
    <n v="733"/>
    <x v="159"/>
    <n v="2023"/>
    <n v="8"/>
    <n v="29"/>
    <x v="345"/>
    <x v="0"/>
    <x v="16"/>
    <x v="1"/>
    <x v="1"/>
    <n v="1"/>
    <n v="30"/>
    <n v="30"/>
    <n v="0.44999999999999996"/>
  </r>
  <r>
    <n v="743"/>
    <x v="220"/>
    <n v="2023"/>
    <n v="1"/>
    <n v="16"/>
    <x v="346"/>
    <x v="1"/>
    <x v="16"/>
    <x v="1"/>
    <x v="1"/>
    <n v="4"/>
    <n v="500"/>
    <n v="2000"/>
    <n v="30"/>
  </r>
  <r>
    <n v="763"/>
    <x v="207"/>
    <n v="2023"/>
    <n v="2"/>
    <n v="28"/>
    <x v="347"/>
    <x v="0"/>
    <x v="16"/>
    <x v="1"/>
    <x v="0"/>
    <n v="2"/>
    <n v="25"/>
    <n v="50"/>
    <n v="0.75"/>
  </r>
  <r>
    <n v="784"/>
    <x v="221"/>
    <n v="2023"/>
    <n v="11"/>
    <n v="4"/>
    <x v="348"/>
    <x v="1"/>
    <x v="16"/>
    <x v="1"/>
    <x v="2"/>
    <n v="1"/>
    <n v="500"/>
    <n v="500"/>
    <n v="7.5"/>
  </r>
  <r>
    <n v="890"/>
    <x v="185"/>
    <n v="2023"/>
    <n v="12"/>
    <n v="20"/>
    <x v="349"/>
    <x v="0"/>
    <x v="16"/>
    <x v="1"/>
    <x v="2"/>
    <n v="2"/>
    <n v="25"/>
    <n v="50"/>
    <n v="0.75"/>
  </r>
  <r>
    <n v="935"/>
    <x v="91"/>
    <n v="2023"/>
    <n v="9"/>
    <n v="9"/>
    <x v="350"/>
    <x v="1"/>
    <x v="16"/>
    <x v="1"/>
    <x v="1"/>
    <n v="1"/>
    <n v="50"/>
    <n v="50"/>
    <n v="0.75"/>
  </r>
  <r>
    <n v="991"/>
    <x v="107"/>
    <n v="2023"/>
    <n v="12"/>
    <n v="26"/>
    <x v="351"/>
    <x v="1"/>
    <x v="16"/>
    <x v="1"/>
    <x v="0"/>
    <n v="2"/>
    <n v="50"/>
    <n v="100"/>
    <n v="1.5"/>
  </r>
  <r>
    <n v="12"/>
    <x v="222"/>
    <n v="2023"/>
    <n v="10"/>
    <n v="30"/>
    <x v="352"/>
    <x v="0"/>
    <x v="17"/>
    <x v="1"/>
    <x v="1"/>
    <n v="3"/>
    <n v="25"/>
    <n v="75"/>
    <n v="1.125"/>
  </r>
  <r>
    <n v="23"/>
    <x v="223"/>
    <n v="2023"/>
    <n v="4"/>
    <n v="12"/>
    <x v="353"/>
    <x v="1"/>
    <x v="17"/>
    <x v="1"/>
    <x v="0"/>
    <n v="4"/>
    <n v="30"/>
    <n v="120"/>
    <n v="1.7999999999999998"/>
  </r>
  <r>
    <n v="93"/>
    <x v="51"/>
    <n v="2023"/>
    <n v="7"/>
    <n v="14"/>
    <x v="354"/>
    <x v="1"/>
    <x v="17"/>
    <x v="1"/>
    <x v="1"/>
    <n v="4"/>
    <n v="500"/>
    <n v="2000"/>
    <n v="30"/>
  </r>
  <r>
    <n v="142"/>
    <x v="224"/>
    <n v="2023"/>
    <n v="2"/>
    <n v="2"/>
    <x v="355"/>
    <x v="0"/>
    <x v="17"/>
    <x v="1"/>
    <x v="2"/>
    <n v="4"/>
    <n v="300"/>
    <n v="1200"/>
    <n v="18"/>
  </r>
  <r>
    <n v="193"/>
    <x v="68"/>
    <n v="2023"/>
    <n v="2"/>
    <n v="13"/>
    <x v="356"/>
    <x v="0"/>
    <x v="17"/>
    <x v="1"/>
    <x v="1"/>
    <n v="3"/>
    <n v="500"/>
    <n v="1500"/>
    <n v="22.5"/>
  </r>
  <r>
    <n v="217"/>
    <x v="225"/>
    <n v="2023"/>
    <n v="8"/>
    <n v="13"/>
    <x v="357"/>
    <x v="1"/>
    <x v="17"/>
    <x v="1"/>
    <x v="2"/>
    <n v="4"/>
    <n v="50"/>
    <n v="200"/>
    <n v="3"/>
  </r>
  <r>
    <n v="348"/>
    <x v="226"/>
    <n v="2023"/>
    <n v="12"/>
    <n v="3"/>
    <x v="358"/>
    <x v="1"/>
    <x v="17"/>
    <x v="1"/>
    <x v="2"/>
    <n v="2"/>
    <n v="300"/>
    <n v="600"/>
    <n v="9"/>
  </r>
  <r>
    <n v="437"/>
    <x v="166"/>
    <n v="2023"/>
    <n v="10"/>
    <n v="7"/>
    <x v="359"/>
    <x v="1"/>
    <x v="17"/>
    <x v="1"/>
    <x v="2"/>
    <n v="4"/>
    <n v="300"/>
    <n v="1200"/>
    <n v="18"/>
  </r>
  <r>
    <n v="486"/>
    <x v="55"/>
    <n v="2023"/>
    <n v="4"/>
    <n v="9"/>
    <x v="360"/>
    <x v="1"/>
    <x v="17"/>
    <x v="1"/>
    <x v="2"/>
    <n v="1"/>
    <n v="25"/>
    <n v="25"/>
    <n v="0.375"/>
  </r>
  <r>
    <n v="529"/>
    <x v="49"/>
    <n v="2023"/>
    <n v="8"/>
    <n v="9"/>
    <x v="361"/>
    <x v="1"/>
    <x v="17"/>
    <x v="1"/>
    <x v="0"/>
    <n v="3"/>
    <n v="50"/>
    <n v="150"/>
    <n v="2.25"/>
  </r>
  <r>
    <n v="582"/>
    <x v="227"/>
    <n v="2023"/>
    <n v="11"/>
    <n v="14"/>
    <x v="362"/>
    <x v="0"/>
    <x v="17"/>
    <x v="1"/>
    <x v="0"/>
    <n v="3"/>
    <n v="300"/>
    <n v="900"/>
    <n v="13.5"/>
  </r>
  <r>
    <n v="593"/>
    <x v="186"/>
    <n v="2023"/>
    <n v="5"/>
    <n v="6"/>
    <x v="363"/>
    <x v="0"/>
    <x v="17"/>
    <x v="1"/>
    <x v="2"/>
    <n v="2"/>
    <n v="30"/>
    <n v="60"/>
    <n v="0.89999999999999991"/>
  </r>
  <r>
    <n v="645"/>
    <x v="6"/>
    <n v="2023"/>
    <n v="11"/>
    <n v="17"/>
    <x v="364"/>
    <x v="1"/>
    <x v="17"/>
    <x v="1"/>
    <x v="2"/>
    <n v="4"/>
    <n v="30"/>
    <n v="120"/>
    <n v="1.7999999999999998"/>
  </r>
  <r>
    <n v="750"/>
    <x v="56"/>
    <n v="2023"/>
    <n v="3"/>
    <n v="6"/>
    <x v="365"/>
    <x v="1"/>
    <x v="17"/>
    <x v="1"/>
    <x v="0"/>
    <n v="3"/>
    <n v="25"/>
    <n v="75"/>
    <n v="1.125"/>
  </r>
  <r>
    <n v="776"/>
    <x v="149"/>
    <n v="2023"/>
    <n v="10"/>
    <n v="31"/>
    <x v="366"/>
    <x v="0"/>
    <x v="17"/>
    <x v="1"/>
    <x v="0"/>
    <n v="3"/>
    <n v="30"/>
    <n v="90"/>
    <n v="1.3499999999999999"/>
  </r>
  <r>
    <n v="781"/>
    <x v="50"/>
    <n v="2023"/>
    <n v="12"/>
    <n v="23"/>
    <x v="367"/>
    <x v="0"/>
    <x v="17"/>
    <x v="1"/>
    <x v="1"/>
    <n v="1"/>
    <n v="500"/>
    <n v="500"/>
    <n v="7.5"/>
  </r>
  <r>
    <n v="806"/>
    <x v="106"/>
    <n v="2023"/>
    <n v="3"/>
    <n v="20"/>
    <x v="368"/>
    <x v="1"/>
    <x v="17"/>
    <x v="1"/>
    <x v="1"/>
    <n v="3"/>
    <n v="300"/>
    <n v="900"/>
    <n v="13.5"/>
  </r>
  <r>
    <n v="819"/>
    <x v="228"/>
    <n v="2023"/>
    <n v="6"/>
    <n v="15"/>
    <x v="369"/>
    <x v="1"/>
    <x v="17"/>
    <x v="1"/>
    <x v="1"/>
    <n v="2"/>
    <n v="50"/>
    <n v="100"/>
    <n v="1.5"/>
  </r>
  <r>
    <n v="844"/>
    <x v="170"/>
    <n v="2023"/>
    <n v="12"/>
    <n v="10"/>
    <x v="370"/>
    <x v="0"/>
    <x v="17"/>
    <x v="1"/>
    <x v="0"/>
    <n v="3"/>
    <n v="50"/>
    <n v="150"/>
    <n v="2.25"/>
  </r>
  <r>
    <n v="889"/>
    <x v="64"/>
    <n v="2023"/>
    <n v="10"/>
    <n v="2"/>
    <x v="371"/>
    <x v="1"/>
    <x v="17"/>
    <x v="1"/>
    <x v="2"/>
    <n v="1"/>
    <n v="50"/>
    <n v="50"/>
    <n v="0.75"/>
  </r>
  <r>
    <n v="928"/>
    <x v="229"/>
    <n v="2023"/>
    <n v="4"/>
    <n v="5"/>
    <x v="372"/>
    <x v="1"/>
    <x v="17"/>
    <x v="1"/>
    <x v="0"/>
    <n v="4"/>
    <n v="300"/>
    <n v="1200"/>
    <n v="18"/>
  </r>
  <r>
    <n v="977"/>
    <x v="230"/>
    <n v="2023"/>
    <n v="2"/>
    <n v="8"/>
    <x v="373"/>
    <x v="1"/>
    <x v="17"/>
    <x v="1"/>
    <x v="2"/>
    <n v="3"/>
    <n v="25"/>
    <n v="75"/>
    <n v="1.125"/>
  </r>
  <r>
    <n v="52"/>
    <x v="231"/>
    <n v="2023"/>
    <n v="3"/>
    <n v="5"/>
    <x v="374"/>
    <x v="1"/>
    <x v="18"/>
    <x v="1"/>
    <x v="1"/>
    <n v="1"/>
    <n v="300"/>
    <n v="300"/>
    <n v="4.5"/>
  </r>
  <r>
    <n v="139"/>
    <x v="180"/>
    <n v="2023"/>
    <n v="12"/>
    <n v="15"/>
    <x v="375"/>
    <x v="0"/>
    <x v="18"/>
    <x v="1"/>
    <x v="1"/>
    <n v="4"/>
    <n v="500"/>
    <n v="2000"/>
    <n v="30"/>
  </r>
  <r>
    <n v="227"/>
    <x v="78"/>
    <n v="2023"/>
    <n v="10"/>
    <n v="11"/>
    <x v="376"/>
    <x v="0"/>
    <x v="18"/>
    <x v="1"/>
    <x v="2"/>
    <n v="2"/>
    <n v="50"/>
    <n v="100"/>
    <n v="1.5"/>
  </r>
  <r>
    <n v="277"/>
    <x v="232"/>
    <n v="2023"/>
    <n v="8"/>
    <n v="18"/>
    <x v="377"/>
    <x v="0"/>
    <x v="18"/>
    <x v="1"/>
    <x v="0"/>
    <n v="4"/>
    <n v="25"/>
    <n v="100"/>
    <n v="1.5"/>
  </r>
  <r>
    <n v="340"/>
    <x v="134"/>
    <n v="2023"/>
    <n v="10"/>
    <n v="19"/>
    <x v="378"/>
    <x v="1"/>
    <x v="18"/>
    <x v="1"/>
    <x v="0"/>
    <n v="4"/>
    <n v="300"/>
    <n v="1200"/>
    <n v="18"/>
  </r>
  <r>
    <n v="519"/>
    <x v="83"/>
    <n v="2023"/>
    <n v="1"/>
    <n v="23"/>
    <x v="379"/>
    <x v="1"/>
    <x v="18"/>
    <x v="1"/>
    <x v="2"/>
    <n v="4"/>
    <n v="30"/>
    <n v="120"/>
    <n v="1.7999999999999998"/>
  </r>
  <r>
    <n v="528"/>
    <x v="84"/>
    <n v="2023"/>
    <n v="7"/>
    <n v="6"/>
    <x v="380"/>
    <x v="1"/>
    <x v="18"/>
    <x v="1"/>
    <x v="0"/>
    <n v="2"/>
    <n v="30"/>
    <n v="60"/>
    <n v="0.89999999999999991"/>
  </r>
  <r>
    <n v="546"/>
    <x v="78"/>
    <n v="2023"/>
    <n v="10"/>
    <n v="11"/>
    <x v="381"/>
    <x v="1"/>
    <x v="18"/>
    <x v="1"/>
    <x v="2"/>
    <n v="4"/>
    <n v="50"/>
    <n v="200"/>
    <n v="3"/>
  </r>
  <r>
    <n v="589"/>
    <x v="223"/>
    <n v="2023"/>
    <n v="4"/>
    <n v="12"/>
    <x v="382"/>
    <x v="1"/>
    <x v="18"/>
    <x v="1"/>
    <x v="1"/>
    <n v="2"/>
    <n v="500"/>
    <n v="1000"/>
    <n v="15"/>
  </r>
  <r>
    <n v="590"/>
    <x v="233"/>
    <n v="2023"/>
    <n v="3"/>
    <n v="17"/>
    <x v="383"/>
    <x v="0"/>
    <x v="18"/>
    <x v="1"/>
    <x v="0"/>
    <n v="3"/>
    <n v="300"/>
    <n v="900"/>
    <n v="13.5"/>
  </r>
  <r>
    <n v="700"/>
    <x v="168"/>
    <n v="2023"/>
    <n v="12"/>
    <n v="9"/>
    <x v="384"/>
    <x v="0"/>
    <x v="18"/>
    <x v="1"/>
    <x v="2"/>
    <n v="4"/>
    <n v="500"/>
    <n v="2000"/>
    <n v="30"/>
  </r>
  <r>
    <n v="730"/>
    <x v="234"/>
    <n v="2023"/>
    <n v="8"/>
    <n v="4"/>
    <x v="385"/>
    <x v="1"/>
    <x v="18"/>
    <x v="1"/>
    <x v="0"/>
    <n v="2"/>
    <n v="25"/>
    <n v="50"/>
    <n v="0.75"/>
  </r>
  <r>
    <n v="739"/>
    <x v="235"/>
    <n v="2023"/>
    <n v="11"/>
    <n v="29"/>
    <x v="386"/>
    <x v="0"/>
    <x v="18"/>
    <x v="1"/>
    <x v="1"/>
    <n v="1"/>
    <n v="25"/>
    <n v="25"/>
    <n v="0.375"/>
  </r>
  <r>
    <n v="950"/>
    <x v="121"/>
    <n v="2023"/>
    <n v="11"/>
    <n v="7"/>
    <x v="387"/>
    <x v="0"/>
    <x v="18"/>
    <x v="1"/>
    <x v="0"/>
    <n v="3"/>
    <n v="300"/>
    <n v="900"/>
    <n v="13.5"/>
  </r>
  <r>
    <n v="999"/>
    <x v="165"/>
    <n v="2023"/>
    <n v="12"/>
    <n v="5"/>
    <x v="388"/>
    <x v="1"/>
    <x v="18"/>
    <x v="1"/>
    <x v="2"/>
    <n v="3"/>
    <n v="50"/>
    <n v="150"/>
    <n v="2.25"/>
  </r>
  <r>
    <n v="4"/>
    <x v="236"/>
    <n v="2023"/>
    <n v="5"/>
    <n v="21"/>
    <x v="389"/>
    <x v="0"/>
    <x v="19"/>
    <x v="1"/>
    <x v="0"/>
    <n v="1"/>
    <n v="500"/>
    <n v="500"/>
    <n v="7.5"/>
  </r>
  <r>
    <n v="112"/>
    <x v="237"/>
    <n v="2023"/>
    <n v="12"/>
    <n v="2"/>
    <x v="390"/>
    <x v="0"/>
    <x v="19"/>
    <x v="1"/>
    <x v="0"/>
    <n v="3"/>
    <n v="500"/>
    <n v="1500"/>
    <n v="22.5"/>
  </r>
  <r>
    <n v="210"/>
    <x v="238"/>
    <n v="2023"/>
    <n v="4"/>
    <n v="13"/>
    <x v="391"/>
    <x v="0"/>
    <x v="19"/>
    <x v="1"/>
    <x v="2"/>
    <n v="4"/>
    <n v="50"/>
    <n v="200"/>
    <n v="3"/>
  </r>
  <r>
    <n v="258"/>
    <x v="113"/>
    <n v="2023"/>
    <n v="12"/>
    <n v="4"/>
    <x v="392"/>
    <x v="1"/>
    <x v="19"/>
    <x v="1"/>
    <x v="0"/>
    <n v="1"/>
    <n v="50"/>
    <n v="50"/>
    <n v="0.75"/>
  </r>
  <r>
    <n v="278"/>
    <x v="239"/>
    <n v="2023"/>
    <n v="3"/>
    <n v="13"/>
    <x v="393"/>
    <x v="1"/>
    <x v="19"/>
    <x v="1"/>
    <x v="0"/>
    <n v="4"/>
    <n v="25"/>
    <n v="100"/>
    <n v="1.5"/>
  </r>
  <r>
    <n v="280"/>
    <x v="240"/>
    <n v="2023"/>
    <n v="4"/>
    <n v="4"/>
    <x v="394"/>
    <x v="1"/>
    <x v="19"/>
    <x v="1"/>
    <x v="0"/>
    <n v="3"/>
    <n v="500"/>
    <n v="1500"/>
    <n v="22.5"/>
  </r>
  <r>
    <n v="304"/>
    <x v="177"/>
    <n v="2023"/>
    <n v="7"/>
    <n v="19"/>
    <x v="395"/>
    <x v="1"/>
    <x v="19"/>
    <x v="1"/>
    <x v="2"/>
    <n v="2"/>
    <n v="30"/>
    <n v="60"/>
    <n v="0.89999999999999991"/>
  </r>
  <r>
    <n v="421"/>
    <x v="27"/>
    <n v="2023"/>
    <n v="1"/>
    <n v="2"/>
    <x v="396"/>
    <x v="1"/>
    <x v="19"/>
    <x v="1"/>
    <x v="0"/>
    <n v="3"/>
    <n v="500"/>
    <n v="1500"/>
    <n v="22.5"/>
  </r>
  <r>
    <n v="507"/>
    <x v="77"/>
    <n v="2023"/>
    <n v="11"/>
    <n v="2"/>
    <x v="397"/>
    <x v="1"/>
    <x v="19"/>
    <x v="1"/>
    <x v="2"/>
    <n v="3"/>
    <n v="500"/>
    <n v="1500"/>
    <n v="22.5"/>
  </r>
  <r>
    <n v="509"/>
    <x v="40"/>
    <n v="2023"/>
    <n v="6"/>
    <n v="26"/>
    <x v="398"/>
    <x v="1"/>
    <x v="19"/>
    <x v="1"/>
    <x v="2"/>
    <n v="3"/>
    <n v="300"/>
    <n v="900"/>
    <n v="13.5"/>
  </r>
  <r>
    <n v="598"/>
    <x v="184"/>
    <n v="2023"/>
    <n v="8"/>
    <n v="1"/>
    <x v="399"/>
    <x v="0"/>
    <x v="19"/>
    <x v="1"/>
    <x v="1"/>
    <n v="4"/>
    <n v="30"/>
    <n v="120"/>
    <n v="1.7999999999999998"/>
  </r>
  <r>
    <n v="605"/>
    <x v="114"/>
    <n v="2023"/>
    <n v="7"/>
    <n v="24"/>
    <x v="400"/>
    <x v="0"/>
    <x v="19"/>
    <x v="1"/>
    <x v="2"/>
    <n v="2"/>
    <n v="500"/>
    <n v="1000"/>
    <n v="15"/>
  </r>
  <r>
    <n v="699"/>
    <x v="241"/>
    <n v="2023"/>
    <n v="6"/>
    <n v="22"/>
    <x v="401"/>
    <x v="1"/>
    <x v="19"/>
    <x v="1"/>
    <x v="0"/>
    <n v="4"/>
    <n v="30"/>
    <n v="120"/>
    <n v="1.7999999999999998"/>
  </r>
  <r>
    <n v="835"/>
    <x v="242"/>
    <n v="2023"/>
    <n v="9"/>
    <n v="7"/>
    <x v="402"/>
    <x v="0"/>
    <x v="19"/>
    <x v="1"/>
    <x v="0"/>
    <n v="4"/>
    <n v="50"/>
    <n v="200"/>
    <n v="3"/>
  </r>
  <r>
    <n v="869"/>
    <x v="243"/>
    <n v="2023"/>
    <n v="10"/>
    <n v="25"/>
    <x v="403"/>
    <x v="0"/>
    <x v="19"/>
    <x v="1"/>
    <x v="1"/>
    <n v="3"/>
    <n v="500"/>
    <n v="1500"/>
    <n v="22.5"/>
  </r>
  <r>
    <n v="886"/>
    <x v="55"/>
    <n v="2023"/>
    <n v="4"/>
    <n v="9"/>
    <x v="404"/>
    <x v="0"/>
    <x v="19"/>
    <x v="1"/>
    <x v="2"/>
    <n v="3"/>
    <n v="300"/>
    <n v="900"/>
    <n v="13.5"/>
  </r>
  <r>
    <n v="27"/>
    <x v="244"/>
    <n v="2023"/>
    <n v="8"/>
    <n v="3"/>
    <x v="405"/>
    <x v="1"/>
    <x v="20"/>
    <x v="1"/>
    <x v="1"/>
    <n v="2"/>
    <n v="25"/>
    <n v="50"/>
    <n v="0.75"/>
  </r>
  <r>
    <n v="38"/>
    <x v="173"/>
    <n v="2023"/>
    <n v="3"/>
    <n v="21"/>
    <x v="406"/>
    <x v="0"/>
    <x v="20"/>
    <x v="1"/>
    <x v="1"/>
    <n v="4"/>
    <n v="50"/>
    <n v="200"/>
    <n v="3"/>
  </r>
  <r>
    <n v="54"/>
    <x v="124"/>
    <n v="2023"/>
    <n v="2"/>
    <n v="10"/>
    <x v="407"/>
    <x v="1"/>
    <x v="20"/>
    <x v="1"/>
    <x v="2"/>
    <n v="3"/>
    <n v="500"/>
    <n v="1500"/>
    <n v="22.5"/>
  </r>
  <r>
    <n v="84"/>
    <x v="245"/>
    <n v="2023"/>
    <n v="11"/>
    <n v="28"/>
    <x v="408"/>
    <x v="1"/>
    <x v="20"/>
    <x v="1"/>
    <x v="2"/>
    <n v="3"/>
    <n v="30"/>
    <n v="90"/>
    <n v="1.3499999999999999"/>
  </r>
  <r>
    <n v="140"/>
    <x v="63"/>
    <n v="2023"/>
    <n v="8"/>
    <n v="5"/>
    <x v="409"/>
    <x v="0"/>
    <x v="20"/>
    <x v="1"/>
    <x v="2"/>
    <n v="1"/>
    <n v="30"/>
    <n v="30"/>
    <n v="0.44999999999999996"/>
  </r>
  <r>
    <n v="146"/>
    <x v="100"/>
    <n v="2023"/>
    <n v="8"/>
    <n v="28"/>
    <x v="410"/>
    <x v="0"/>
    <x v="20"/>
    <x v="1"/>
    <x v="0"/>
    <n v="4"/>
    <n v="50"/>
    <n v="200"/>
    <n v="3"/>
  </r>
  <r>
    <n v="239"/>
    <x v="120"/>
    <n v="2023"/>
    <n v="6"/>
    <n v="19"/>
    <x v="411"/>
    <x v="0"/>
    <x v="20"/>
    <x v="1"/>
    <x v="2"/>
    <n v="3"/>
    <n v="500"/>
    <n v="1500"/>
    <n v="22.5"/>
  </r>
  <r>
    <n v="337"/>
    <x v="119"/>
    <n v="2023"/>
    <n v="5"/>
    <n v="1"/>
    <x v="412"/>
    <x v="0"/>
    <x v="20"/>
    <x v="1"/>
    <x v="0"/>
    <n v="1"/>
    <n v="500"/>
    <n v="500"/>
    <n v="7.5"/>
  </r>
  <r>
    <n v="464"/>
    <x v="31"/>
    <n v="2023"/>
    <n v="1"/>
    <n v="13"/>
    <x v="413"/>
    <x v="0"/>
    <x v="20"/>
    <x v="1"/>
    <x v="2"/>
    <n v="2"/>
    <n v="300"/>
    <n v="600"/>
    <n v="9"/>
  </r>
  <r>
    <n v="472"/>
    <x v="107"/>
    <n v="2023"/>
    <n v="12"/>
    <n v="26"/>
    <x v="414"/>
    <x v="1"/>
    <x v="20"/>
    <x v="1"/>
    <x v="1"/>
    <n v="3"/>
    <n v="300"/>
    <n v="900"/>
    <n v="13.5"/>
  </r>
  <r>
    <n v="504"/>
    <x v="8"/>
    <n v="2023"/>
    <n v="5"/>
    <n v="16"/>
    <x v="415"/>
    <x v="1"/>
    <x v="20"/>
    <x v="1"/>
    <x v="1"/>
    <n v="3"/>
    <n v="50"/>
    <n v="150"/>
    <n v="2.25"/>
  </r>
  <r>
    <n v="579"/>
    <x v="98"/>
    <n v="2023"/>
    <n v="9"/>
    <n v="21"/>
    <x v="416"/>
    <x v="1"/>
    <x v="20"/>
    <x v="1"/>
    <x v="2"/>
    <n v="1"/>
    <n v="30"/>
    <n v="30"/>
    <n v="0.44999999999999996"/>
  </r>
  <r>
    <n v="588"/>
    <x v="246"/>
    <n v="2023"/>
    <n v="4"/>
    <n v="26"/>
    <x v="417"/>
    <x v="0"/>
    <x v="20"/>
    <x v="1"/>
    <x v="2"/>
    <n v="2"/>
    <n v="30"/>
    <n v="60"/>
    <n v="0.89999999999999991"/>
  </r>
  <r>
    <n v="646"/>
    <x v="247"/>
    <n v="2023"/>
    <n v="5"/>
    <n v="3"/>
    <x v="418"/>
    <x v="0"/>
    <x v="20"/>
    <x v="1"/>
    <x v="0"/>
    <n v="3"/>
    <n v="30"/>
    <n v="90"/>
    <n v="1.3499999999999999"/>
  </r>
  <r>
    <n v="660"/>
    <x v="152"/>
    <n v="2023"/>
    <n v="4"/>
    <n v="29"/>
    <x v="419"/>
    <x v="1"/>
    <x v="20"/>
    <x v="1"/>
    <x v="1"/>
    <n v="2"/>
    <n v="500"/>
    <n v="1000"/>
    <n v="15"/>
  </r>
  <r>
    <n v="674"/>
    <x v="248"/>
    <n v="2023"/>
    <n v="4"/>
    <n v="16"/>
    <x v="420"/>
    <x v="1"/>
    <x v="20"/>
    <x v="1"/>
    <x v="0"/>
    <n v="1"/>
    <n v="300"/>
    <n v="300"/>
    <n v="4.5"/>
  </r>
  <r>
    <n v="683"/>
    <x v="96"/>
    <n v="2023"/>
    <n v="1"/>
    <n v="4"/>
    <x v="421"/>
    <x v="0"/>
    <x v="20"/>
    <x v="1"/>
    <x v="1"/>
    <n v="2"/>
    <n v="500"/>
    <n v="1000"/>
    <n v="15"/>
  </r>
  <r>
    <n v="742"/>
    <x v="249"/>
    <n v="2023"/>
    <n v="1"/>
    <n v="21"/>
    <x v="422"/>
    <x v="1"/>
    <x v="20"/>
    <x v="1"/>
    <x v="2"/>
    <n v="4"/>
    <n v="500"/>
    <n v="2000"/>
    <n v="30"/>
  </r>
  <r>
    <n v="766"/>
    <x v="218"/>
    <n v="2023"/>
    <n v="2"/>
    <n v="25"/>
    <x v="423"/>
    <x v="0"/>
    <x v="20"/>
    <x v="1"/>
    <x v="2"/>
    <n v="3"/>
    <n v="300"/>
    <n v="900"/>
    <n v="13.5"/>
  </r>
  <r>
    <n v="30"/>
    <x v="110"/>
    <n v="2023"/>
    <n v="10"/>
    <n v="29"/>
    <x v="424"/>
    <x v="1"/>
    <x v="21"/>
    <x v="1"/>
    <x v="1"/>
    <n v="3"/>
    <n v="300"/>
    <n v="900"/>
    <n v="13.5"/>
  </r>
  <r>
    <n v="145"/>
    <x v="77"/>
    <n v="2023"/>
    <n v="11"/>
    <n v="2"/>
    <x v="425"/>
    <x v="1"/>
    <x v="21"/>
    <x v="1"/>
    <x v="0"/>
    <n v="3"/>
    <n v="25"/>
    <n v="75"/>
    <n v="1.125"/>
  </r>
  <r>
    <n v="162"/>
    <x v="89"/>
    <n v="2023"/>
    <n v="8"/>
    <n v="21"/>
    <x v="426"/>
    <x v="0"/>
    <x v="21"/>
    <x v="1"/>
    <x v="0"/>
    <n v="2"/>
    <n v="30"/>
    <n v="60"/>
    <n v="0.89999999999999991"/>
  </r>
  <r>
    <n v="174"/>
    <x v="223"/>
    <n v="2023"/>
    <n v="4"/>
    <n v="12"/>
    <x v="427"/>
    <x v="1"/>
    <x v="21"/>
    <x v="1"/>
    <x v="1"/>
    <n v="1"/>
    <n v="300"/>
    <n v="300"/>
    <n v="4.5"/>
  </r>
  <r>
    <n v="204"/>
    <x v="95"/>
    <n v="2023"/>
    <n v="9"/>
    <n v="28"/>
    <x v="428"/>
    <x v="0"/>
    <x v="21"/>
    <x v="1"/>
    <x v="1"/>
    <n v="1"/>
    <n v="25"/>
    <n v="25"/>
    <n v="0.375"/>
  </r>
  <r>
    <n v="221"/>
    <x v="197"/>
    <n v="2023"/>
    <n v="5"/>
    <n v="7"/>
    <x v="429"/>
    <x v="0"/>
    <x v="21"/>
    <x v="1"/>
    <x v="1"/>
    <n v="2"/>
    <n v="300"/>
    <n v="600"/>
    <n v="9"/>
  </r>
  <r>
    <n v="238"/>
    <x v="250"/>
    <n v="2023"/>
    <n v="1"/>
    <n v="17"/>
    <x v="430"/>
    <x v="1"/>
    <x v="21"/>
    <x v="1"/>
    <x v="1"/>
    <n v="1"/>
    <n v="500"/>
    <n v="500"/>
    <n v="7.5"/>
  </r>
  <r>
    <n v="328"/>
    <x v="251"/>
    <n v="2023"/>
    <n v="3"/>
    <n v="22"/>
    <x v="431"/>
    <x v="0"/>
    <x v="21"/>
    <x v="1"/>
    <x v="1"/>
    <n v="2"/>
    <n v="50"/>
    <n v="100"/>
    <n v="1.5"/>
  </r>
  <r>
    <n v="390"/>
    <x v="95"/>
    <n v="2023"/>
    <n v="9"/>
    <n v="28"/>
    <x v="432"/>
    <x v="0"/>
    <x v="21"/>
    <x v="1"/>
    <x v="2"/>
    <n v="2"/>
    <n v="50"/>
    <n v="100"/>
    <n v="1.5"/>
  </r>
  <r>
    <n v="458"/>
    <x v="227"/>
    <n v="2023"/>
    <n v="11"/>
    <n v="14"/>
    <x v="433"/>
    <x v="1"/>
    <x v="21"/>
    <x v="1"/>
    <x v="2"/>
    <n v="4"/>
    <n v="25"/>
    <n v="100"/>
    <n v="1.5"/>
  </r>
  <r>
    <n v="501"/>
    <x v="198"/>
    <n v="2023"/>
    <n v="5"/>
    <n v="14"/>
    <x v="434"/>
    <x v="0"/>
    <x v="21"/>
    <x v="1"/>
    <x v="2"/>
    <n v="2"/>
    <n v="30"/>
    <n v="60"/>
    <n v="0.89999999999999991"/>
  </r>
  <r>
    <n v="510"/>
    <x v="143"/>
    <n v="2023"/>
    <n v="6"/>
    <n v="10"/>
    <x v="435"/>
    <x v="1"/>
    <x v="21"/>
    <x v="1"/>
    <x v="1"/>
    <n v="4"/>
    <n v="50"/>
    <n v="200"/>
    <n v="3"/>
  </r>
  <r>
    <n v="614"/>
    <x v="214"/>
    <n v="2023"/>
    <n v="4"/>
    <n v="1"/>
    <x v="436"/>
    <x v="1"/>
    <x v="21"/>
    <x v="1"/>
    <x v="1"/>
    <n v="4"/>
    <n v="300"/>
    <n v="1200"/>
    <n v="18"/>
  </r>
  <r>
    <n v="633"/>
    <x v="252"/>
    <n v="2023"/>
    <n v="8"/>
    <n v="7"/>
    <x v="437"/>
    <x v="0"/>
    <x v="21"/>
    <x v="1"/>
    <x v="1"/>
    <n v="4"/>
    <n v="30"/>
    <n v="120"/>
    <n v="1.7999999999999998"/>
  </r>
  <r>
    <n v="659"/>
    <x v="253"/>
    <n v="2023"/>
    <n v="3"/>
    <n v="19"/>
    <x v="438"/>
    <x v="1"/>
    <x v="21"/>
    <x v="1"/>
    <x v="2"/>
    <n v="1"/>
    <n v="30"/>
    <n v="30"/>
    <n v="0.44999999999999996"/>
  </r>
  <r>
    <n v="694"/>
    <x v="206"/>
    <n v="2023"/>
    <n v="5"/>
    <n v="20"/>
    <x v="439"/>
    <x v="1"/>
    <x v="21"/>
    <x v="1"/>
    <x v="2"/>
    <n v="2"/>
    <n v="25"/>
    <n v="50"/>
    <n v="0.75"/>
  </r>
  <r>
    <n v="767"/>
    <x v="254"/>
    <n v="2023"/>
    <n v="10"/>
    <n v="24"/>
    <x v="440"/>
    <x v="0"/>
    <x v="21"/>
    <x v="1"/>
    <x v="1"/>
    <n v="3"/>
    <n v="25"/>
    <n v="75"/>
    <n v="1.125"/>
  </r>
  <r>
    <n v="803"/>
    <x v="4"/>
    <n v="2023"/>
    <n v="11"/>
    <n v="22"/>
    <x v="441"/>
    <x v="0"/>
    <x v="21"/>
    <x v="1"/>
    <x v="0"/>
    <n v="4"/>
    <n v="25"/>
    <n v="100"/>
    <n v="1.5"/>
  </r>
  <r>
    <n v="47"/>
    <x v="130"/>
    <n v="2023"/>
    <n v="11"/>
    <n v="6"/>
    <x v="442"/>
    <x v="1"/>
    <x v="22"/>
    <x v="1"/>
    <x v="1"/>
    <n v="3"/>
    <n v="500"/>
    <n v="1500"/>
    <n v="22.5"/>
  </r>
  <r>
    <n v="81"/>
    <x v="196"/>
    <n v="2023"/>
    <n v="5"/>
    <n v="17"/>
    <x v="443"/>
    <x v="0"/>
    <x v="22"/>
    <x v="1"/>
    <x v="2"/>
    <n v="1"/>
    <n v="50"/>
    <n v="50"/>
    <n v="0.75"/>
  </r>
  <r>
    <n v="123"/>
    <x v="255"/>
    <n v="2023"/>
    <n v="5"/>
    <n v="15"/>
    <x v="444"/>
    <x v="1"/>
    <x v="22"/>
    <x v="1"/>
    <x v="2"/>
    <n v="2"/>
    <n v="30"/>
    <n v="60"/>
    <n v="0.89999999999999991"/>
  </r>
  <r>
    <n v="178"/>
    <x v="183"/>
    <n v="2023"/>
    <n v="4"/>
    <n v="10"/>
    <x v="445"/>
    <x v="0"/>
    <x v="22"/>
    <x v="1"/>
    <x v="0"/>
    <n v="2"/>
    <n v="30"/>
    <n v="60"/>
    <n v="0.89999999999999991"/>
  </r>
  <r>
    <n v="188"/>
    <x v="247"/>
    <n v="2023"/>
    <n v="5"/>
    <n v="3"/>
    <x v="446"/>
    <x v="0"/>
    <x v="22"/>
    <x v="1"/>
    <x v="0"/>
    <n v="3"/>
    <n v="25"/>
    <n v="75"/>
    <n v="1.125"/>
  </r>
  <r>
    <n v="297"/>
    <x v="256"/>
    <n v="2023"/>
    <n v="9"/>
    <n v="4"/>
    <x v="447"/>
    <x v="1"/>
    <x v="22"/>
    <x v="1"/>
    <x v="2"/>
    <n v="2"/>
    <n v="500"/>
    <n v="1000"/>
    <n v="15"/>
  </r>
  <r>
    <n v="357"/>
    <x v="247"/>
    <n v="2023"/>
    <n v="5"/>
    <n v="3"/>
    <x v="448"/>
    <x v="1"/>
    <x v="22"/>
    <x v="1"/>
    <x v="2"/>
    <n v="3"/>
    <n v="25"/>
    <n v="75"/>
    <n v="1.125"/>
  </r>
  <r>
    <n v="428"/>
    <x v="195"/>
    <n v="2023"/>
    <n v="10"/>
    <n v="10"/>
    <x v="449"/>
    <x v="1"/>
    <x v="22"/>
    <x v="1"/>
    <x v="2"/>
    <n v="4"/>
    <n v="50"/>
    <n v="200"/>
    <n v="3"/>
  </r>
  <r>
    <n v="460"/>
    <x v="62"/>
    <n v="2023"/>
    <n v="5"/>
    <n v="2"/>
    <x v="450"/>
    <x v="0"/>
    <x v="22"/>
    <x v="1"/>
    <x v="1"/>
    <n v="1"/>
    <n v="50"/>
    <n v="50"/>
    <n v="0.75"/>
  </r>
  <r>
    <n v="468"/>
    <x v="168"/>
    <n v="2023"/>
    <n v="12"/>
    <n v="9"/>
    <x v="451"/>
    <x v="0"/>
    <x v="22"/>
    <x v="1"/>
    <x v="2"/>
    <n v="1"/>
    <n v="25"/>
    <n v="25"/>
    <n v="0.375"/>
  </r>
  <r>
    <n v="518"/>
    <x v="257"/>
    <n v="2023"/>
    <n v="5"/>
    <n v="11"/>
    <x v="452"/>
    <x v="1"/>
    <x v="22"/>
    <x v="1"/>
    <x v="0"/>
    <n v="1"/>
    <n v="30"/>
    <n v="30"/>
    <n v="0.44999999999999996"/>
  </r>
  <r>
    <n v="550"/>
    <x v="199"/>
    <n v="2023"/>
    <n v="12"/>
    <n v="7"/>
    <x v="453"/>
    <x v="0"/>
    <x v="22"/>
    <x v="1"/>
    <x v="0"/>
    <n v="3"/>
    <n v="300"/>
    <n v="900"/>
    <n v="13.5"/>
  </r>
  <r>
    <n v="559"/>
    <x v="258"/>
    <n v="2023"/>
    <n v="1"/>
    <n v="1"/>
    <x v="454"/>
    <x v="1"/>
    <x v="22"/>
    <x v="1"/>
    <x v="0"/>
    <n v="4"/>
    <n v="300"/>
    <n v="1200"/>
    <n v="18"/>
  </r>
  <r>
    <n v="587"/>
    <x v="133"/>
    <n v="2023"/>
    <n v="6"/>
    <n v="8"/>
    <x v="455"/>
    <x v="1"/>
    <x v="22"/>
    <x v="1"/>
    <x v="1"/>
    <n v="4"/>
    <n v="300"/>
    <n v="1200"/>
    <n v="18"/>
  </r>
  <r>
    <n v="603"/>
    <x v="259"/>
    <n v="2023"/>
    <n v="7"/>
    <n v="16"/>
    <x v="456"/>
    <x v="1"/>
    <x v="22"/>
    <x v="1"/>
    <x v="0"/>
    <n v="3"/>
    <n v="30"/>
    <n v="90"/>
    <n v="1.3499999999999999"/>
  </r>
  <r>
    <n v="621"/>
    <x v="260"/>
    <n v="2023"/>
    <n v="3"/>
    <n v="4"/>
    <x v="457"/>
    <x v="1"/>
    <x v="22"/>
    <x v="1"/>
    <x v="1"/>
    <n v="2"/>
    <n v="500"/>
    <n v="1000"/>
    <n v="15"/>
  </r>
  <r>
    <n v="641"/>
    <x v="261"/>
    <n v="2023"/>
    <n v="11"/>
    <n v="23"/>
    <x v="458"/>
    <x v="1"/>
    <x v="22"/>
    <x v="1"/>
    <x v="2"/>
    <n v="1"/>
    <n v="300"/>
    <n v="300"/>
    <n v="4.5"/>
  </r>
  <r>
    <n v="657"/>
    <x v="171"/>
    <n v="2023"/>
    <n v="2"/>
    <n v="11"/>
    <x v="459"/>
    <x v="0"/>
    <x v="22"/>
    <x v="1"/>
    <x v="0"/>
    <n v="1"/>
    <n v="25"/>
    <n v="25"/>
    <n v="0.375"/>
  </r>
  <r>
    <n v="744"/>
    <x v="197"/>
    <n v="2023"/>
    <n v="5"/>
    <n v="7"/>
    <x v="460"/>
    <x v="0"/>
    <x v="22"/>
    <x v="1"/>
    <x v="2"/>
    <n v="1"/>
    <n v="25"/>
    <n v="25"/>
    <n v="0.375"/>
  </r>
  <r>
    <n v="764"/>
    <x v="10"/>
    <n v="2023"/>
    <n v="3"/>
    <n v="25"/>
    <x v="461"/>
    <x v="1"/>
    <x v="22"/>
    <x v="1"/>
    <x v="0"/>
    <n v="1"/>
    <n v="25"/>
    <n v="25"/>
    <n v="0.375"/>
  </r>
  <r>
    <n v="774"/>
    <x v="223"/>
    <n v="2023"/>
    <n v="4"/>
    <n v="12"/>
    <x v="462"/>
    <x v="1"/>
    <x v="22"/>
    <x v="1"/>
    <x v="0"/>
    <n v="2"/>
    <n v="25"/>
    <n v="50"/>
    <n v="0.75"/>
  </r>
  <r>
    <n v="797"/>
    <x v="262"/>
    <n v="2023"/>
    <n v="1"/>
    <n v="7"/>
    <x v="463"/>
    <x v="0"/>
    <x v="22"/>
    <x v="1"/>
    <x v="0"/>
    <n v="3"/>
    <n v="25"/>
    <n v="75"/>
    <n v="1.125"/>
  </r>
  <r>
    <n v="883"/>
    <x v="5"/>
    <n v="2023"/>
    <n v="5"/>
    <n v="9"/>
    <x v="464"/>
    <x v="0"/>
    <x v="22"/>
    <x v="1"/>
    <x v="2"/>
    <n v="1"/>
    <n v="500"/>
    <n v="500"/>
    <n v="7.5"/>
  </r>
  <r>
    <n v="969"/>
    <x v="88"/>
    <n v="2023"/>
    <n v="4"/>
    <n v="19"/>
    <x v="465"/>
    <x v="1"/>
    <x v="22"/>
    <x v="1"/>
    <x v="0"/>
    <n v="3"/>
    <n v="300"/>
    <n v="900"/>
    <n v="13.5"/>
  </r>
  <r>
    <n v="100"/>
    <x v="263"/>
    <n v="2023"/>
    <n v="6"/>
    <n v="16"/>
    <x v="466"/>
    <x v="0"/>
    <x v="23"/>
    <x v="1"/>
    <x v="2"/>
    <n v="1"/>
    <n v="30"/>
    <n v="30"/>
    <n v="0.44999999999999996"/>
  </r>
  <r>
    <n v="113"/>
    <x v="264"/>
    <n v="2023"/>
    <n v="9"/>
    <n v="13"/>
    <x v="467"/>
    <x v="1"/>
    <x v="23"/>
    <x v="1"/>
    <x v="2"/>
    <n v="2"/>
    <n v="25"/>
    <n v="50"/>
    <n v="0.75"/>
  </r>
  <r>
    <n v="180"/>
    <x v="258"/>
    <n v="2023"/>
    <n v="1"/>
    <n v="1"/>
    <x v="468"/>
    <x v="0"/>
    <x v="23"/>
    <x v="1"/>
    <x v="0"/>
    <n v="3"/>
    <n v="300"/>
    <n v="900"/>
    <n v="13.5"/>
  </r>
  <r>
    <n v="247"/>
    <x v="183"/>
    <n v="2023"/>
    <n v="10"/>
    <n v="4"/>
    <x v="469"/>
    <x v="0"/>
    <x v="23"/>
    <x v="1"/>
    <x v="2"/>
    <n v="2"/>
    <n v="30"/>
    <n v="60"/>
    <n v="0.89999999999999991"/>
  </r>
  <r>
    <n v="254"/>
    <x v="151"/>
    <n v="2023"/>
    <n v="7"/>
    <n v="28"/>
    <x v="470"/>
    <x v="0"/>
    <x v="23"/>
    <x v="1"/>
    <x v="2"/>
    <n v="1"/>
    <n v="500"/>
    <n v="500"/>
    <n v="7.5"/>
  </r>
  <r>
    <n v="312"/>
    <x v="242"/>
    <n v="2023"/>
    <n v="9"/>
    <n v="7"/>
    <x v="471"/>
    <x v="0"/>
    <x v="23"/>
    <x v="1"/>
    <x v="0"/>
    <n v="4"/>
    <n v="30"/>
    <n v="120"/>
    <n v="1.7999999999999998"/>
  </r>
  <r>
    <n v="402"/>
    <x v="173"/>
    <n v="2023"/>
    <n v="3"/>
    <n v="21"/>
    <x v="472"/>
    <x v="1"/>
    <x v="23"/>
    <x v="1"/>
    <x v="0"/>
    <n v="2"/>
    <n v="300"/>
    <n v="600"/>
    <n v="9"/>
  </r>
  <r>
    <n v="493"/>
    <x v="265"/>
    <n v="2023"/>
    <n v="11"/>
    <n v="25"/>
    <x v="473"/>
    <x v="0"/>
    <x v="23"/>
    <x v="1"/>
    <x v="1"/>
    <n v="2"/>
    <n v="25"/>
    <n v="50"/>
    <n v="0.75"/>
  </r>
  <r>
    <n v="497"/>
    <x v="64"/>
    <n v="2023"/>
    <n v="10"/>
    <n v="2"/>
    <x v="474"/>
    <x v="0"/>
    <x v="23"/>
    <x v="1"/>
    <x v="0"/>
    <n v="4"/>
    <n v="30"/>
    <n v="120"/>
    <n v="1.7999999999999998"/>
  </r>
  <r>
    <n v="558"/>
    <x v="266"/>
    <n v="2023"/>
    <n v="10"/>
    <n v="8"/>
    <x v="475"/>
    <x v="1"/>
    <x v="23"/>
    <x v="1"/>
    <x v="0"/>
    <n v="1"/>
    <n v="25"/>
    <n v="25"/>
    <n v="0.375"/>
  </r>
  <r>
    <n v="571"/>
    <x v="267"/>
    <n v="2023"/>
    <n v="12"/>
    <n v="12"/>
    <x v="476"/>
    <x v="1"/>
    <x v="23"/>
    <x v="1"/>
    <x v="2"/>
    <n v="1"/>
    <n v="50"/>
    <n v="50"/>
    <n v="0.75"/>
  </r>
  <r>
    <n v="616"/>
    <x v="268"/>
    <n v="2023"/>
    <n v="9"/>
    <n v="23"/>
    <x v="477"/>
    <x v="0"/>
    <x v="23"/>
    <x v="1"/>
    <x v="0"/>
    <n v="2"/>
    <n v="50"/>
    <n v="100"/>
    <n v="1.5"/>
  </r>
  <r>
    <n v="693"/>
    <x v="59"/>
    <n v="2023"/>
    <n v="4"/>
    <n v="23"/>
    <x v="478"/>
    <x v="0"/>
    <x v="23"/>
    <x v="1"/>
    <x v="1"/>
    <n v="3"/>
    <n v="500"/>
    <n v="1500"/>
    <n v="22.5"/>
  </r>
  <r>
    <n v="738"/>
    <x v="269"/>
    <n v="2023"/>
    <n v="4"/>
    <n v="25"/>
    <x v="479"/>
    <x v="0"/>
    <x v="23"/>
    <x v="1"/>
    <x v="0"/>
    <n v="2"/>
    <n v="50"/>
    <n v="100"/>
    <n v="1.5"/>
  </r>
  <r>
    <n v="787"/>
    <x v="270"/>
    <n v="2023"/>
    <n v="1"/>
    <n v="22"/>
    <x v="480"/>
    <x v="0"/>
    <x v="23"/>
    <x v="1"/>
    <x v="2"/>
    <n v="1"/>
    <n v="25"/>
    <n v="25"/>
    <n v="0.375"/>
  </r>
  <r>
    <n v="852"/>
    <x v="170"/>
    <n v="2023"/>
    <n v="10"/>
    <n v="12"/>
    <x v="481"/>
    <x v="1"/>
    <x v="23"/>
    <x v="1"/>
    <x v="0"/>
    <n v="1"/>
    <n v="300"/>
    <n v="300"/>
    <n v="4.5"/>
  </r>
  <r>
    <n v="861"/>
    <x v="20"/>
    <n v="2023"/>
    <n v="2"/>
    <n v="17"/>
    <x v="482"/>
    <x v="1"/>
    <x v="23"/>
    <x v="1"/>
    <x v="0"/>
    <n v="3"/>
    <n v="30"/>
    <n v="90"/>
    <n v="1.3499999999999999"/>
  </r>
  <r>
    <n v="891"/>
    <x v="229"/>
    <n v="2023"/>
    <n v="4"/>
    <n v="5"/>
    <x v="483"/>
    <x v="0"/>
    <x v="23"/>
    <x v="1"/>
    <x v="2"/>
    <n v="3"/>
    <n v="300"/>
    <n v="900"/>
    <n v="13.5"/>
  </r>
  <r>
    <n v="922"/>
    <x v="271"/>
    <n v="2023"/>
    <n v="10"/>
    <n v="21"/>
    <x v="484"/>
    <x v="0"/>
    <x v="23"/>
    <x v="1"/>
    <x v="2"/>
    <n v="1"/>
    <n v="50"/>
    <n v="50"/>
    <n v="0.75"/>
  </r>
  <r>
    <n v="949"/>
    <x v="272"/>
    <n v="2023"/>
    <n v="8"/>
    <n v="2"/>
    <x v="485"/>
    <x v="1"/>
    <x v="23"/>
    <x v="1"/>
    <x v="2"/>
    <n v="2"/>
    <n v="25"/>
    <n v="50"/>
    <n v="0.75"/>
  </r>
  <r>
    <n v="995"/>
    <x v="273"/>
    <n v="2023"/>
    <n v="4"/>
    <n v="30"/>
    <x v="486"/>
    <x v="1"/>
    <x v="23"/>
    <x v="1"/>
    <x v="0"/>
    <n v="1"/>
    <n v="30"/>
    <n v="30"/>
    <n v="0.44999999999999996"/>
  </r>
  <r>
    <n v="15"/>
    <x v="220"/>
    <n v="2023"/>
    <n v="1"/>
    <n v="16"/>
    <x v="487"/>
    <x v="1"/>
    <x v="24"/>
    <x v="1"/>
    <x v="2"/>
    <n v="4"/>
    <n v="500"/>
    <n v="2000"/>
    <n v="30"/>
  </r>
  <r>
    <n v="29"/>
    <x v="232"/>
    <n v="2023"/>
    <n v="8"/>
    <n v="18"/>
    <x v="488"/>
    <x v="1"/>
    <x v="24"/>
    <x v="1"/>
    <x v="2"/>
    <n v="1"/>
    <n v="30"/>
    <n v="30"/>
    <n v="0.44999999999999996"/>
  </r>
  <r>
    <n v="132"/>
    <x v="274"/>
    <n v="2023"/>
    <n v="9"/>
    <n v="10"/>
    <x v="489"/>
    <x v="0"/>
    <x v="24"/>
    <x v="1"/>
    <x v="2"/>
    <n v="4"/>
    <n v="50"/>
    <n v="200"/>
    <n v="3"/>
  </r>
  <r>
    <n v="197"/>
    <x v="56"/>
    <n v="2023"/>
    <n v="3"/>
    <n v="6"/>
    <x v="490"/>
    <x v="1"/>
    <x v="24"/>
    <x v="1"/>
    <x v="0"/>
    <n v="4"/>
    <n v="50"/>
    <n v="200"/>
    <n v="3"/>
  </r>
  <r>
    <n v="207"/>
    <x v="88"/>
    <n v="2023"/>
    <n v="4"/>
    <n v="19"/>
    <x v="491"/>
    <x v="1"/>
    <x v="24"/>
    <x v="1"/>
    <x v="1"/>
    <n v="2"/>
    <n v="25"/>
    <n v="50"/>
    <n v="0.75"/>
  </r>
  <r>
    <n v="211"/>
    <x v="275"/>
    <n v="2023"/>
    <n v="1"/>
    <n v="1"/>
    <x v="492"/>
    <x v="0"/>
    <x v="24"/>
    <x v="1"/>
    <x v="1"/>
    <n v="3"/>
    <n v="500"/>
    <n v="1500"/>
    <n v="22.5"/>
  </r>
  <r>
    <n v="344"/>
    <x v="249"/>
    <n v="2023"/>
    <n v="1"/>
    <n v="21"/>
    <x v="493"/>
    <x v="1"/>
    <x v="24"/>
    <x v="1"/>
    <x v="1"/>
    <n v="1"/>
    <n v="30"/>
    <n v="30"/>
    <n v="0.44999999999999996"/>
  </r>
  <r>
    <n v="347"/>
    <x v="244"/>
    <n v="2023"/>
    <n v="8"/>
    <n v="3"/>
    <x v="494"/>
    <x v="0"/>
    <x v="24"/>
    <x v="1"/>
    <x v="2"/>
    <n v="1"/>
    <n v="25"/>
    <n v="25"/>
    <n v="0.375"/>
  </r>
  <r>
    <n v="360"/>
    <x v="141"/>
    <n v="2023"/>
    <n v="3"/>
    <n v="9"/>
    <x v="495"/>
    <x v="0"/>
    <x v="24"/>
    <x v="1"/>
    <x v="0"/>
    <n v="4"/>
    <n v="25"/>
    <n v="100"/>
    <n v="1.5"/>
  </r>
  <r>
    <n v="438"/>
    <x v="276"/>
    <n v="2023"/>
    <n v="1"/>
    <n v="19"/>
    <x v="496"/>
    <x v="1"/>
    <x v="24"/>
    <x v="1"/>
    <x v="0"/>
    <n v="1"/>
    <n v="30"/>
    <n v="30"/>
    <n v="0.44999999999999996"/>
  </r>
  <r>
    <n v="480"/>
    <x v="213"/>
    <n v="2023"/>
    <n v="6"/>
    <n v="29"/>
    <x v="497"/>
    <x v="1"/>
    <x v="24"/>
    <x v="1"/>
    <x v="1"/>
    <n v="4"/>
    <n v="500"/>
    <n v="2000"/>
    <n v="30"/>
  </r>
  <r>
    <n v="494"/>
    <x v="60"/>
    <n v="2023"/>
    <n v="9"/>
    <n v="18"/>
    <x v="498"/>
    <x v="1"/>
    <x v="24"/>
    <x v="1"/>
    <x v="1"/>
    <n v="4"/>
    <n v="50"/>
    <n v="200"/>
    <n v="3"/>
  </r>
  <r>
    <n v="630"/>
    <x v="131"/>
    <n v="2023"/>
    <n v="8"/>
    <n v="15"/>
    <x v="499"/>
    <x v="0"/>
    <x v="24"/>
    <x v="1"/>
    <x v="0"/>
    <n v="2"/>
    <n v="50"/>
    <n v="100"/>
    <n v="1.5"/>
  </r>
  <r>
    <n v="654"/>
    <x v="118"/>
    <n v="2023"/>
    <n v="6"/>
    <n v="21"/>
    <x v="500"/>
    <x v="0"/>
    <x v="24"/>
    <x v="1"/>
    <x v="0"/>
    <n v="3"/>
    <n v="25"/>
    <n v="75"/>
    <n v="1.125"/>
  </r>
  <r>
    <n v="715"/>
    <x v="277"/>
    <n v="2023"/>
    <n v="11"/>
    <n v="26"/>
    <x v="501"/>
    <x v="1"/>
    <x v="24"/>
    <x v="1"/>
    <x v="1"/>
    <n v="4"/>
    <n v="25"/>
    <n v="100"/>
    <n v="1.5"/>
  </r>
  <r>
    <n v="719"/>
    <x v="240"/>
    <n v="2023"/>
    <n v="4"/>
    <n v="4"/>
    <x v="502"/>
    <x v="1"/>
    <x v="24"/>
    <x v="1"/>
    <x v="0"/>
    <n v="2"/>
    <n v="30"/>
    <n v="60"/>
    <n v="0.89999999999999991"/>
  </r>
  <r>
    <n v="749"/>
    <x v="247"/>
    <n v="2023"/>
    <n v="5"/>
    <n v="3"/>
    <x v="503"/>
    <x v="0"/>
    <x v="24"/>
    <x v="1"/>
    <x v="1"/>
    <n v="1"/>
    <n v="30"/>
    <n v="30"/>
    <n v="0.44999999999999996"/>
  </r>
  <r>
    <n v="751"/>
    <x v="278"/>
    <n v="2023"/>
    <n v="8"/>
    <n v="31"/>
    <x v="504"/>
    <x v="1"/>
    <x v="24"/>
    <x v="1"/>
    <x v="0"/>
    <n v="2"/>
    <n v="25"/>
    <n v="50"/>
    <n v="0.75"/>
  </r>
  <r>
    <n v="804"/>
    <x v="155"/>
    <n v="2023"/>
    <n v="8"/>
    <n v="24"/>
    <x v="505"/>
    <x v="0"/>
    <x v="24"/>
    <x v="1"/>
    <x v="2"/>
    <n v="1"/>
    <n v="30"/>
    <n v="30"/>
    <n v="0.44999999999999996"/>
  </r>
  <r>
    <n v="833"/>
    <x v="263"/>
    <n v="2023"/>
    <n v="6"/>
    <n v="16"/>
    <x v="506"/>
    <x v="0"/>
    <x v="24"/>
    <x v="1"/>
    <x v="1"/>
    <n v="4"/>
    <n v="50"/>
    <n v="200"/>
    <n v="3"/>
  </r>
  <r>
    <n v="846"/>
    <x v="279"/>
    <n v="2023"/>
    <n v="9"/>
    <n v="22"/>
    <x v="507"/>
    <x v="0"/>
    <x v="24"/>
    <x v="1"/>
    <x v="1"/>
    <n v="1"/>
    <n v="50"/>
    <n v="50"/>
    <n v="0.75"/>
  </r>
  <r>
    <n v="865"/>
    <x v="280"/>
    <n v="2023"/>
    <n v="12"/>
    <n v="21"/>
    <x v="508"/>
    <x v="1"/>
    <x v="24"/>
    <x v="1"/>
    <x v="0"/>
    <n v="1"/>
    <n v="300"/>
    <n v="300"/>
    <n v="4.5"/>
  </r>
  <r>
    <n v="898"/>
    <x v="77"/>
    <n v="2023"/>
    <n v="11"/>
    <n v="2"/>
    <x v="509"/>
    <x v="1"/>
    <x v="24"/>
    <x v="1"/>
    <x v="0"/>
    <n v="3"/>
    <n v="30"/>
    <n v="90"/>
    <n v="1.3499999999999999"/>
  </r>
  <r>
    <n v="911"/>
    <x v="236"/>
    <n v="2023"/>
    <n v="5"/>
    <n v="21"/>
    <x v="510"/>
    <x v="0"/>
    <x v="24"/>
    <x v="1"/>
    <x v="2"/>
    <n v="3"/>
    <n v="300"/>
    <n v="900"/>
    <n v="13.5"/>
  </r>
  <r>
    <n v="918"/>
    <x v="261"/>
    <n v="2023"/>
    <n v="11"/>
    <n v="23"/>
    <x v="511"/>
    <x v="1"/>
    <x v="24"/>
    <x v="1"/>
    <x v="2"/>
    <n v="3"/>
    <n v="30"/>
    <n v="90"/>
    <n v="1.3499999999999999"/>
  </r>
  <r>
    <n v="959"/>
    <x v="110"/>
    <n v="2023"/>
    <n v="10"/>
    <n v="29"/>
    <x v="512"/>
    <x v="1"/>
    <x v="24"/>
    <x v="1"/>
    <x v="2"/>
    <n v="2"/>
    <n v="30"/>
    <n v="60"/>
    <n v="0.89999999999999991"/>
  </r>
  <r>
    <n v="28"/>
    <x v="59"/>
    <n v="2023"/>
    <n v="4"/>
    <n v="23"/>
    <x v="513"/>
    <x v="1"/>
    <x v="25"/>
    <x v="1"/>
    <x v="1"/>
    <n v="1"/>
    <n v="500"/>
    <n v="500"/>
    <n v="7.5"/>
  </r>
  <r>
    <n v="70"/>
    <x v="46"/>
    <n v="2023"/>
    <n v="2"/>
    <n v="21"/>
    <x v="514"/>
    <x v="1"/>
    <x v="25"/>
    <x v="1"/>
    <x v="0"/>
    <n v="1"/>
    <n v="300"/>
    <n v="300"/>
    <n v="4.5"/>
  </r>
  <r>
    <n v="152"/>
    <x v="207"/>
    <n v="2023"/>
    <n v="8"/>
    <n v="28"/>
    <x v="515"/>
    <x v="0"/>
    <x v="25"/>
    <x v="1"/>
    <x v="2"/>
    <n v="4"/>
    <n v="500"/>
    <n v="2000"/>
    <n v="30"/>
  </r>
  <r>
    <n v="156"/>
    <x v="265"/>
    <n v="2023"/>
    <n v="11"/>
    <n v="25"/>
    <x v="516"/>
    <x v="1"/>
    <x v="25"/>
    <x v="1"/>
    <x v="0"/>
    <n v="4"/>
    <n v="25"/>
    <n v="100"/>
    <n v="1.5"/>
  </r>
  <r>
    <n v="160"/>
    <x v="281"/>
    <n v="2023"/>
    <n v="8"/>
    <n v="11"/>
    <x v="517"/>
    <x v="1"/>
    <x v="25"/>
    <x v="1"/>
    <x v="0"/>
    <n v="2"/>
    <n v="50"/>
    <n v="100"/>
    <n v="1.5"/>
  </r>
  <r>
    <n v="167"/>
    <x v="13"/>
    <n v="2023"/>
    <n v="9"/>
    <n v="17"/>
    <x v="518"/>
    <x v="1"/>
    <x v="25"/>
    <x v="1"/>
    <x v="0"/>
    <n v="3"/>
    <n v="50"/>
    <n v="150"/>
    <n v="2.25"/>
  </r>
  <r>
    <n v="176"/>
    <x v="282"/>
    <n v="2023"/>
    <n v="7"/>
    <n v="11"/>
    <x v="519"/>
    <x v="1"/>
    <x v="25"/>
    <x v="1"/>
    <x v="1"/>
    <n v="2"/>
    <n v="50"/>
    <n v="100"/>
    <n v="1.5"/>
  </r>
  <r>
    <n v="183"/>
    <x v="210"/>
    <n v="2023"/>
    <n v="9"/>
    <n v="8"/>
    <x v="520"/>
    <x v="1"/>
    <x v="25"/>
    <x v="1"/>
    <x v="1"/>
    <n v="3"/>
    <n v="300"/>
    <n v="900"/>
    <n v="13.5"/>
  </r>
  <r>
    <n v="205"/>
    <x v="121"/>
    <n v="2023"/>
    <n v="11"/>
    <n v="7"/>
    <x v="521"/>
    <x v="1"/>
    <x v="25"/>
    <x v="1"/>
    <x v="0"/>
    <n v="1"/>
    <n v="25"/>
    <n v="25"/>
    <n v="0.375"/>
  </r>
  <r>
    <n v="232"/>
    <x v="97"/>
    <n v="2023"/>
    <n v="2"/>
    <n v="6"/>
    <x v="522"/>
    <x v="1"/>
    <x v="25"/>
    <x v="1"/>
    <x v="1"/>
    <n v="1"/>
    <n v="25"/>
    <n v="25"/>
    <n v="0.375"/>
  </r>
  <r>
    <n v="270"/>
    <x v="283"/>
    <n v="2023"/>
    <n v="7"/>
    <n v="26"/>
    <x v="523"/>
    <x v="0"/>
    <x v="25"/>
    <x v="1"/>
    <x v="2"/>
    <n v="1"/>
    <n v="300"/>
    <n v="300"/>
    <n v="4.5"/>
  </r>
  <r>
    <n v="275"/>
    <x v="19"/>
    <n v="2023"/>
    <n v="4"/>
    <n v="8"/>
    <x v="524"/>
    <x v="0"/>
    <x v="25"/>
    <x v="1"/>
    <x v="0"/>
    <n v="2"/>
    <n v="500"/>
    <n v="1000"/>
    <n v="15"/>
  </r>
  <r>
    <n v="284"/>
    <x v="230"/>
    <n v="2023"/>
    <n v="2"/>
    <n v="8"/>
    <x v="525"/>
    <x v="0"/>
    <x v="25"/>
    <x v="1"/>
    <x v="0"/>
    <n v="4"/>
    <n v="50"/>
    <n v="200"/>
    <n v="3"/>
  </r>
  <r>
    <n v="342"/>
    <x v="254"/>
    <n v="2023"/>
    <n v="10"/>
    <n v="24"/>
    <x v="526"/>
    <x v="1"/>
    <x v="25"/>
    <x v="1"/>
    <x v="0"/>
    <n v="4"/>
    <n v="500"/>
    <n v="2000"/>
    <n v="30"/>
  </r>
  <r>
    <n v="417"/>
    <x v="181"/>
    <n v="2023"/>
    <n v="11"/>
    <n v="21"/>
    <x v="527"/>
    <x v="0"/>
    <x v="25"/>
    <x v="1"/>
    <x v="2"/>
    <n v="3"/>
    <n v="300"/>
    <n v="900"/>
    <n v="13.5"/>
  </r>
  <r>
    <n v="430"/>
    <x v="252"/>
    <n v="2023"/>
    <n v="8"/>
    <n v="7"/>
    <x v="528"/>
    <x v="1"/>
    <x v="25"/>
    <x v="1"/>
    <x v="2"/>
    <n v="3"/>
    <n v="300"/>
    <n v="900"/>
    <n v="13.5"/>
  </r>
  <r>
    <n v="434"/>
    <x v="230"/>
    <n v="2023"/>
    <n v="2"/>
    <n v="8"/>
    <x v="529"/>
    <x v="1"/>
    <x v="25"/>
    <x v="1"/>
    <x v="2"/>
    <n v="2"/>
    <n v="25"/>
    <n v="50"/>
    <n v="0.75"/>
  </r>
  <r>
    <n v="465"/>
    <x v="217"/>
    <n v="2023"/>
    <n v="4"/>
    <n v="2"/>
    <x v="530"/>
    <x v="1"/>
    <x v="25"/>
    <x v="1"/>
    <x v="2"/>
    <n v="3"/>
    <n v="50"/>
    <n v="150"/>
    <n v="2.25"/>
  </r>
  <r>
    <n v="477"/>
    <x v="192"/>
    <n v="2023"/>
    <n v="4"/>
    <n v="24"/>
    <x v="531"/>
    <x v="0"/>
    <x v="25"/>
    <x v="1"/>
    <x v="0"/>
    <n v="4"/>
    <n v="30"/>
    <n v="120"/>
    <n v="1.7999999999999998"/>
  </r>
  <r>
    <n v="481"/>
    <x v="73"/>
    <n v="2023"/>
    <n v="6"/>
    <n v="6"/>
    <x v="532"/>
    <x v="1"/>
    <x v="25"/>
    <x v="1"/>
    <x v="2"/>
    <n v="4"/>
    <n v="300"/>
    <n v="1200"/>
    <n v="18"/>
  </r>
  <r>
    <n v="502"/>
    <x v="217"/>
    <n v="2023"/>
    <n v="4"/>
    <n v="2"/>
    <x v="533"/>
    <x v="0"/>
    <x v="25"/>
    <x v="1"/>
    <x v="2"/>
    <n v="3"/>
    <n v="50"/>
    <n v="150"/>
    <n v="2.25"/>
  </r>
  <r>
    <n v="637"/>
    <x v="33"/>
    <n v="2023"/>
    <n v="9"/>
    <n v="1"/>
    <x v="534"/>
    <x v="0"/>
    <x v="25"/>
    <x v="1"/>
    <x v="0"/>
    <n v="2"/>
    <n v="300"/>
    <n v="600"/>
    <n v="9"/>
  </r>
  <r>
    <n v="673"/>
    <x v="127"/>
    <n v="2023"/>
    <n v="2"/>
    <n v="1"/>
    <x v="535"/>
    <x v="1"/>
    <x v="25"/>
    <x v="1"/>
    <x v="0"/>
    <n v="3"/>
    <n v="500"/>
    <n v="1500"/>
    <n v="22.5"/>
  </r>
  <r>
    <n v="681"/>
    <x v="51"/>
    <n v="2023"/>
    <n v="7"/>
    <n v="14"/>
    <x v="536"/>
    <x v="1"/>
    <x v="25"/>
    <x v="1"/>
    <x v="2"/>
    <n v="2"/>
    <n v="30"/>
    <n v="60"/>
    <n v="0.89999999999999991"/>
  </r>
  <r>
    <n v="708"/>
    <x v="122"/>
    <n v="2023"/>
    <n v="1"/>
    <n v="14"/>
    <x v="537"/>
    <x v="1"/>
    <x v="25"/>
    <x v="1"/>
    <x v="1"/>
    <n v="3"/>
    <n v="300"/>
    <n v="900"/>
    <n v="13.5"/>
  </r>
  <r>
    <n v="754"/>
    <x v="103"/>
    <n v="2023"/>
    <n v="10"/>
    <n v="16"/>
    <x v="538"/>
    <x v="1"/>
    <x v="25"/>
    <x v="1"/>
    <x v="2"/>
    <n v="4"/>
    <n v="25"/>
    <n v="100"/>
    <n v="1.5"/>
  </r>
  <r>
    <n v="757"/>
    <x v="284"/>
    <n v="2023"/>
    <n v="12"/>
    <n v="25"/>
    <x v="539"/>
    <x v="1"/>
    <x v="25"/>
    <x v="1"/>
    <x v="2"/>
    <n v="4"/>
    <n v="300"/>
    <n v="1200"/>
    <n v="18"/>
  </r>
  <r>
    <n v="765"/>
    <x v="61"/>
    <n v="2023"/>
    <n v="6"/>
    <n v="9"/>
    <x v="540"/>
    <x v="0"/>
    <x v="25"/>
    <x v="1"/>
    <x v="0"/>
    <n v="4"/>
    <n v="50"/>
    <n v="200"/>
    <n v="3"/>
  </r>
  <r>
    <n v="796"/>
    <x v="53"/>
    <n v="2023"/>
    <n v="6"/>
    <n v="24"/>
    <x v="541"/>
    <x v="0"/>
    <x v="25"/>
    <x v="1"/>
    <x v="1"/>
    <n v="4"/>
    <n v="30"/>
    <n v="120"/>
    <n v="1.7999999999999998"/>
  </r>
  <r>
    <n v="876"/>
    <x v="285"/>
    <n v="2023"/>
    <n v="10"/>
    <n v="9"/>
    <x v="542"/>
    <x v="0"/>
    <x v="25"/>
    <x v="1"/>
    <x v="0"/>
    <n v="4"/>
    <n v="30"/>
    <n v="120"/>
    <n v="1.7999999999999998"/>
  </r>
  <r>
    <n v="927"/>
    <x v="53"/>
    <n v="2023"/>
    <n v="6"/>
    <n v="24"/>
    <x v="543"/>
    <x v="0"/>
    <x v="25"/>
    <x v="1"/>
    <x v="2"/>
    <n v="4"/>
    <n v="500"/>
    <n v="2000"/>
    <n v="30"/>
  </r>
  <r>
    <n v="31"/>
    <x v="1"/>
    <n v="2023"/>
    <n v="5"/>
    <n v="23"/>
    <x v="544"/>
    <x v="0"/>
    <x v="26"/>
    <x v="1"/>
    <x v="2"/>
    <n v="4"/>
    <n v="300"/>
    <n v="1200"/>
    <n v="18"/>
  </r>
  <r>
    <n v="96"/>
    <x v="286"/>
    <n v="2023"/>
    <n v="12"/>
    <n v="19"/>
    <x v="545"/>
    <x v="1"/>
    <x v="26"/>
    <x v="1"/>
    <x v="0"/>
    <n v="2"/>
    <n v="300"/>
    <n v="600"/>
    <n v="9"/>
  </r>
  <r>
    <n v="136"/>
    <x v="106"/>
    <n v="2023"/>
    <n v="3"/>
    <n v="12"/>
    <x v="546"/>
    <x v="0"/>
    <x v="26"/>
    <x v="1"/>
    <x v="2"/>
    <n v="2"/>
    <n v="300"/>
    <n v="600"/>
    <n v="9"/>
  </r>
  <r>
    <n v="158"/>
    <x v="111"/>
    <n v="2023"/>
    <n v="2"/>
    <n v="27"/>
    <x v="547"/>
    <x v="1"/>
    <x v="26"/>
    <x v="1"/>
    <x v="2"/>
    <n v="2"/>
    <n v="300"/>
    <n v="600"/>
    <n v="9"/>
  </r>
  <r>
    <n v="381"/>
    <x v="52"/>
    <n v="2023"/>
    <n v="7"/>
    <n v="9"/>
    <x v="548"/>
    <x v="1"/>
    <x v="26"/>
    <x v="1"/>
    <x v="0"/>
    <n v="4"/>
    <n v="25"/>
    <n v="100"/>
    <n v="1.5"/>
  </r>
  <r>
    <n v="387"/>
    <x v="14"/>
    <n v="2023"/>
    <n v="6"/>
    <n v="4"/>
    <x v="549"/>
    <x v="0"/>
    <x v="26"/>
    <x v="1"/>
    <x v="1"/>
    <n v="1"/>
    <n v="30"/>
    <n v="30"/>
    <n v="0.44999999999999996"/>
  </r>
  <r>
    <n v="413"/>
    <x v="210"/>
    <n v="2023"/>
    <n v="9"/>
    <n v="8"/>
    <x v="550"/>
    <x v="1"/>
    <x v="26"/>
    <x v="1"/>
    <x v="1"/>
    <n v="3"/>
    <n v="25"/>
    <n v="75"/>
    <n v="1.125"/>
  </r>
  <r>
    <n v="419"/>
    <x v="71"/>
    <n v="2023"/>
    <n v="5"/>
    <n v="22"/>
    <x v="551"/>
    <x v="1"/>
    <x v="26"/>
    <x v="1"/>
    <x v="0"/>
    <n v="3"/>
    <n v="30"/>
    <n v="90"/>
    <n v="1.3499999999999999"/>
  </r>
  <r>
    <n v="487"/>
    <x v="114"/>
    <n v="2023"/>
    <n v="7"/>
    <n v="24"/>
    <x v="552"/>
    <x v="0"/>
    <x v="26"/>
    <x v="1"/>
    <x v="0"/>
    <n v="4"/>
    <n v="500"/>
    <n v="2000"/>
    <n v="30"/>
  </r>
  <r>
    <n v="489"/>
    <x v="1"/>
    <n v="2023"/>
    <n v="5"/>
    <n v="23"/>
    <x v="553"/>
    <x v="0"/>
    <x v="26"/>
    <x v="1"/>
    <x v="2"/>
    <n v="1"/>
    <n v="30"/>
    <n v="30"/>
    <n v="0.44999999999999996"/>
  </r>
  <r>
    <n v="661"/>
    <x v="259"/>
    <n v="2023"/>
    <n v="7"/>
    <n v="16"/>
    <x v="554"/>
    <x v="1"/>
    <x v="26"/>
    <x v="1"/>
    <x v="0"/>
    <n v="4"/>
    <n v="25"/>
    <n v="100"/>
    <n v="1.5"/>
  </r>
  <r>
    <n v="664"/>
    <x v="287"/>
    <n v="2023"/>
    <n v="12"/>
    <n v="28"/>
    <x v="555"/>
    <x v="1"/>
    <x v="26"/>
    <x v="1"/>
    <x v="0"/>
    <n v="4"/>
    <n v="500"/>
    <n v="2000"/>
    <n v="30"/>
  </r>
  <r>
    <n v="944"/>
    <x v="135"/>
    <n v="2023"/>
    <n v="6"/>
    <n v="5"/>
    <x v="556"/>
    <x v="0"/>
    <x v="26"/>
    <x v="1"/>
    <x v="0"/>
    <n v="2"/>
    <n v="25"/>
    <n v="50"/>
    <n v="0.75"/>
  </r>
  <r>
    <n v="962"/>
    <x v="134"/>
    <n v="2023"/>
    <n v="10"/>
    <n v="19"/>
    <x v="557"/>
    <x v="0"/>
    <x v="26"/>
    <x v="1"/>
    <x v="0"/>
    <n v="2"/>
    <n v="30"/>
    <n v="60"/>
    <n v="0.89999999999999991"/>
  </r>
  <r>
    <n v="989"/>
    <x v="287"/>
    <n v="2023"/>
    <n v="12"/>
    <n v="28"/>
    <x v="558"/>
    <x v="1"/>
    <x v="26"/>
    <x v="1"/>
    <x v="2"/>
    <n v="1"/>
    <n v="25"/>
    <n v="25"/>
    <n v="0.375"/>
  </r>
  <r>
    <n v="6"/>
    <x v="269"/>
    <n v="2023"/>
    <n v="4"/>
    <n v="25"/>
    <x v="559"/>
    <x v="1"/>
    <x v="27"/>
    <x v="1"/>
    <x v="1"/>
    <n v="1"/>
    <n v="30"/>
    <n v="30"/>
    <n v="0.44999999999999996"/>
  </r>
  <r>
    <n v="40"/>
    <x v="241"/>
    <n v="2023"/>
    <n v="6"/>
    <n v="22"/>
    <x v="560"/>
    <x v="0"/>
    <x v="27"/>
    <x v="1"/>
    <x v="1"/>
    <n v="1"/>
    <n v="50"/>
    <n v="50"/>
    <n v="0.75"/>
  </r>
  <r>
    <n v="66"/>
    <x v="174"/>
    <n v="2023"/>
    <n v="3"/>
    <n v="27"/>
    <x v="561"/>
    <x v="1"/>
    <x v="27"/>
    <x v="1"/>
    <x v="2"/>
    <n v="1"/>
    <n v="30"/>
    <n v="30"/>
    <n v="0.44999999999999996"/>
  </r>
  <r>
    <n v="143"/>
    <x v="288"/>
    <n v="2023"/>
    <n v="7"/>
    <n v="17"/>
    <x v="562"/>
    <x v="1"/>
    <x v="27"/>
    <x v="1"/>
    <x v="0"/>
    <n v="1"/>
    <n v="50"/>
    <n v="50"/>
    <n v="0.75"/>
  </r>
  <r>
    <n v="177"/>
    <x v="104"/>
    <n v="2023"/>
    <n v="3"/>
    <n v="24"/>
    <x v="563"/>
    <x v="0"/>
    <x v="27"/>
    <x v="1"/>
    <x v="1"/>
    <n v="2"/>
    <n v="50"/>
    <n v="100"/>
    <n v="1.5"/>
  </r>
  <r>
    <n v="199"/>
    <x v="113"/>
    <n v="2023"/>
    <n v="12"/>
    <n v="4"/>
    <x v="564"/>
    <x v="0"/>
    <x v="27"/>
    <x v="1"/>
    <x v="1"/>
    <n v="3"/>
    <n v="500"/>
    <n v="1500"/>
    <n v="22.5"/>
  </r>
  <r>
    <n v="259"/>
    <x v="49"/>
    <n v="2023"/>
    <n v="8"/>
    <n v="9"/>
    <x v="565"/>
    <x v="1"/>
    <x v="27"/>
    <x v="1"/>
    <x v="0"/>
    <n v="4"/>
    <n v="50"/>
    <n v="200"/>
    <n v="3"/>
  </r>
  <r>
    <n v="451"/>
    <x v="289"/>
    <n v="2023"/>
    <n v="12"/>
    <n v="16"/>
    <x v="566"/>
    <x v="1"/>
    <x v="27"/>
    <x v="1"/>
    <x v="2"/>
    <n v="1"/>
    <n v="30"/>
    <n v="30"/>
    <n v="0.44999999999999996"/>
  </r>
  <r>
    <n v="503"/>
    <x v="243"/>
    <n v="2023"/>
    <n v="10"/>
    <n v="25"/>
    <x v="567"/>
    <x v="0"/>
    <x v="27"/>
    <x v="1"/>
    <x v="1"/>
    <n v="4"/>
    <n v="500"/>
    <n v="2000"/>
    <n v="30"/>
  </r>
  <r>
    <n v="511"/>
    <x v="87"/>
    <n v="2023"/>
    <n v="8"/>
    <n v="12"/>
    <x v="568"/>
    <x v="0"/>
    <x v="27"/>
    <x v="1"/>
    <x v="1"/>
    <n v="2"/>
    <n v="50"/>
    <n v="100"/>
    <n v="1.5"/>
  </r>
  <r>
    <n v="534"/>
    <x v="143"/>
    <n v="2023"/>
    <n v="6"/>
    <n v="10"/>
    <x v="569"/>
    <x v="0"/>
    <x v="27"/>
    <x v="1"/>
    <x v="0"/>
    <n v="2"/>
    <n v="500"/>
    <n v="1000"/>
    <n v="15"/>
  </r>
  <r>
    <n v="551"/>
    <x v="51"/>
    <n v="2023"/>
    <n v="7"/>
    <n v="14"/>
    <x v="570"/>
    <x v="0"/>
    <x v="27"/>
    <x v="1"/>
    <x v="2"/>
    <n v="3"/>
    <n v="300"/>
    <n v="900"/>
    <n v="13.5"/>
  </r>
  <r>
    <n v="565"/>
    <x v="121"/>
    <n v="2023"/>
    <n v="11"/>
    <n v="7"/>
    <x v="571"/>
    <x v="1"/>
    <x v="27"/>
    <x v="1"/>
    <x v="1"/>
    <n v="2"/>
    <n v="30"/>
    <n v="60"/>
    <n v="0.89999999999999991"/>
  </r>
  <r>
    <n v="675"/>
    <x v="234"/>
    <n v="2023"/>
    <n v="8"/>
    <n v="4"/>
    <x v="572"/>
    <x v="1"/>
    <x v="27"/>
    <x v="1"/>
    <x v="0"/>
    <n v="2"/>
    <n v="30"/>
    <n v="60"/>
    <n v="0.89999999999999991"/>
  </r>
  <r>
    <n v="907"/>
    <x v="290"/>
    <n v="2023"/>
    <n v="1"/>
    <n v="8"/>
    <x v="573"/>
    <x v="1"/>
    <x v="27"/>
    <x v="1"/>
    <x v="2"/>
    <n v="1"/>
    <n v="25"/>
    <n v="25"/>
    <n v="0.375"/>
  </r>
  <r>
    <n v="932"/>
    <x v="207"/>
    <n v="2023"/>
    <n v="2"/>
    <n v="28"/>
    <x v="574"/>
    <x v="1"/>
    <x v="27"/>
    <x v="1"/>
    <x v="1"/>
    <n v="4"/>
    <n v="25"/>
    <n v="100"/>
    <n v="1.5"/>
  </r>
  <r>
    <n v="953"/>
    <x v="246"/>
    <n v="2023"/>
    <n v="4"/>
    <n v="26"/>
    <x v="575"/>
    <x v="0"/>
    <x v="27"/>
    <x v="1"/>
    <x v="1"/>
    <n v="3"/>
    <n v="30"/>
    <n v="90"/>
    <n v="1.3499999999999999"/>
  </r>
  <r>
    <n v="7"/>
    <x v="239"/>
    <n v="2023"/>
    <n v="3"/>
    <n v="13"/>
    <x v="576"/>
    <x v="0"/>
    <x v="28"/>
    <x v="1"/>
    <x v="0"/>
    <n v="2"/>
    <n v="25"/>
    <n v="50"/>
    <n v="0.75"/>
  </r>
  <r>
    <n v="106"/>
    <x v="191"/>
    <n v="2023"/>
    <n v="5"/>
    <n v="18"/>
    <x v="577"/>
    <x v="1"/>
    <x v="28"/>
    <x v="1"/>
    <x v="0"/>
    <n v="1"/>
    <n v="50"/>
    <n v="50"/>
    <n v="0.75"/>
  </r>
  <r>
    <n v="137"/>
    <x v="291"/>
    <n v="2023"/>
    <n v="11"/>
    <n v="18"/>
    <x v="578"/>
    <x v="0"/>
    <x v="28"/>
    <x v="1"/>
    <x v="1"/>
    <n v="2"/>
    <n v="500"/>
    <n v="1000"/>
    <n v="15"/>
  </r>
  <r>
    <n v="329"/>
    <x v="80"/>
    <n v="2023"/>
    <n v="1"/>
    <n v="30"/>
    <x v="579"/>
    <x v="1"/>
    <x v="28"/>
    <x v="1"/>
    <x v="2"/>
    <n v="4"/>
    <n v="25"/>
    <n v="100"/>
    <n v="1.5"/>
  </r>
  <r>
    <n v="377"/>
    <x v="141"/>
    <n v="2023"/>
    <n v="3"/>
    <n v="9"/>
    <x v="580"/>
    <x v="1"/>
    <x v="28"/>
    <x v="1"/>
    <x v="0"/>
    <n v="4"/>
    <n v="50"/>
    <n v="200"/>
    <n v="3"/>
  </r>
  <r>
    <n v="383"/>
    <x v="251"/>
    <n v="2023"/>
    <n v="3"/>
    <n v="22"/>
    <x v="581"/>
    <x v="1"/>
    <x v="28"/>
    <x v="1"/>
    <x v="1"/>
    <n v="3"/>
    <n v="30"/>
    <n v="90"/>
    <n v="1.3499999999999999"/>
  </r>
  <r>
    <n v="404"/>
    <x v="153"/>
    <n v="2023"/>
    <n v="5"/>
    <n v="25"/>
    <x v="582"/>
    <x v="0"/>
    <x v="28"/>
    <x v="1"/>
    <x v="2"/>
    <n v="2"/>
    <n v="500"/>
    <n v="1000"/>
    <n v="15"/>
  </r>
  <r>
    <n v="407"/>
    <x v="292"/>
    <n v="2023"/>
    <n v="6"/>
    <n v="25"/>
    <x v="583"/>
    <x v="1"/>
    <x v="28"/>
    <x v="1"/>
    <x v="2"/>
    <n v="3"/>
    <n v="300"/>
    <n v="900"/>
    <n v="13.5"/>
  </r>
  <r>
    <n v="454"/>
    <x v="179"/>
    <n v="2023"/>
    <n v="2"/>
    <n v="22"/>
    <x v="584"/>
    <x v="1"/>
    <x v="28"/>
    <x v="1"/>
    <x v="1"/>
    <n v="1"/>
    <n v="25"/>
    <n v="25"/>
    <n v="0.375"/>
  </r>
  <r>
    <n v="499"/>
    <x v="164"/>
    <n v="2023"/>
    <n v="1"/>
    <n v="15"/>
    <x v="585"/>
    <x v="0"/>
    <x v="28"/>
    <x v="1"/>
    <x v="1"/>
    <n v="2"/>
    <n v="30"/>
    <n v="60"/>
    <n v="0.89999999999999991"/>
  </r>
  <r>
    <n v="522"/>
    <x v="258"/>
    <n v="2023"/>
    <n v="1"/>
    <n v="1"/>
    <x v="586"/>
    <x v="0"/>
    <x v="28"/>
    <x v="1"/>
    <x v="1"/>
    <n v="3"/>
    <n v="500"/>
    <n v="1500"/>
    <n v="22.5"/>
  </r>
  <r>
    <n v="524"/>
    <x v="129"/>
    <n v="2023"/>
    <n v="10"/>
    <n v="3"/>
    <x v="587"/>
    <x v="0"/>
    <x v="28"/>
    <x v="1"/>
    <x v="1"/>
    <n v="4"/>
    <n v="300"/>
    <n v="1200"/>
    <n v="18"/>
  </r>
  <r>
    <n v="540"/>
    <x v="144"/>
    <n v="2023"/>
    <n v="12"/>
    <n v="8"/>
    <x v="588"/>
    <x v="1"/>
    <x v="28"/>
    <x v="1"/>
    <x v="2"/>
    <n v="3"/>
    <n v="300"/>
    <n v="900"/>
    <n v="13.5"/>
  </r>
  <r>
    <n v="554"/>
    <x v="38"/>
    <n v="2023"/>
    <n v="11"/>
    <n v="12"/>
    <x v="589"/>
    <x v="1"/>
    <x v="28"/>
    <x v="1"/>
    <x v="1"/>
    <n v="3"/>
    <n v="50"/>
    <n v="150"/>
    <n v="2.25"/>
  </r>
  <r>
    <n v="592"/>
    <x v="293"/>
    <n v="2023"/>
    <n v="1"/>
    <n v="24"/>
    <x v="590"/>
    <x v="1"/>
    <x v="28"/>
    <x v="1"/>
    <x v="1"/>
    <n v="4"/>
    <n v="500"/>
    <n v="2000"/>
    <n v="30"/>
  </r>
  <r>
    <n v="638"/>
    <x v="194"/>
    <n v="2023"/>
    <n v="8"/>
    <n v="19"/>
    <x v="591"/>
    <x v="0"/>
    <x v="28"/>
    <x v="1"/>
    <x v="2"/>
    <n v="1"/>
    <n v="500"/>
    <n v="500"/>
    <n v="7.5"/>
  </r>
  <r>
    <n v="682"/>
    <x v="193"/>
    <n v="2023"/>
    <n v="9"/>
    <n v="2"/>
    <x v="592"/>
    <x v="0"/>
    <x v="28"/>
    <x v="1"/>
    <x v="1"/>
    <n v="4"/>
    <n v="300"/>
    <n v="1200"/>
    <n v="18"/>
  </r>
  <r>
    <n v="775"/>
    <x v="230"/>
    <n v="2023"/>
    <n v="2"/>
    <n v="8"/>
    <x v="593"/>
    <x v="1"/>
    <x v="28"/>
    <x v="1"/>
    <x v="2"/>
    <n v="4"/>
    <n v="25"/>
    <n v="100"/>
    <n v="1.5"/>
  </r>
  <r>
    <n v="802"/>
    <x v="43"/>
    <n v="2023"/>
    <n v="7"/>
    <n v="5"/>
    <x v="594"/>
    <x v="1"/>
    <x v="28"/>
    <x v="1"/>
    <x v="1"/>
    <n v="1"/>
    <n v="30"/>
    <n v="30"/>
    <n v="0.44999999999999996"/>
  </r>
  <r>
    <n v="825"/>
    <x v="219"/>
    <n v="2023"/>
    <n v="8"/>
    <n v="26"/>
    <x v="595"/>
    <x v="1"/>
    <x v="28"/>
    <x v="1"/>
    <x v="1"/>
    <n v="1"/>
    <n v="25"/>
    <n v="25"/>
    <n v="0.375"/>
  </r>
  <r>
    <n v="826"/>
    <x v="134"/>
    <n v="2023"/>
    <n v="10"/>
    <n v="19"/>
    <x v="596"/>
    <x v="1"/>
    <x v="28"/>
    <x v="1"/>
    <x v="0"/>
    <n v="1"/>
    <n v="300"/>
    <n v="300"/>
    <n v="4.5"/>
  </r>
  <r>
    <n v="870"/>
    <x v="294"/>
    <n v="2023"/>
    <n v="7"/>
    <n v="8"/>
    <x v="597"/>
    <x v="1"/>
    <x v="28"/>
    <x v="1"/>
    <x v="2"/>
    <n v="4"/>
    <n v="30"/>
    <n v="120"/>
    <n v="1.7999999999999998"/>
  </r>
  <r>
    <n v="908"/>
    <x v="190"/>
    <n v="2023"/>
    <n v="12"/>
    <n v="29"/>
    <x v="598"/>
    <x v="0"/>
    <x v="28"/>
    <x v="1"/>
    <x v="1"/>
    <n v="4"/>
    <n v="300"/>
    <n v="1200"/>
    <n v="18"/>
  </r>
  <r>
    <n v="939"/>
    <x v="65"/>
    <n v="2023"/>
    <n v="12"/>
    <n v="18"/>
    <x v="599"/>
    <x v="1"/>
    <x v="28"/>
    <x v="1"/>
    <x v="2"/>
    <n v="1"/>
    <n v="300"/>
    <n v="300"/>
    <n v="4.5"/>
  </r>
  <r>
    <n v="982"/>
    <x v="286"/>
    <n v="2023"/>
    <n v="12"/>
    <n v="19"/>
    <x v="600"/>
    <x v="1"/>
    <x v="28"/>
    <x v="1"/>
    <x v="1"/>
    <n v="3"/>
    <n v="30"/>
    <n v="90"/>
    <n v="1.3499999999999999"/>
  </r>
  <r>
    <n v="18"/>
    <x v="273"/>
    <n v="2023"/>
    <n v="4"/>
    <n v="30"/>
    <x v="601"/>
    <x v="1"/>
    <x v="29"/>
    <x v="1"/>
    <x v="2"/>
    <n v="2"/>
    <n v="25"/>
    <n v="50"/>
    <n v="0.75"/>
  </r>
  <r>
    <n v="77"/>
    <x v="52"/>
    <n v="2023"/>
    <n v="7"/>
    <n v="9"/>
    <x v="602"/>
    <x v="1"/>
    <x v="29"/>
    <x v="1"/>
    <x v="0"/>
    <n v="2"/>
    <n v="50"/>
    <n v="100"/>
    <n v="1.5"/>
  </r>
  <r>
    <n v="78"/>
    <x v="18"/>
    <n v="2023"/>
    <n v="7"/>
    <n v="1"/>
    <x v="603"/>
    <x v="1"/>
    <x v="29"/>
    <x v="1"/>
    <x v="0"/>
    <n v="3"/>
    <n v="500"/>
    <n v="1500"/>
    <n v="22.5"/>
  </r>
  <r>
    <n v="94"/>
    <x v="90"/>
    <n v="2023"/>
    <n v="5"/>
    <n v="19"/>
    <x v="604"/>
    <x v="1"/>
    <x v="29"/>
    <x v="1"/>
    <x v="1"/>
    <n v="2"/>
    <n v="500"/>
    <n v="1000"/>
    <n v="15"/>
  </r>
  <r>
    <n v="102"/>
    <x v="295"/>
    <n v="2023"/>
    <n v="4"/>
    <n v="28"/>
    <x v="605"/>
    <x v="1"/>
    <x v="29"/>
    <x v="1"/>
    <x v="1"/>
    <n v="2"/>
    <n v="25"/>
    <n v="50"/>
    <n v="0.75"/>
  </r>
  <r>
    <n v="164"/>
    <x v="255"/>
    <n v="2023"/>
    <n v="5"/>
    <n v="15"/>
    <x v="606"/>
    <x v="1"/>
    <x v="29"/>
    <x v="1"/>
    <x v="1"/>
    <n v="3"/>
    <n v="500"/>
    <n v="1500"/>
    <n v="22.5"/>
  </r>
  <r>
    <n v="243"/>
    <x v="1"/>
    <n v="2023"/>
    <n v="5"/>
    <n v="23"/>
    <x v="607"/>
    <x v="1"/>
    <x v="29"/>
    <x v="1"/>
    <x v="2"/>
    <n v="3"/>
    <n v="300"/>
    <n v="900"/>
    <n v="13.5"/>
  </r>
  <r>
    <n v="245"/>
    <x v="79"/>
    <n v="2023"/>
    <n v="9"/>
    <n v="6"/>
    <x v="608"/>
    <x v="0"/>
    <x v="29"/>
    <x v="1"/>
    <x v="0"/>
    <n v="3"/>
    <n v="30"/>
    <n v="90"/>
    <n v="1.3499999999999999"/>
  </r>
  <r>
    <n v="264"/>
    <x v="57"/>
    <n v="2023"/>
    <n v="1"/>
    <n v="28"/>
    <x v="609"/>
    <x v="0"/>
    <x v="29"/>
    <x v="1"/>
    <x v="0"/>
    <n v="3"/>
    <n v="300"/>
    <n v="900"/>
    <n v="13.5"/>
  </r>
  <r>
    <n v="315"/>
    <x v="160"/>
    <n v="2023"/>
    <n v="6"/>
    <n v="1"/>
    <x v="610"/>
    <x v="0"/>
    <x v="29"/>
    <x v="1"/>
    <x v="0"/>
    <n v="2"/>
    <n v="30"/>
    <n v="60"/>
    <n v="0.89999999999999991"/>
  </r>
  <r>
    <n v="335"/>
    <x v="296"/>
    <n v="2023"/>
    <n v="2"/>
    <n v="4"/>
    <x v="611"/>
    <x v="1"/>
    <x v="29"/>
    <x v="1"/>
    <x v="1"/>
    <n v="4"/>
    <n v="30"/>
    <n v="120"/>
    <n v="1.7999999999999998"/>
  </r>
  <r>
    <n v="379"/>
    <x v="12"/>
    <n v="2023"/>
    <n v="2"/>
    <n v="5"/>
    <x v="612"/>
    <x v="1"/>
    <x v="29"/>
    <x v="1"/>
    <x v="0"/>
    <n v="1"/>
    <n v="25"/>
    <n v="25"/>
    <n v="0.375"/>
  </r>
  <r>
    <n v="517"/>
    <x v="19"/>
    <n v="2023"/>
    <n v="4"/>
    <n v="8"/>
    <x v="613"/>
    <x v="1"/>
    <x v="29"/>
    <x v="1"/>
    <x v="0"/>
    <n v="4"/>
    <n v="25"/>
    <n v="100"/>
    <n v="1.5"/>
  </r>
  <r>
    <n v="521"/>
    <x v="87"/>
    <n v="2023"/>
    <n v="8"/>
    <n v="12"/>
    <x v="614"/>
    <x v="1"/>
    <x v="29"/>
    <x v="1"/>
    <x v="0"/>
    <n v="4"/>
    <n v="30"/>
    <n v="120"/>
    <n v="1.7999999999999998"/>
  </r>
  <r>
    <n v="525"/>
    <x v="65"/>
    <n v="2023"/>
    <n v="12"/>
    <n v="18"/>
    <x v="615"/>
    <x v="1"/>
    <x v="29"/>
    <x v="1"/>
    <x v="1"/>
    <n v="2"/>
    <n v="25"/>
    <n v="50"/>
    <n v="0.75"/>
  </r>
  <r>
    <n v="535"/>
    <x v="138"/>
    <n v="2023"/>
    <n v="12"/>
    <n v="6"/>
    <x v="616"/>
    <x v="0"/>
    <x v="29"/>
    <x v="1"/>
    <x v="1"/>
    <n v="3"/>
    <n v="30"/>
    <n v="90"/>
    <n v="1.3499999999999999"/>
  </r>
  <r>
    <n v="609"/>
    <x v="286"/>
    <n v="2023"/>
    <n v="12"/>
    <n v="19"/>
    <x v="617"/>
    <x v="1"/>
    <x v="29"/>
    <x v="1"/>
    <x v="0"/>
    <n v="2"/>
    <n v="50"/>
    <n v="100"/>
    <n v="1.5"/>
  </r>
  <r>
    <n v="619"/>
    <x v="109"/>
    <n v="2023"/>
    <n v="10"/>
    <n v="13"/>
    <x v="618"/>
    <x v="0"/>
    <x v="29"/>
    <x v="1"/>
    <x v="2"/>
    <n v="4"/>
    <n v="25"/>
    <n v="100"/>
    <n v="1.5"/>
  </r>
  <r>
    <n v="726"/>
    <x v="47"/>
    <n v="2023"/>
    <n v="6"/>
    <n v="17"/>
    <x v="619"/>
    <x v="0"/>
    <x v="29"/>
    <x v="1"/>
    <x v="0"/>
    <n v="4"/>
    <n v="300"/>
    <n v="1200"/>
    <n v="18"/>
  </r>
  <r>
    <n v="778"/>
    <x v="291"/>
    <n v="2023"/>
    <n v="11"/>
    <n v="18"/>
    <x v="620"/>
    <x v="1"/>
    <x v="29"/>
    <x v="1"/>
    <x v="1"/>
    <n v="4"/>
    <n v="25"/>
    <n v="100"/>
    <n v="1.5"/>
  </r>
  <r>
    <n v="816"/>
    <x v="87"/>
    <n v="2023"/>
    <n v="8"/>
    <n v="12"/>
    <x v="621"/>
    <x v="0"/>
    <x v="29"/>
    <x v="1"/>
    <x v="1"/>
    <n v="2"/>
    <n v="500"/>
    <n v="1000"/>
    <n v="15"/>
  </r>
  <r>
    <n v="832"/>
    <x v="182"/>
    <n v="2023"/>
    <n v="9"/>
    <n v="11"/>
    <x v="622"/>
    <x v="0"/>
    <x v="29"/>
    <x v="1"/>
    <x v="1"/>
    <n v="4"/>
    <n v="500"/>
    <n v="2000"/>
    <n v="30"/>
  </r>
  <r>
    <n v="838"/>
    <x v="297"/>
    <n v="2023"/>
    <n v="5"/>
    <n v="13"/>
    <x v="623"/>
    <x v="0"/>
    <x v="29"/>
    <x v="1"/>
    <x v="2"/>
    <n v="2"/>
    <n v="300"/>
    <n v="600"/>
    <n v="9"/>
  </r>
  <r>
    <n v="842"/>
    <x v="107"/>
    <n v="2023"/>
    <n v="12"/>
    <n v="26"/>
    <x v="624"/>
    <x v="1"/>
    <x v="29"/>
    <x v="1"/>
    <x v="0"/>
    <n v="2"/>
    <n v="300"/>
    <n v="600"/>
    <n v="9"/>
  </r>
  <r>
    <n v="974"/>
    <x v="247"/>
    <n v="2023"/>
    <n v="5"/>
    <n v="3"/>
    <x v="625"/>
    <x v="0"/>
    <x v="29"/>
    <x v="1"/>
    <x v="1"/>
    <n v="1"/>
    <n v="30"/>
    <n v="30"/>
    <n v="0.44999999999999996"/>
  </r>
  <r>
    <n v="1000"/>
    <x v="223"/>
    <n v="2023"/>
    <n v="4"/>
    <n v="12"/>
    <x v="626"/>
    <x v="0"/>
    <x v="29"/>
    <x v="1"/>
    <x v="2"/>
    <n v="4"/>
    <n v="30"/>
    <n v="120"/>
    <n v="1.7999999999999998"/>
  </r>
  <r>
    <n v="43"/>
    <x v="51"/>
    <n v="2023"/>
    <n v="7"/>
    <n v="14"/>
    <x v="627"/>
    <x v="1"/>
    <x v="30"/>
    <x v="1"/>
    <x v="0"/>
    <n v="1"/>
    <n v="300"/>
    <n v="300"/>
    <n v="4.5"/>
  </r>
  <r>
    <n v="67"/>
    <x v="298"/>
    <n v="2023"/>
    <n v="5"/>
    <n v="29"/>
    <x v="628"/>
    <x v="1"/>
    <x v="30"/>
    <x v="1"/>
    <x v="1"/>
    <n v="4"/>
    <n v="300"/>
    <n v="1200"/>
    <n v="18"/>
  </r>
  <r>
    <n v="125"/>
    <x v="299"/>
    <n v="2023"/>
    <n v="8"/>
    <n v="8"/>
    <x v="629"/>
    <x v="0"/>
    <x v="30"/>
    <x v="1"/>
    <x v="0"/>
    <n v="2"/>
    <n v="50"/>
    <n v="100"/>
    <n v="1.5"/>
  </r>
  <r>
    <n v="246"/>
    <x v="157"/>
    <n v="2023"/>
    <n v="4"/>
    <n v="20"/>
    <x v="630"/>
    <x v="1"/>
    <x v="30"/>
    <x v="1"/>
    <x v="2"/>
    <n v="2"/>
    <n v="25"/>
    <n v="50"/>
    <n v="0.75"/>
  </r>
  <r>
    <n v="250"/>
    <x v="187"/>
    <n v="2023"/>
    <n v="10"/>
    <n v="23"/>
    <x v="631"/>
    <x v="0"/>
    <x v="30"/>
    <x v="1"/>
    <x v="2"/>
    <n v="1"/>
    <n v="50"/>
    <n v="50"/>
    <n v="0.75"/>
  </r>
  <r>
    <n v="255"/>
    <x v="19"/>
    <n v="2023"/>
    <n v="4"/>
    <n v="8"/>
    <x v="632"/>
    <x v="0"/>
    <x v="30"/>
    <x v="1"/>
    <x v="0"/>
    <n v="1"/>
    <n v="30"/>
    <n v="30"/>
    <n v="0.44999999999999996"/>
  </r>
  <r>
    <n v="316"/>
    <x v="154"/>
    <n v="2023"/>
    <n v="4"/>
    <n v="22"/>
    <x v="633"/>
    <x v="1"/>
    <x v="30"/>
    <x v="1"/>
    <x v="0"/>
    <n v="2"/>
    <n v="25"/>
    <n v="50"/>
    <n v="0.75"/>
  </r>
  <r>
    <n v="398"/>
    <x v="8"/>
    <n v="2023"/>
    <n v="5"/>
    <n v="16"/>
    <x v="634"/>
    <x v="1"/>
    <x v="30"/>
    <x v="1"/>
    <x v="0"/>
    <n v="2"/>
    <n v="300"/>
    <n v="600"/>
    <n v="9"/>
  </r>
  <r>
    <n v="414"/>
    <x v="5"/>
    <n v="2023"/>
    <n v="5"/>
    <n v="9"/>
    <x v="635"/>
    <x v="0"/>
    <x v="30"/>
    <x v="1"/>
    <x v="1"/>
    <n v="4"/>
    <n v="25"/>
    <n v="100"/>
    <n v="1.5"/>
  </r>
  <r>
    <n v="452"/>
    <x v="7"/>
    <n v="2023"/>
    <n v="5"/>
    <n v="8"/>
    <x v="636"/>
    <x v="1"/>
    <x v="30"/>
    <x v="1"/>
    <x v="0"/>
    <n v="3"/>
    <n v="500"/>
    <n v="1500"/>
    <n v="22.5"/>
  </r>
  <r>
    <n v="581"/>
    <x v="181"/>
    <n v="2023"/>
    <n v="11"/>
    <n v="21"/>
    <x v="637"/>
    <x v="1"/>
    <x v="30"/>
    <x v="1"/>
    <x v="1"/>
    <n v="2"/>
    <n v="30"/>
    <n v="60"/>
    <n v="0.89999999999999991"/>
  </r>
  <r>
    <n v="662"/>
    <x v="300"/>
    <n v="2023"/>
    <n v="12"/>
    <n v="22"/>
    <x v="638"/>
    <x v="0"/>
    <x v="30"/>
    <x v="1"/>
    <x v="1"/>
    <n v="2"/>
    <n v="500"/>
    <n v="1000"/>
    <n v="15"/>
  </r>
  <r>
    <n v="741"/>
    <x v="301"/>
    <n v="2023"/>
    <n v="11"/>
    <n v="30"/>
    <x v="639"/>
    <x v="0"/>
    <x v="30"/>
    <x v="1"/>
    <x v="0"/>
    <n v="1"/>
    <n v="300"/>
    <n v="300"/>
    <n v="4.5"/>
  </r>
  <r>
    <n v="777"/>
    <x v="185"/>
    <n v="2023"/>
    <n v="12"/>
    <n v="20"/>
    <x v="640"/>
    <x v="0"/>
    <x v="30"/>
    <x v="1"/>
    <x v="2"/>
    <n v="3"/>
    <n v="50"/>
    <n v="150"/>
    <n v="2.25"/>
  </r>
  <r>
    <n v="786"/>
    <x v="128"/>
    <n v="2023"/>
    <n v="10"/>
    <n v="17"/>
    <x v="641"/>
    <x v="0"/>
    <x v="30"/>
    <x v="1"/>
    <x v="0"/>
    <n v="4"/>
    <n v="25"/>
    <n v="100"/>
    <n v="1.5"/>
  </r>
  <r>
    <n v="968"/>
    <x v="6"/>
    <n v="2023"/>
    <n v="11"/>
    <n v="17"/>
    <x v="642"/>
    <x v="1"/>
    <x v="30"/>
    <x v="1"/>
    <x v="0"/>
    <n v="3"/>
    <n v="300"/>
    <n v="900"/>
    <n v="13.5"/>
  </r>
  <r>
    <n v="976"/>
    <x v="195"/>
    <n v="2023"/>
    <n v="10"/>
    <n v="10"/>
    <x v="643"/>
    <x v="1"/>
    <x v="30"/>
    <x v="1"/>
    <x v="1"/>
    <n v="2"/>
    <n v="300"/>
    <n v="600"/>
    <n v="9"/>
  </r>
  <r>
    <n v="993"/>
    <x v="97"/>
    <n v="2023"/>
    <n v="2"/>
    <n v="6"/>
    <x v="644"/>
    <x v="1"/>
    <x v="30"/>
    <x v="1"/>
    <x v="2"/>
    <n v="3"/>
    <n v="50"/>
    <n v="150"/>
    <n v="2.25"/>
  </r>
  <r>
    <n v="24"/>
    <x v="235"/>
    <n v="2023"/>
    <n v="11"/>
    <n v="29"/>
    <x v="645"/>
    <x v="1"/>
    <x v="31"/>
    <x v="1"/>
    <x v="0"/>
    <n v="1"/>
    <n v="300"/>
    <n v="300"/>
    <n v="4.5"/>
  </r>
  <r>
    <n v="64"/>
    <x v="293"/>
    <n v="2023"/>
    <n v="1"/>
    <n v="24"/>
    <x v="646"/>
    <x v="0"/>
    <x v="31"/>
    <x v="1"/>
    <x v="0"/>
    <n v="4"/>
    <n v="25"/>
    <n v="100"/>
    <n v="1.5"/>
  </r>
  <r>
    <n v="134"/>
    <x v="302"/>
    <n v="2023"/>
    <n v="1"/>
    <n v="25"/>
    <x v="647"/>
    <x v="0"/>
    <x v="31"/>
    <x v="1"/>
    <x v="2"/>
    <n v="1"/>
    <n v="50"/>
    <n v="50"/>
    <n v="0.75"/>
  </r>
  <r>
    <n v="138"/>
    <x v="69"/>
    <n v="2023"/>
    <n v="3"/>
    <n v="23"/>
    <x v="648"/>
    <x v="0"/>
    <x v="31"/>
    <x v="1"/>
    <x v="0"/>
    <n v="4"/>
    <n v="50"/>
    <n v="200"/>
    <n v="3"/>
  </r>
  <r>
    <n v="354"/>
    <x v="303"/>
    <n v="2023"/>
    <n v="4"/>
    <n v="15"/>
    <x v="649"/>
    <x v="1"/>
    <x v="31"/>
    <x v="1"/>
    <x v="1"/>
    <n v="4"/>
    <n v="50"/>
    <n v="200"/>
    <n v="3"/>
  </r>
  <r>
    <n v="515"/>
    <x v="288"/>
    <n v="2023"/>
    <n v="7"/>
    <n v="17"/>
    <x v="650"/>
    <x v="1"/>
    <x v="31"/>
    <x v="1"/>
    <x v="0"/>
    <n v="3"/>
    <n v="300"/>
    <n v="900"/>
    <n v="13.5"/>
  </r>
  <r>
    <n v="520"/>
    <x v="190"/>
    <n v="2023"/>
    <n v="12"/>
    <n v="29"/>
    <x v="651"/>
    <x v="1"/>
    <x v="31"/>
    <x v="1"/>
    <x v="2"/>
    <n v="4"/>
    <n v="25"/>
    <n v="100"/>
    <n v="1.5"/>
  </r>
  <r>
    <n v="543"/>
    <x v="283"/>
    <n v="2023"/>
    <n v="7"/>
    <n v="26"/>
    <x v="652"/>
    <x v="0"/>
    <x v="31"/>
    <x v="1"/>
    <x v="1"/>
    <n v="2"/>
    <n v="300"/>
    <n v="600"/>
    <n v="9"/>
  </r>
  <r>
    <n v="552"/>
    <x v="123"/>
    <n v="2023"/>
    <n v="12"/>
    <n v="13"/>
    <x v="653"/>
    <x v="1"/>
    <x v="31"/>
    <x v="1"/>
    <x v="2"/>
    <n v="3"/>
    <n v="25"/>
    <n v="75"/>
    <n v="1.125"/>
  </r>
  <r>
    <n v="570"/>
    <x v="131"/>
    <n v="2023"/>
    <n v="8"/>
    <n v="15"/>
    <x v="654"/>
    <x v="0"/>
    <x v="31"/>
    <x v="1"/>
    <x v="0"/>
    <n v="1"/>
    <n v="500"/>
    <n v="500"/>
    <n v="7.5"/>
  </r>
  <r>
    <n v="573"/>
    <x v="116"/>
    <n v="2023"/>
    <n v="9"/>
    <n v="19"/>
    <x v="655"/>
    <x v="0"/>
    <x v="31"/>
    <x v="1"/>
    <x v="1"/>
    <n v="2"/>
    <n v="30"/>
    <n v="60"/>
    <n v="0.89999999999999991"/>
  </r>
  <r>
    <n v="622"/>
    <x v="85"/>
    <n v="2023"/>
    <n v="8"/>
    <n v="22"/>
    <x v="656"/>
    <x v="1"/>
    <x v="31"/>
    <x v="1"/>
    <x v="1"/>
    <n v="3"/>
    <n v="25"/>
    <n v="75"/>
    <n v="1.125"/>
  </r>
  <r>
    <n v="759"/>
    <x v="294"/>
    <n v="2023"/>
    <n v="7"/>
    <n v="8"/>
    <x v="657"/>
    <x v="0"/>
    <x v="31"/>
    <x v="1"/>
    <x v="2"/>
    <n v="2"/>
    <n v="50"/>
    <n v="100"/>
    <n v="1.5"/>
  </r>
  <r>
    <n v="820"/>
    <x v="186"/>
    <n v="2023"/>
    <n v="5"/>
    <n v="6"/>
    <x v="658"/>
    <x v="0"/>
    <x v="31"/>
    <x v="1"/>
    <x v="2"/>
    <n v="4"/>
    <n v="50"/>
    <n v="200"/>
    <n v="3"/>
  </r>
  <r>
    <n v="821"/>
    <x v="93"/>
    <n v="2023"/>
    <n v="2"/>
    <n v="14"/>
    <x v="659"/>
    <x v="0"/>
    <x v="31"/>
    <x v="1"/>
    <x v="2"/>
    <n v="1"/>
    <n v="300"/>
    <n v="300"/>
    <n v="4.5"/>
  </r>
  <r>
    <n v="893"/>
    <x v="94"/>
    <n v="2023"/>
    <n v="4"/>
    <n v="21"/>
    <x v="660"/>
    <x v="0"/>
    <x v="31"/>
    <x v="1"/>
    <x v="2"/>
    <n v="1"/>
    <n v="50"/>
    <n v="50"/>
    <n v="0.75"/>
  </r>
  <r>
    <n v="938"/>
    <x v="175"/>
    <n v="2023"/>
    <n v="11"/>
    <n v="19"/>
    <x v="661"/>
    <x v="0"/>
    <x v="31"/>
    <x v="1"/>
    <x v="0"/>
    <n v="4"/>
    <n v="50"/>
    <n v="200"/>
    <n v="3"/>
  </r>
  <r>
    <n v="972"/>
    <x v="171"/>
    <n v="2023"/>
    <n v="2"/>
    <n v="11"/>
    <x v="662"/>
    <x v="0"/>
    <x v="31"/>
    <x v="1"/>
    <x v="1"/>
    <n v="4"/>
    <n v="25"/>
    <n v="100"/>
    <n v="1.5"/>
  </r>
  <r>
    <n v="986"/>
    <x v="250"/>
    <n v="2023"/>
    <n v="1"/>
    <n v="17"/>
    <x v="663"/>
    <x v="1"/>
    <x v="31"/>
    <x v="2"/>
    <x v="0"/>
    <n v="2"/>
    <n v="500"/>
    <n v="1000"/>
    <n v="15"/>
  </r>
  <r>
    <n v="3"/>
    <x v="31"/>
    <n v="2023"/>
    <n v="1"/>
    <n v="13"/>
    <x v="664"/>
    <x v="0"/>
    <x v="32"/>
    <x v="2"/>
    <x v="2"/>
    <n v="1"/>
    <n v="30"/>
    <n v="30"/>
    <n v="0.44999999999999996"/>
  </r>
  <r>
    <n v="21"/>
    <x v="122"/>
    <n v="2023"/>
    <n v="1"/>
    <n v="14"/>
    <x v="665"/>
    <x v="1"/>
    <x v="32"/>
    <x v="2"/>
    <x v="1"/>
    <n v="1"/>
    <n v="500"/>
    <n v="500"/>
    <n v="7.5"/>
  </r>
  <r>
    <n v="33"/>
    <x v="69"/>
    <n v="2023"/>
    <n v="3"/>
    <n v="23"/>
    <x v="666"/>
    <x v="1"/>
    <x v="32"/>
    <x v="2"/>
    <x v="2"/>
    <n v="2"/>
    <n v="50"/>
    <n v="100"/>
    <n v="1.5"/>
  </r>
  <r>
    <n v="99"/>
    <x v="304"/>
    <n v="2023"/>
    <n v="12"/>
    <n v="17"/>
    <x v="667"/>
    <x v="1"/>
    <x v="32"/>
    <x v="2"/>
    <x v="2"/>
    <n v="4"/>
    <n v="300"/>
    <n v="1200"/>
    <n v="18"/>
  </r>
  <r>
    <n v="237"/>
    <x v="296"/>
    <n v="2023"/>
    <n v="2"/>
    <n v="4"/>
    <x v="668"/>
    <x v="1"/>
    <x v="32"/>
    <x v="2"/>
    <x v="1"/>
    <n v="2"/>
    <n v="500"/>
    <n v="1000"/>
    <n v="15"/>
  </r>
  <r>
    <n v="279"/>
    <x v="63"/>
    <n v="2023"/>
    <n v="8"/>
    <n v="5"/>
    <x v="669"/>
    <x v="0"/>
    <x v="32"/>
    <x v="2"/>
    <x v="0"/>
    <n v="1"/>
    <n v="500"/>
    <n v="500"/>
    <n v="7.5"/>
  </r>
  <r>
    <n v="293"/>
    <x v="62"/>
    <n v="2023"/>
    <n v="5"/>
    <n v="2"/>
    <x v="670"/>
    <x v="0"/>
    <x v="32"/>
    <x v="2"/>
    <x v="2"/>
    <n v="3"/>
    <n v="30"/>
    <n v="90"/>
    <n v="1.3499999999999999"/>
  </r>
  <r>
    <n v="356"/>
    <x v="143"/>
    <n v="2023"/>
    <n v="6"/>
    <n v="10"/>
    <x v="671"/>
    <x v="0"/>
    <x v="32"/>
    <x v="2"/>
    <x v="2"/>
    <n v="3"/>
    <n v="500"/>
    <n v="1500"/>
    <n v="22.5"/>
  </r>
  <r>
    <n v="359"/>
    <x v="76"/>
    <n v="2023"/>
    <n v="7"/>
    <n v="22"/>
    <x v="672"/>
    <x v="0"/>
    <x v="32"/>
    <x v="2"/>
    <x v="0"/>
    <n v="1"/>
    <n v="50"/>
    <n v="50"/>
    <n v="0.75"/>
  </r>
  <r>
    <n v="362"/>
    <x v="205"/>
    <n v="2023"/>
    <n v="11"/>
    <n v="27"/>
    <x v="673"/>
    <x v="0"/>
    <x v="32"/>
    <x v="2"/>
    <x v="0"/>
    <n v="1"/>
    <n v="25"/>
    <n v="25"/>
    <n v="0.375"/>
  </r>
  <r>
    <n v="378"/>
    <x v="305"/>
    <n v="2023"/>
    <n v="6"/>
    <n v="28"/>
    <x v="674"/>
    <x v="0"/>
    <x v="32"/>
    <x v="2"/>
    <x v="1"/>
    <n v="1"/>
    <n v="300"/>
    <n v="300"/>
    <n v="4.5"/>
  </r>
  <r>
    <n v="385"/>
    <x v="306"/>
    <n v="2023"/>
    <n v="10"/>
    <n v="6"/>
    <x v="675"/>
    <x v="0"/>
    <x v="32"/>
    <x v="2"/>
    <x v="2"/>
    <n v="3"/>
    <n v="500"/>
    <n v="1500"/>
    <n v="22.5"/>
  </r>
  <r>
    <n v="388"/>
    <x v="307"/>
    <n v="2023"/>
    <n v="11"/>
    <n v="10"/>
    <x v="676"/>
    <x v="0"/>
    <x v="32"/>
    <x v="2"/>
    <x v="2"/>
    <n v="1"/>
    <n v="25"/>
    <n v="25"/>
    <n v="0.375"/>
  </r>
  <r>
    <n v="395"/>
    <x v="138"/>
    <n v="2023"/>
    <n v="12"/>
    <n v="6"/>
    <x v="677"/>
    <x v="0"/>
    <x v="32"/>
    <x v="2"/>
    <x v="2"/>
    <n v="2"/>
    <n v="500"/>
    <n v="1000"/>
    <n v="15"/>
  </r>
  <r>
    <n v="439"/>
    <x v="52"/>
    <n v="2023"/>
    <n v="7"/>
    <n v="9"/>
    <x v="678"/>
    <x v="0"/>
    <x v="32"/>
    <x v="2"/>
    <x v="0"/>
    <n v="3"/>
    <n v="25"/>
    <n v="75"/>
    <n v="1.125"/>
  </r>
  <r>
    <n v="498"/>
    <x v="120"/>
    <n v="2023"/>
    <n v="6"/>
    <n v="19"/>
    <x v="679"/>
    <x v="1"/>
    <x v="32"/>
    <x v="2"/>
    <x v="0"/>
    <n v="4"/>
    <n v="25"/>
    <n v="100"/>
    <n v="1.5"/>
  </r>
  <r>
    <n v="549"/>
    <x v="234"/>
    <n v="2023"/>
    <n v="8"/>
    <n v="4"/>
    <x v="680"/>
    <x v="1"/>
    <x v="32"/>
    <x v="2"/>
    <x v="1"/>
    <n v="2"/>
    <n v="50"/>
    <n v="100"/>
    <n v="1.5"/>
  </r>
  <r>
    <n v="564"/>
    <x v="254"/>
    <n v="2023"/>
    <n v="10"/>
    <n v="24"/>
    <x v="681"/>
    <x v="0"/>
    <x v="32"/>
    <x v="2"/>
    <x v="2"/>
    <n v="2"/>
    <n v="50"/>
    <n v="100"/>
    <n v="1.5"/>
  </r>
  <r>
    <n v="586"/>
    <x v="308"/>
    <n v="2023"/>
    <n v="12"/>
    <n v="11"/>
    <x v="682"/>
    <x v="0"/>
    <x v="32"/>
    <x v="2"/>
    <x v="2"/>
    <n v="1"/>
    <n v="50"/>
    <n v="50"/>
    <n v="0.75"/>
  </r>
  <r>
    <n v="696"/>
    <x v="79"/>
    <n v="2023"/>
    <n v="9"/>
    <n v="6"/>
    <x v="683"/>
    <x v="1"/>
    <x v="32"/>
    <x v="2"/>
    <x v="0"/>
    <n v="4"/>
    <n v="50"/>
    <n v="200"/>
    <n v="3"/>
  </r>
  <r>
    <n v="807"/>
    <x v="281"/>
    <n v="2023"/>
    <n v="8"/>
    <n v="11"/>
    <x v="684"/>
    <x v="1"/>
    <x v="32"/>
    <x v="2"/>
    <x v="2"/>
    <n v="4"/>
    <n v="50"/>
    <n v="200"/>
    <n v="3"/>
  </r>
  <r>
    <n v="947"/>
    <x v="309"/>
    <n v="2023"/>
    <n v="3"/>
    <n v="2"/>
    <x v="685"/>
    <x v="0"/>
    <x v="32"/>
    <x v="2"/>
    <x v="1"/>
    <n v="1"/>
    <n v="300"/>
    <n v="300"/>
    <n v="4.5"/>
  </r>
  <r>
    <n v="954"/>
    <x v="310"/>
    <n v="2023"/>
    <n v="9"/>
    <n v="25"/>
    <x v="686"/>
    <x v="1"/>
    <x v="32"/>
    <x v="2"/>
    <x v="2"/>
    <n v="3"/>
    <n v="300"/>
    <n v="900"/>
    <n v="13.5"/>
  </r>
  <r>
    <n v="34"/>
    <x v="211"/>
    <n v="2023"/>
    <n v="12"/>
    <n v="24"/>
    <x v="687"/>
    <x v="1"/>
    <x v="33"/>
    <x v="2"/>
    <x v="0"/>
    <n v="3"/>
    <n v="50"/>
    <n v="150"/>
    <n v="2.25"/>
  </r>
  <r>
    <n v="65"/>
    <x v="165"/>
    <n v="2023"/>
    <n v="12"/>
    <n v="5"/>
    <x v="688"/>
    <x v="0"/>
    <x v="33"/>
    <x v="2"/>
    <x v="2"/>
    <n v="4"/>
    <n v="500"/>
    <n v="2000"/>
    <n v="30"/>
  </r>
  <r>
    <n v="71"/>
    <x v="51"/>
    <n v="2023"/>
    <n v="7"/>
    <n v="14"/>
    <x v="689"/>
    <x v="1"/>
    <x v="33"/>
    <x v="2"/>
    <x v="1"/>
    <n v="4"/>
    <n v="25"/>
    <n v="100"/>
    <n v="1.5"/>
  </r>
  <r>
    <n v="90"/>
    <x v="186"/>
    <n v="2023"/>
    <n v="5"/>
    <n v="6"/>
    <x v="690"/>
    <x v="1"/>
    <x v="33"/>
    <x v="2"/>
    <x v="2"/>
    <n v="1"/>
    <n v="30"/>
    <n v="30"/>
    <n v="0.44999999999999996"/>
  </r>
  <r>
    <n v="92"/>
    <x v="311"/>
    <n v="2023"/>
    <n v="8"/>
    <n v="25"/>
    <x v="691"/>
    <x v="1"/>
    <x v="33"/>
    <x v="2"/>
    <x v="2"/>
    <n v="4"/>
    <n v="30"/>
    <n v="120"/>
    <n v="1.7999999999999998"/>
  </r>
  <r>
    <n v="97"/>
    <x v="109"/>
    <n v="2023"/>
    <n v="10"/>
    <n v="13"/>
    <x v="692"/>
    <x v="1"/>
    <x v="33"/>
    <x v="2"/>
    <x v="1"/>
    <n v="2"/>
    <n v="500"/>
    <n v="1000"/>
    <n v="15"/>
  </r>
  <r>
    <n v="115"/>
    <x v="277"/>
    <n v="2023"/>
    <n v="11"/>
    <n v="26"/>
    <x v="693"/>
    <x v="0"/>
    <x v="33"/>
    <x v="2"/>
    <x v="0"/>
    <n v="3"/>
    <n v="500"/>
    <n v="1500"/>
    <n v="22.5"/>
  </r>
  <r>
    <n v="154"/>
    <x v="64"/>
    <n v="2023"/>
    <n v="10"/>
    <n v="2"/>
    <x v="694"/>
    <x v="0"/>
    <x v="33"/>
    <x v="2"/>
    <x v="2"/>
    <n v="3"/>
    <n v="300"/>
    <n v="900"/>
    <n v="13.5"/>
  </r>
  <r>
    <n v="222"/>
    <x v="246"/>
    <n v="2023"/>
    <n v="4"/>
    <n v="26"/>
    <x v="695"/>
    <x v="0"/>
    <x v="33"/>
    <x v="2"/>
    <x v="0"/>
    <n v="4"/>
    <n v="30"/>
    <n v="120"/>
    <n v="1.7999999999999998"/>
  </r>
  <r>
    <n v="233"/>
    <x v="190"/>
    <n v="2023"/>
    <n v="12"/>
    <n v="29"/>
    <x v="696"/>
    <x v="1"/>
    <x v="33"/>
    <x v="2"/>
    <x v="1"/>
    <n v="2"/>
    <n v="300"/>
    <n v="600"/>
    <n v="9"/>
  </r>
  <r>
    <n v="322"/>
    <x v="80"/>
    <n v="2023"/>
    <n v="1"/>
    <n v="30"/>
    <x v="697"/>
    <x v="0"/>
    <x v="33"/>
    <x v="2"/>
    <x v="2"/>
    <n v="1"/>
    <n v="500"/>
    <n v="500"/>
    <n v="7.5"/>
  </r>
  <r>
    <n v="488"/>
    <x v="312"/>
    <n v="2023"/>
    <n v="6"/>
    <n v="18"/>
    <x v="698"/>
    <x v="1"/>
    <x v="33"/>
    <x v="2"/>
    <x v="2"/>
    <n v="3"/>
    <n v="300"/>
    <n v="900"/>
    <n v="13.5"/>
  </r>
  <r>
    <n v="548"/>
    <x v="55"/>
    <n v="2023"/>
    <n v="4"/>
    <n v="9"/>
    <x v="699"/>
    <x v="1"/>
    <x v="33"/>
    <x v="2"/>
    <x v="0"/>
    <n v="2"/>
    <n v="30"/>
    <n v="60"/>
    <n v="0.89999999999999991"/>
  </r>
  <r>
    <n v="568"/>
    <x v="313"/>
    <n v="2023"/>
    <n v="8"/>
    <n v="27"/>
    <x v="700"/>
    <x v="1"/>
    <x v="33"/>
    <x v="2"/>
    <x v="2"/>
    <n v="1"/>
    <n v="300"/>
    <n v="300"/>
    <n v="4.5"/>
  </r>
  <r>
    <n v="611"/>
    <x v="209"/>
    <n v="2023"/>
    <n v="2"/>
    <n v="24"/>
    <x v="701"/>
    <x v="0"/>
    <x v="33"/>
    <x v="2"/>
    <x v="1"/>
    <n v="3"/>
    <n v="500"/>
    <n v="1500"/>
    <n v="22.5"/>
  </r>
  <r>
    <n v="640"/>
    <x v="197"/>
    <n v="2023"/>
    <n v="5"/>
    <n v="7"/>
    <x v="702"/>
    <x v="1"/>
    <x v="33"/>
    <x v="2"/>
    <x v="2"/>
    <n v="4"/>
    <n v="30"/>
    <n v="120"/>
    <n v="1.7999999999999998"/>
  </r>
  <r>
    <n v="651"/>
    <x v="142"/>
    <n v="2023"/>
    <n v="5"/>
    <n v="27"/>
    <x v="703"/>
    <x v="0"/>
    <x v="33"/>
    <x v="2"/>
    <x v="0"/>
    <n v="3"/>
    <n v="50"/>
    <n v="150"/>
    <n v="2.25"/>
  </r>
  <r>
    <n v="666"/>
    <x v="224"/>
    <n v="2023"/>
    <n v="2"/>
    <n v="2"/>
    <x v="704"/>
    <x v="0"/>
    <x v="33"/>
    <x v="2"/>
    <x v="2"/>
    <n v="3"/>
    <n v="50"/>
    <n v="150"/>
    <n v="2.25"/>
  </r>
  <r>
    <n v="691"/>
    <x v="59"/>
    <n v="2023"/>
    <n v="4"/>
    <n v="23"/>
    <x v="705"/>
    <x v="1"/>
    <x v="33"/>
    <x v="2"/>
    <x v="0"/>
    <n v="3"/>
    <n v="30"/>
    <n v="90"/>
    <n v="1.3499999999999999"/>
  </r>
  <r>
    <n v="706"/>
    <x v="102"/>
    <n v="2023"/>
    <n v="11"/>
    <n v="15"/>
    <x v="706"/>
    <x v="0"/>
    <x v="33"/>
    <x v="2"/>
    <x v="2"/>
    <n v="4"/>
    <n v="25"/>
    <n v="100"/>
    <n v="1.5"/>
  </r>
  <r>
    <n v="728"/>
    <x v="51"/>
    <n v="2023"/>
    <n v="7"/>
    <n v="14"/>
    <x v="707"/>
    <x v="0"/>
    <x v="33"/>
    <x v="2"/>
    <x v="2"/>
    <n v="3"/>
    <n v="50"/>
    <n v="150"/>
    <n v="2.25"/>
  </r>
  <r>
    <n v="791"/>
    <x v="165"/>
    <n v="2023"/>
    <n v="12"/>
    <n v="5"/>
    <x v="708"/>
    <x v="1"/>
    <x v="33"/>
    <x v="2"/>
    <x v="1"/>
    <n v="1"/>
    <n v="25"/>
    <n v="25"/>
    <n v="0.375"/>
  </r>
  <r>
    <n v="815"/>
    <x v="313"/>
    <n v="2023"/>
    <n v="8"/>
    <n v="27"/>
    <x v="709"/>
    <x v="1"/>
    <x v="33"/>
    <x v="2"/>
    <x v="0"/>
    <n v="3"/>
    <n v="25"/>
    <n v="75"/>
    <n v="1.125"/>
  </r>
  <r>
    <n v="864"/>
    <x v="48"/>
    <n v="2023"/>
    <n v="7"/>
    <n v="27"/>
    <x v="710"/>
    <x v="1"/>
    <x v="33"/>
    <x v="2"/>
    <x v="2"/>
    <n v="1"/>
    <n v="500"/>
    <n v="500"/>
    <n v="7.5"/>
  </r>
  <r>
    <n v="875"/>
    <x v="314"/>
    <n v="2023"/>
    <n v="8"/>
    <n v="6"/>
    <x v="711"/>
    <x v="1"/>
    <x v="33"/>
    <x v="2"/>
    <x v="2"/>
    <n v="4"/>
    <n v="500"/>
    <n v="2000"/>
    <n v="30"/>
  </r>
  <r>
    <n v="903"/>
    <x v="174"/>
    <n v="2023"/>
    <n v="4"/>
    <n v="27"/>
    <x v="712"/>
    <x v="1"/>
    <x v="33"/>
    <x v="2"/>
    <x v="1"/>
    <n v="4"/>
    <n v="50"/>
    <n v="200"/>
    <n v="3"/>
  </r>
  <r>
    <n v="912"/>
    <x v="293"/>
    <n v="2023"/>
    <n v="1"/>
    <n v="24"/>
    <x v="713"/>
    <x v="0"/>
    <x v="33"/>
    <x v="2"/>
    <x v="1"/>
    <n v="3"/>
    <n v="50"/>
    <n v="150"/>
    <n v="2.25"/>
  </r>
  <r>
    <n v="921"/>
    <x v="262"/>
    <n v="2023"/>
    <n v="1"/>
    <n v="7"/>
    <x v="714"/>
    <x v="0"/>
    <x v="33"/>
    <x v="2"/>
    <x v="2"/>
    <n v="3"/>
    <n v="25"/>
    <n v="75"/>
    <n v="1.125"/>
  </r>
  <r>
    <n v="942"/>
    <x v="315"/>
    <n v="2023"/>
    <n v="3"/>
    <n v="18"/>
    <x v="715"/>
    <x v="0"/>
    <x v="33"/>
    <x v="2"/>
    <x v="0"/>
    <n v="3"/>
    <n v="500"/>
    <n v="1500"/>
    <n v="22.5"/>
  </r>
  <r>
    <n v="994"/>
    <x v="65"/>
    <n v="2023"/>
    <n v="12"/>
    <n v="18"/>
    <x v="716"/>
    <x v="1"/>
    <x v="33"/>
    <x v="2"/>
    <x v="1"/>
    <n v="2"/>
    <n v="500"/>
    <n v="1000"/>
    <n v="15"/>
  </r>
  <r>
    <n v="10"/>
    <x v="166"/>
    <n v="2023"/>
    <n v="10"/>
    <n v="7"/>
    <x v="717"/>
    <x v="1"/>
    <x v="34"/>
    <x v="2"/>
    <x v="0"/>
    <n v="4"/>
    <n v="50"/>
    <n v="200"/>
    <n v="3"/>
  </r>
  <r>
    <n v="36"/>
    <x v="53"/>
    <n v="2023"/>
    <n v="6"/>
    <n v="24"/>
    <x v="718"/>
    <x v="0"/>
    <x v="34"/>
    <x v="2"/>
    <x v="1"/>
    <n v="3"/>
    <n v="300"/>
    <n v="900"/>
    <n v="13.5"/>
  </r>
  <r>
    <n v="171"/>
    <x v="201"/>
    <n v="2023"/>
    <n v="11"/>
    <n v="24"/>
    <x v="719"/>
    <x v="1"/>
    <x v="34"/>
    <x v="2"/>
    <x v="0"/>
    <n v="3"/>
    <n v="300"/>
    <n v="900"/>
    <n v="13.5"/>
  </r>
  <r>
    <n v="195"/>
    <x v="12"/>
    <n v="2023"/>
    <n v="2"/>
    <n v="5"/>
    <x v="720"/>
    <x v="0"/>
    <x v="34"/>
    <x v="2"/>
    <x v="0"/>
    <n v="1"/>
    <n v="30"/>
    <n v="30"/>
    <n v="0.44999999999999996"/>
  </r>
  <r>
    <n v="314"/>
    <x v="19"/>
    <n v="2023"/>
    <n v="4"/>
    <n v="8"/>
    <x v="721"/>
    <x v="0"/>
    <x v="34"/>
    <x v="2"/>
    <x v="0"/>
    <n v="4"/>
    <n v="30"/>
    <n v="120"/>
    <n v="1.7999999999999998"/>
  </r>
  <r>
    <n v="324"/>
    <x v="36"/>
    <n v="2023"/>
    <n v="10"/>
    <n v="27"/>
    <x v="722"/>
    <x v="1"/>
    <x v="34"/>
    <x v="2"/>
    <x v="2"/>
    <n v="3"/>
    <n v="50"/>
    <n v="150"/>
    <n v="2.25"/>
  </r>
  <r>
    <n v="325"/>
    <x v="193"/>
    <n v="2023"/>
    <n v="9"/>
    <n v="2"/>
    <x v="723"/>
    <x v="1"/>
    <x v="34"/>
    <x v="2"/>
    <x v="2"/>
    <n v="2"/>
    <n v="25"/>
    <n v="50"/>
    <n v="0.75"/>
  </r>
  <r>
    <n v="336"/>
    <x v="267"/>
    <n v="2023"/>
    <n v="12"/>
    <n v="12"/>
    <x v="724"/>
    <x v="1"/>
    <x v="34"/>
    <x v="2"/>
    <x v="1"/>
    <n v="3"/>
    <n v="50"/>
    <n v="150"/>
    <n v="2.25"/>
  </r>
  <r>
    <n v="479"/>
    <x v="155"/>
    <n v="2023"/>
    <n v="8"/>
    <n v="24"/>
    <x v="725"/>
    <x v="0"/>
    <x v="34"/>
    <x v="2"/>
    <x v="2"/>
    <n v="4"/>
    <n v="300"/>
    <n v="1200"/>
    <n v="18"/>
  </r>
  <r>
    <n v="569"/>
    <x v="131"/>
    <n v="2023"/>
    <n v="8"/>
    <n v="15"/>
    <x v="726"/>
    <x v="0"/>
    <x v="34"/>
    <x v="2"/>
    <x v="2"/>
    <n v="4"/>
    <n v="50"/>
    <n v="200"/>
    <n v="3"/>
  </r>
  <r>
    <n v="613"/>
    <x v="59"/>
    <n v="2023"/>
    <n v="4"/>
    <n v="23"/>
    <x v="727"/>
    <x v="1"/>
    <x v="34"/>
    <x v="2"/>
    <x v="0"/>
    <n v="3"/>
    <n v="30"/>
    <n v="90"/>
    <n v="1.3499999999999999"/>
  </r>
  <r>
    <n v="690"/>
    <x v="74"/>
    <n v="2023"/>
    <n v="11"/>
    <n v="5"/>
    <x v="728"/>
    <x v="1"/>
    <x v="34"/>
    <x v="2"/>
    <x v="0"/>
    <n v="3"/>
    <n v="300"/>
    <n v="900"/>
    <n v="13.5"/>
  </r>
  <r>
    <n v="701"/>
    <x v="105"/>
    <n v="2023"/>
    <n v="12"/>
    <n v="14"/>
    <x v="729"/>
    <x v="1"/>
    <x v="34"/>
    <x v="2"/>
    <x v="1"/>
    <n v="2"/>
    <n v="30"/>
    <n v="60"/>
    <n v="0.89999999999999991"/>
  </r>
  <r>
    <n v="721"/>
    <x v="198"/>
    <n v="2023"/>
    <n v="5"/>
    <n v="14"/>
    <x v="730"/>
    <x v="1"/>
    <x v="34"/>
    <x v="2"/>
    <x v="0"/>
    <n v="1"/>
    <n v="500"/>
    <n v="500"/>
    <n v="7.5"/>
  </r>
  <r>
    <n v="780"/>
    <x v="179"/>
    <n v="2023"/>
    <n v="2"/>
    <n v="22"/>
    <x v="731"/>
    <x v="0"/>
    <x v="34"/>
    <x v="2"/>
    <x v="2"/>
    <n v="2"/>
    <n v="25"/>
    <n v="50"/>
    <n v="0.75"/>
  </r>
  <r>
    <n v="788"/>
    <x v="316"/>
    <n v="2023"/>
    <n v="6"/>
    <n v="27"/>
    <x v="732"/>
    <x v="1"/>
    <x v="34"/>
    <x v="2"/>
    <x v="1"/>
    <n v="3"/>
    <n v="300"/>
    <n v="900"/>
    <n v="13.5"/>
  </r>
  <r>
    <n v="813"/>
    <x v="129"/>
    <n v="2023"/>
    <n v="10"/>
    <n v="3"/>
    <x v="733"/>
    <x v="0"/>
    <x v="34"/>
    <x v="2"/>
    <x v="2"/>
    <n v="3"/>
    <n v="50"/>
    <n v="150"/>
    <n v="2.25"/>
  </r>
  <r>
    <n v="822"/>
    <x v="1"/>
    <n v="2023"/>
    <n v="5"/>
    <n v="23"/>
    <x v="734"/>
    <x v="1"/>
    <x v="34"/>
    <x v="2"/>
    <x v="1"/>
    <n v="3"/>
    <n v="50"/>
    <n v="150"/>
    <n v="2.25"/>
  </r>
  <r>
    <n v="885"/>
    <x v="81"/>
    <n v="2023"/>
    <n v="3"/>
    <n v="3"/>
    <x v="735"/>
    <x v="1"/>
    <x v="34"/>
    <x v="2"/>
    <x v="0"/>
    <n v="4"/>
    <n v="30"/>
    <n v="120"/>
    <n v="1.7999999999999998"/>
  </r>
  <r>
    <n v="888"/>
    <x v="81"/>
    <n v="2023"/>
    <n v="3"/>
    <n v="3"/>
    <x v="736"/>
    <x v="1"/>
    <x v="34"/>
    <x v="2"/>
    <x v="2"/>
    <n v="4"/>
    <n v="25"/>
    <n v="100"/>
    <n v="1.5"/>
  </r>
  <r>
    <n v="894"/>
    <x v="317"/>
    <n v="2023"/>
    <n v="9"/>
    <n v="5"/>
    <x v="737"/>
    <x v="0"/>
    <x v="34"/>
    <x v="2"/>
    <x v="2"/>
    <n v="1"/>
    <n v="30"/>
    <n v="30"/>
    <n v="0.44999999999999996"/>
  </r>
  <r>
    <n v="997"/>
    <x v="6"/>
    <n v="2023"/>
    <n v="11"/>
    <n v="17"/>
    <x v="738"/>
    <x v="0"/>
    <x v="34"/>
    <x v="2"/>
    <x v="1"/>
    <n v="3"/>
    <n v="30"/>
    <n v="90"/>
    <n v="1.3499999999999999"/>
  </r>
  <r>
    <n v="168"/>
    <x v="209"/>
    <n v="2023"/>
    <n v="2"/>
    <n v="24"/>
    <x v="739"/>
    <x v="0"/>
    <x v="35"/>
    <x v="2"/>
    <x v="0"/>
    <n v="1"/>
    <n v="300"/>
    <n v="300"/>
    <n v="4.5"/>
  </r>
  <r>
    <n v="219"/>
    <x v="318"/>
    <n v="2023"/>
    <n v="8"/>
    <n v="20"/>
    <x v="740"/>
    <x v="1"/>
    <x v="35"/>
    <x v="2"/>
    <x v="2"/>
    <n v="3"/>
    <n v="30"/>
    <n v="90"/>
    <n v="1.3499999999999999"/>
  </r>
  <r>
    <n v="253"/>
    <x v="278"/>
    <n v="2023"/>
    <n v="8"/>
    <n v="31"/>
    <x v="741"/>
    <x v="1"/>
    <x v="35"/>
    <x v="2"/>
    <x v="0"/>
    <n v="4"/>
    <n v="500"/>
    <n v="2000"/>
    <n v="30"/>
  </r>
  <r>
    <n v="289"/>
    <x v="301"/>
    <n v="2023"/>
    <n v="11"/>
    <n v="30"/>
    <x v="742"/>
    <x v="0"/>
    <x v="35"/>
    <x v="2"/>
    <x v="2"/>
    <n v="2"/>
    <n v="30"/>
    <n v="60"/>
    <n v="0.89999999999999991"/>
  </r>
  <r>
    <n v="382"/>
    <x v="212"/>
    <n v="2023"/>
    <n v="5"/>
    <n v="26"/>
    <x v="743"/>
    <x v="1"/>
    <x v="35"/>
    <x v="2"/>
    <x v="0"/>
    <n v="2"/>
    <n v="500"/>
    <n v="1000"/>
    <n v="15"/>
  </r>
  <r>
    <n v="400"/>
    <x v="209"/>
    <n v="2023"/>
    <n v="2"/>
    <n v="24"/>
    <x v="744"/>
    <x v="0"/>
    <x v="35"/>
    <x v="2"/>
    <x v="0"/>
    <n v="4"/>
    <n v="50"/>
    <n v="200"/>
    <n v="3"/>
  </r>
  <r>
    <n v="415"/>
    <x v="108"/>
    <n v="2023"/>
    <n v="1"/>
    <n v="27"/>
    <x v="745"/>
    <x v="0"/>
    <x v="35"/>
    <x v="2"/>
    <x v="0"/>
    <n v="2"/>
    <n v="30"/>
    <n v="60"/>
    <n v="0.89999999999999991"/>
  </r>
  <r>
    <n v="416"/>
    <x v="20"/>
    <n v="2023"/>
    <n v="2"/>
    <n v="17"/>
    <x v="746"/>
    <x v="0"/>
    <x v="35"/>
    <x v="2"/>
    <x v="2"/>
    <n v="4"/>
    <n v="500"/>
    <n v="2000"/>
    <n v="30"/>
  </r>
  <r>
    <n v="445"/>
    <x v="270"/>
    <n v="2023"/>
    <n v="1"/>
    <n v="22"/>
    <x v="747"/>
    <x v="1"/>
    <x v="35"/>
    <x v="2"/>
    <x v="2"/>
    <n v="1"/>
    <n v="300"/>
    <n v="300"/>
    <n v="4.5"/>
  </r>
  <r>
    <n v="467"/>
    <x v="204"/>
    <n v="2023"/>
    <n v="7"/>
    <n v="30"/>
    <x v="748"/>
    <x v="1"/>
    <x v="35"/>
    <x v="2"/>
    <x v="2"/>
    <n v="3"/>
    <n v="50"/>
    <n v="150"/>
    <n v="2.25"/>
  </r>
  <r>
    <n v="591"/>
    <x v="31"/>
    <n v="2023"/>
    <n v="1"/>
    <n v="13"/>
    <x v="749"/>
    <x v="0"/>
    <x v="35"/>
    <x v="2"/>
    <x v="2"/>
    <n v="4"/>
    <n v="25"/>
    <n v="100"/>
    <n v="1.5"/>
  </r>
  <r>
    <n v="648"/>
    <x v="92"/>
    <n v="2023"/>
    <n v="8"/>
    <n v="14"/>
    <x v="750"/>
    <x v="0"/>
    <x v="35"/>
    <x v="2"/>
    <x v="1"/>
    <n v="4"/>
    <n v="300"/>
    <n v="1200"/>
    <n v="18"/>
  </r>
  <r>
    <n v="680"/>
    <x v="208"/>
    <n v="2023"/>
    <n v="10"/>
    <n v="22"/>
    <x v="751"/>
    <x v="1"/>
    <x v="35"/>
    <x v="2"/>
    <x v="0"/>
    <n v="3"/>
    <n v="300"/>
    <n v="900"/>
    <n v="13.5"/>
  </r>
  <r>
    <n v="687"/>
    <x v="244"/>
    <n v="2023"/>
    <n v="8"/>
    <n v="3"/>
    <x v="752"/>
    <x v="1"/>
    <x v="35"/>
    <x v="2"/>
    <x v="2"/>
    <n v="1"/>
    <n v="300"/>
    <n v="300"/>
    <n v="4.5"/>
  </r>
  <r>
    <n v="697"/>
    <x v="164"/>
    <n v="2023"/>
    <n v="1"/>
    <n v="15"/>
    <x v="753"/>
    <x v="0"/>
    <x v="35"/>
    <x v="2"/>
    <x v="0"/>
    <n v="1"/>
    <n v="500"/>
    <n v="500"/>
    <n v="7.5"/>
  </r>
  <r>
    <n v="961"/>
    <x v="73"/>
    <n v="2023"/>
    <n v="6"/>
    <n v="6"/>
    <x v="754"/>
    <x v="0"/>
    <x v="35"/>
    <x v="2"/>
    <x v="1"/>
    <n v="4"/>
    <n v="50"/>
    <n v="200"/>
    <n v="3"/>
  </r>
  <r>
    <n v="978"/>
    <x v="251"/>
    <n v="2023"/>
    <n v="3"/>
    <n v="22"/>
    <x v="755"/>
    <x v="1"/>
    <x v="35"/>
    <x v="2"/>
    <x v="0"/>
    <n v="3"/>
    <n v="50"/>
    <n v="150"/>
    <n v="2.25"/>
  </r>
  <r>
    <n v="48"/>
    <x v="8"/>
    <n v="2023"/>
    <n v="5"/>
    <n v="16"/>
    <x v="756"/>
    <x v="0"/>
    <x v="36"/>
    <x v="2"/>
    <x v="2"/>
    <n v="3"/>
    <n v="300"/>
    <n v="900"/>
    <n v="13.5"/>
  </r>
  <r>
    <n v="49"/>
    <x v="83"/>
    <n v="2023"/>
    <n v="1"/>
    <n v="23"/>
    <x v="757"/>
    <x v="1"/>
    <x v="36"/>
    <x v="2"/>
    <x v="2"/>
    <n v="2"/>
    <n v="500"/>
    <n v="1000"/>
    <n v="15"/>
  </r>
  <r>
    <n v="83"/>
    <x v="289"/>
    <n v="2023"/>
    <n v="12"/>
    <n v="16"/>
    <x v="758"/>
    <x v="0"/>
    <x v="36"/>
    <x v="2"/>
    <x v="2"/>
    <n v="2"/>
    <n v="50"/>
    <n v="100"/>
    <n v="1.5"/>
  </r>
  <r>
    <n v="198"/>
    <x v="319"/>
    <n v="2023"/>
    <n v="3"/>
    <n v="7"/>
    <x v="759"/>
    <x v="1"/>
    <x v="36"/>
    <x v="2"/>
    <x v="1"/>
    <n v="3"/>
    <n v="300"/>
    <n v="900"/>
    <n v="13.5"/>
  </r>
  <r>
    <n v="230"/>
    <x v="59"/>
    <n v="2023"/>
    <n v="4"/>
    <n v="23"/>
    <x v="760"/>
    <x v="0"/>
    <x v="36"/>
    <x v="2"/>
    <x v="1"/>
    <n v="1"/>
    <n v="25"/>
    <n v="25"/>
    <n v="0.375"/>
  </r>
  <r>
    <n v="236"/>
    <x v="295"/>
    <n v="2023"/>
    <n v="4"/>
    <n v="28"/>
    <x v="761"/>
    <x v="1"/>
    <x v="36"/>
    <x v="2"/>
    <x v="0"/>
    <n v="1"/>
    <n v="25"/>
    <n v="25"/>
    <n v="0.375"/>
  </r>
  <r>
    <n v="252"/>
    <x v="86"/>
    <n v="2023"/>
    <n v="5"/>
    <n v="5"/>
    <x v="762"/>
    <x v="0"/>
    <x v="36"/>
    <x v="2"/>
    <x v="2"/>
    <n v="1"/>
    <n v="300"/>
    <n v="300"/>
    <n v="4.5"/>
  </r>
  <r>
    <n v="287"/>
    <x v="169"/>
    <n v="2023"/>
    <n v="2"/>
    <n v="20"/>
    <x v="763"/>
    <x v="0"/>
    <x v="36"/>
    <x v="2"/>
    <x v="0"/>
    <n v="4"/>
    <n v="25"/>
    <n v="100"/>
    <n v="1.5"/>
  </r>
  <r>
    <n v="306"/>
    <x v="89"/>
    <n v="2023"/>
    <n v="8"/>
    <n v="21"/>
    <x v="764"/>
    <x v="0"/>
    <x v="36"/>
    <x v="2"/>
    <x v="2"/>
    <n v="1"/>
    <n v="50"/>
    <n v="50"/>
    <n v="0.75"/>
  </r>
  <r>
    <n v="333"/>
    <x v="12"/>
    <n v="2023"/>
    <n v="2"/>
    <n v="5"/>
    <x v="765"/>
    <x v="1"/>
    <x v="36"/>
    <x v="2"/>
    <x v="2"/>
    <n v="4"/>
    <n v="300"/>
    <n v="1200"/>
    <n v="18"/>
  </r>
  <r>
    <n v="338"/>
    <x v="283"/>
    <n v="2023"/>
    <n v="7"/>
    <n v="26"/>
    <x v="766"/>
    <x v="0"/>
    <x v="36"/>
    <x v="2"/>
    <x v="1"/>
    <n v="2"/>
    <n v="50"/>
    <n v="100"/>
    <n v="1.5"/>
  </r>
  <r>
    <n v="386"/>
    <x v="3"/>
    <n v="2023"/>
    <n v="12"/>
    <n v="27"/>
    <x v="767"/>
    <x v="1"/>
    <x v="36"/>
    <x v="2"/>
    <x v="2"/>
    <n v="2"/>
    <n v="300"/>
    <n v="600"/>
    <n v="9"/>
  </r>
  <r>
    <n v="448"/>
    <x v="249"/>
    <n v="2023"/>
    <n v="1"/>
    <n v="21"/>
    <x v="768"/>
    <x v="1"/>
    <x v="36"/>
    <x v="2"/>
    <x v="1"/>
    <n v="2"/>
    <n v="30"/>
    <n v="60"/>
    <n v="0.89999999999999991"/>
  </r>
  <r>
    <n v="463"/>
    <x v="320"/>
    <n v="2023"/>
    <n v="7"/>
    <n v="31"/>
    <x v="769"/>
    <x v="1"/>
    <x v="36"/>
    <x v="2"/>
    <x v="1"/>
    <n v="3"/>
    <n v="500"/>
    <n v="1500"/>
    <n v="22.5"/>
  </r>
  <r>
    <n v="562"/>
    <x v="82"/>
    <n v="2023"/>
    <n v="4"/>
    <n v="18"/>
    <x v="770"/>
    <x v="0"/>
    <x v="36"/>
    <x v="2"/>
    <x v="2"/>
    <n v="2"/>
    <n v="25"/>
    <n v="50"/>
    <n v="0.75"/>
  </r>
  <r>
    <n v="578"/>
    <x v="212"/>
    <n v="2023"/>
    <n v="5"/>
    <n v="26"/>
    <x v="771"/>
    <x v="1"/>
    <x v="36"/>
    <x v="2"/>
    <x v="0"/>
    <n v="4"/>
    <n v="30"/>
    <n v="120"/>
    <n v="1.7999999999999998"/>
  </r>
  <r>
    <n v="607"/>
    <x v="233"/>
    <n v="2023"/>
    <n v="3"/>
    <n v="17"/>
    <x v="772"/>
    <x v="0"/>
    <x v="36"/>
    <x v="2"/>
    <x v="0"/>
    <n v="3"/>
    <n v="25"/>
    <n v="75"/>
    <n v="1.125"/>
  </r>
  <r>
    <n v="642"/>
    <x v="71"/>
    <n v="2023"/>
    <n v="5"/>
    <n v="22"/>
    <x v="773"/>
    <x v="1"/>
    <x v="36"/>
    <x v="2"/>
    <x v="0"/>
    <n v="4"/>
    <n v="25"/>
    <n v="100"/>
    <n v="1.5"/>
  </r>
  <r>
    <n v="653"/>
    <x v="206"/>
    <n v="2023"/>
    <n v="5"/>
    <n v="20"/>
    <x v="774"/>
    <x v="0"/>
    <x v="36"/>
    <x v="2"/>
    <x v="0"/>
    <n v="3"/>
    <n v="25"/>
    <n v="75"/>
    <n v="1.125"/>
  </r>
  <r>
    <n v="723"/>
    <x v="47"/>
    <n v="2023"/>
    <n v="6"/>
    <n v="17"/>
    <x v="775"/>
    <x v="1"/>
    <x v="36"/>
    <x v="2"/>
    <x v="1"/>
    <n v="4"/>
    <n v="50"/>
    <n v="200"/>
    <n v="3"/>
  </r>
  <r>
    <n v="731"/>
    <x v="321"/>
    <n v="2023"/>
    <n v="5"/>
    <n v="10"/>
    <x v="776"/>
    <x v="0"/>
    <x v="36"/>
    <x v="2"/>
    <x v="0"/>
    <n v="4"/>
    <n v="500"/>
    <n v="2000"/>
    <n v="30"/>
  </r>
  <r>
    <n v="745"/>
    <x v="238"/>
    <n v="2023"/>
    <n v="4"/>
    <n v="13"/>
    <x v="777"/>
    <x v="0"/>
    <x v="36"/>
    <x v="2"/>
    <x v="1"/>
    <n v="2"/>
    <n v="50"/>
    <n v="100"/>
    <n v="1.5"/>
  </r>
  <r>
    <n v="793"/>
    <x v="12"/>
    <n v="2023"/>
    <n v="2"/>
    <n v="5"/>
    <x v="778"/>
    <x v="0"/>
    <x v="36"/>
    <x v="2"/>
    <x v="1"/>
    <n v="1"/>
    <n v="30"/>
    <n v="30"/>
    <n v="0.44999999999999996"/>
  </r>
  <r>
    <n v="845"/>
    <x v="322"/>
    <n v="2023"/>
    <n v="1"/>
    <n v="6"/>
    <x v="779"/>
    <x v="0"/>
    <x v="36"/>
    <x v="2"/>
    <x v="0"/>
    <n v="1"/>
    <n v="500"/>
    <n v="500"/>
    <n v="7.5"/>
  </r>
  <r>
    <n v="855"/>
    <x v="33"/>
    <n v="2023"/>
    <n v="9"/>
    <n v="1"/>
    <x v="780"/>
    <x v="0"/>
    <x v="36"/>
    <x v="2"/>
    <x v="1"/>
    <n v="1"/>
    <n v="25"/>
    <n v="25"/>
    <n v="0.375"/>
  </r>
  <r>
    <n v="856"/>
    <x v="205"/>
    <n v="2023"/>
    <n v="11"/>
    <n v="27"/>
    <x v="781"/>
    <x v="0"/>
    <x v="36"/>
    <x v="2"/>
    <x v="2"/>
    <n v="4"/>
    <n v="30"/>
    <n v="120"/>
    <n v="1.7999999999999998"/>
  </r>
  <r>
    <n v="902"/>
    <x v="160"/>
    <n v="2023"/>
    <n v="6"/>
    <n v="1"/>
    <x v="782"/>
    <x v="1"/>
    <x v="36"/>
    <x v="2"/>
    <x v="1"/>
    <n v="1"/>
    <n v="50"/>
    <n v="50"/>
    <n v="0.75"/>
  </r>
  <r>
    <n v="930"/>
    <x v="321"/>
    <n v="2023"/>
    <n v="5"/>
    <n v="10"/>
    <x v="783"/>
    <x v="0"/>
    <x v="36"/>
    <x v="2"/>
    <x v="0"/>
    <n v="4"/>
    <n v="50"/>
    <n v="200"/>
    <n v="3"/>
  </r>
  <r>
    <n v="45"/>
    <x v="132"/>
    <n v="2023"/>
    <n v="7"/>
    <n v="3"/>
    <x v="784"/>
    <x v="1"/>
    <x v="37"/>
    <x v="2"/>
    <x v="2"/>
    <n v="1"/>
    <n v="30"/>
    <n v="30"/>
    <n v="0.44999999999999996"/>
  </r>
  <r>
    <n v="89"/>
    <x v="148"/>
    <n v="2023"/>
    <n v="10"/>
    <n v="1"/>
    <x v="785"/>
    <x v="1"/>
    <x v="37"/>
    <x v="2"/>
    <x v="2"/>
    <n v="4"/>
    <n v="500"/>
    <n v="2000"/>
    <n v="30"/>
  </r>
  <r>
    <n v="91"/>
    <x v="10"/>
    <n v="2023"/>
    <n v="3"/>
    <n v="25"/>
    <x v="786"/>
    <x v="1"/>
    <x v="37"/>
    <x v="2"/>
    <x v="2"/>
    <n v="1"/>
    <n v="500"/>
    <n v="500"/>
    <n v="7.5"/>
  </r>
  <r>
    <n v="98"/>
    <x v="59"/>
    <n v="2023"/>
    <n v="4"/>
    <n v="23"/>
    <x v="787"/>
    <x v="1"/>
    <x v="37"/>
    <x v="2"/>
    <x v="1"/>
    <n v="2"/>
    <n v="50"/>
    <n v="100"/>
    <n v="1.5"/>
  </r>
  <r>
    <n v="194"/>
    <x v="79"/>
    <n v="2023"/>
    <n v="9"/>
    <n v="6"/>
    <x v="788"/>
    <x v="0"/>
    <x v="37"/>
    <x v="2"/>
    <x v="0"/>
    <n v="4"/>
    <n v="50"/>
    <n v="200"/>
    <n v="3"/>
  </r>
  <r>
    <n v="265"/>
    <x v="308"/>
    <n v="2023"/>
    <n v="12"/>
    <n v="11"/>
    <x v="789"/>
    <x v="0"/>
    <x v="37"/>
    <x v="2"/>
    <x v="0"/>
    <n v="3"/>
    <n v="300"/>
    <n v="900"/>
    <n v="13.5"/>
  </r>
  <r>
    <n v="286"/>
    <x v="285"/>
    <n v="2023"/>
    <n v="10"/>
    <n v="9"/>
    <x v="790"/>
    <x v="0"/>
    <x v="37"/>
    <x v="2"/>
    <x v="2"/>
    <n v="2"/>
    <n v="25"/>
    <n v="50"/>
    <n v="0.75"/>
  </r>
  <r>
    <n v="313"/>
    <x v="173"/>
    <n v="2023"/>
    <n v="3"/>
    <n v="21"/>
    <x v="791"/>
    <x v="1"/>
    <x v="37"/>
    <x v="2"/>
    <x v="1"/>
    <n v="3"/>
    <n v="500"/>
    <n v="1500"/>
    <n v="22.5"/>
  </r>
  <r>
    <n v="355"/>
    <x v="168"/>
    <n v="2023"/>
    <n v="12"/>
    <n v="9"/>
    <x v="792"/>
    <x v="1"/>
    <x v="37"/>
    <x v="2"/>
    <x v="2"/>
    <n v="1"/>
    <n v="500"/>
    <n v="500"/>
    <n v="7.5"/>
  </r>
  <r>
    <n v="384"/>
    <x v="225"/>
    <n v="2023"/>
    <n v="8"/>
    <n v="13"/>
    <x v="793"/>
    <x v="0"/>
    <x v="37"/>
    <x v="2"/>
    <x v="0"/>
    <n v="1"/>
    <n v="500"/>
    <n v="500"/>
    <n v="7.5"/>
  </r>
  <r>
    <n v="396"/>
    <x v="323"/>
    <n v="2023"/>
    <n v="2"/>
    <n v="23"/>
    <x v="794"/>
    <x v="1"/>
    <x v="37"/>
    <x v="2"/>
    <x v="1"/>
    <n v="1"/>
    <n v="30"/>
    <n v="30"/>
    <n v="0.44999999999999996"/>
  </r>
  <r>
    <n v="425"/>
    <x v="255"/>
    <n v="2023"/>
    <n v="5"/>
    <n v="15"/>
    <x v="795"/>
    <x v="1"/>
    <x v="37"/>
    <x v="2"/>
    <x v="2"/>
    <n v="4"/>
    <n v="30"/>
    <n v="120"/>
    <n v="1.7999999999999998"/>
  </r>
  <r>
    <n v="483"/>
    <x v="269"/>
    <n v="2023"/>
    <n v="4"/>
    <n v="25"/>
    <x v="796"/>
    <x v="0"/>
    <x v="37"/>
    <x v="2"/>
    <x v="0"/>
    <n v="1"/>
    <n v="30"/>
    <n v="30"/>
    <n v="0.44999999999999996"/>
  </r>
  <r>
    <n v="536"/>
    <x v="231"/>
    <n v="2023"/>
    <n v="3"/>
    <n v="5"/>
    <x v="797"/>
    <x v="1"/>
    <x v="37"/>
    <x v="2"/>
    <x v="1"/>
    <n v="4"/>
    <n v="30"/>
    <n v="120"/>
    <n v="1.7999999999999998"/>
  </r>
  <r>
    <n v="608"/>
    <x v="237"/>
    <n v="2023"/>
    <n v="12"/>
    <n v="2"/>
    <x v="798"/>
    <x v="1"/>
    <x v="37"/>
    <x v="2"/>
    <x v="2"/>
    <n v="3"/>
    <n v="500"/>
    <n v="1500"/>
    <n v="22.5"/>
  </r>
  <r>
    <n v="650"/>
    <x v="275"/>
    <n v="2023"/>
    <n v="1"/>
    <n v="1"/>
    <x v="799"/>
    <x v="0"/>
    <x v="37"/>
    <x v="2"/>
    <x v="2"/>
    <n v="1"/>
    <n v="30"/>
    <n v="30"/>
    <n v="0.44999999999999996"/>
  </r>
  <r>
    <n v="655"/>
    <x v="324"/>
    <n v="2023"/>
    <n v="6"/>
    <n v="13"/>
    <x v="800"/>
    <x v="1"/>
    <x v="37"/>
    <x v="2"/>
    <x v="0"/>
    <n v="1"/>
    <n v="500"/>
    <n v="500"/>
    <n v="7.5"/>
  </r>
  <r>
    <n v="727"/>
    <x v="241"/>
    <n v="2023"/>
    <n v="6"/>
    <n v="22"/>
    <x v="801"/>
    <x v="0"/>
    <x v="37"/>
    <x v="2"/>
    <x v="1"/>
    <n v="3"/>
    <n v="300"/>
    <n v="900"/>
    <n v="13.5"/>
  </r>
  <r>
    <n v="895"/>
    <x v="71"/>
    <n v="2023"/>
    <n v="5"/>
    <n v="22"/>
    <x v="802"/>
    <x v="1"/>
    <x v="37"/>
    <x v="2"/>
    <x v="0"/>
    <n v="4"/>
    <n v="30"/>
    <n v="120"/>
    <n v="1.7999999999999998"/>
  </r>
  <r>
    <n v="924"/>
    <x v="159"/>
    <n v="2023"/>
    <n v="8"/>
    <n v="29"/>
    <x v="803"/>
    <x v="0"/>
    <x v="37"/>
    <x v="2"/>
    <x v="1"/>
    <n v="2"/>
    <n v="50"/>
    <n v="100"/>
    <n v="1.5"/>
  </r>
  <r>
    <n v="963"/>
    <x v="227"/>
    <n v="2023"/>
    <n v="11"/>
    <n v="14"/>
    <x v="804"/>
    <x v="1"/>
    <x v="37"/>
    <x v="2"/>
    <x v="1"/>
    <n v="1"/>
    <n v="50"/>
    <n v="50"/>
    <n v="0.75"/>
  </r>
  <r>
    <n v="69"/>
    <x v="273"/>
    <n v="2023"/>
    <n v="4"/>
    <n v="30"/>
    <x v="805"/>
    <x v="1"/>
    <x v="38"/>
    <x v="2"/>
    <x v="1"/>
    <n v="3"/>
    <n v="25"/>
    <n v="75"/>
    <n v="1.125"/>
  </r>
  <r>
    <n v="88"/>
    <x v="325"/>
    <n v="2023"/>
    <n v="3"/>
    <n v="29"/>
    <x v="806"/>
    <x v="0"/>
    <x v="38"/>
    <x v="2"/>
    <x v="0"/>
    <n v="1"/>
    <n v="500"/>
    <n v="500"/>
    <n v="7.5"/>
  </r>
  <r>
    <n v="201"/>
    <x v="285"/>
    <n v="2023"/>
    <n v="10"/>
    <n v="9"/>
    <x v="807"/>
    <x v="0"/>
    <x v="38"/>
    <x v="2"/>
    <x v="2"/>
    <n v="1"/>
    <n v="25"/>
    <n v="25"/>
    <n v="0.375"/>
  </r>
  <r>
    <n v="203"/>
    <x v="8"/>
    <n v="2023"/>
    <n v="5"/>
    <n v="16"/>
    <x v="808"/>
    <x v="0"/>
    <x v="38"/>
    <x v="2"/>
    <x v="0"/>
    <n v="2"/>
    <n v="500"/>
    <n v="1000"/>
    <n v="15"/>
  </r>
  <r>
    <n v="351"/>
    <x v="310"/>
    <n v="2023"/>
    <n v="9"/>
    <n v="25"/>
    <x v="809"/>
    <x v="1"/>
    <x v="38"/>
    <x v="2"/>
    <x v="0"/>
    <n v="3"/>
    <n v="30"/>
    <n v="90"/>
    <n v="1.3499999999999999"/>
  </r>
  <r>
    <n v="368"/>
    <x v="28"/>
    <n v="2023"/>
    <n v="8"/>
    <n v="23"/>
    <x v="810"/>
    <x v="1"/>
    <x v="38"/>
    <x v="2"/>
    <x v="0"/>
    <n v="4"/>
    <n v="300"/>
    <n v="1200"/>
    <n v="18"/>
  </r>
  <r>
    <n v="380"/>
    <x v="186"/>
    <n v="2023"/>
    <n v="5"/>
    <n v="6"/>
    <x v="811"/>
    <x v="0"/>
    <x v="38"/>
    <x v="2"/>
    <x v="2"/>
    <n v="2"/>
    <n v="300"/>
    <n v="600"/>
    <n v="9"/>
  </r>
  <r>
    <n v="541"/>
    <x v="200"/>
    <n v="2023"/>
    <n v="7"/>
    <n v="29"/>
    <x v="812"/>
    <x v="0"/>
    <x v="38"/>
    <x v="2"/>
    <x v="1"/>
    <n v="1"/>
    <n v="500"/>
    <n v="500"/>
    <n v="7.5"/>
  </r>
  <r>
    <n v="631"/>
    <x v="307"/>
    <n v="2023"/>
    <n v="11"/>
    <n v="10"/>
    <x v="813"/>
    <x v="0"/>
    <x v="38"/>
    <x v="2"/>
    <x v="2"/>
    <n v="3"/>
    <n v="30"/>
    <n v="90"/>
    <n v="1.3499999999999999"/>
  </r>
  <r>
    <n v="688"/>
    <x v="129"/>
    <n v="2023"/>
    <n v="10"/>
    <n v="3"/>
    <x v="814"/>
    <x v="0"/>
    <x v="38"/>
    <x v="2"/>
    <x v="0"/>
    <n v="4"/>
    <n v="25"/>
    <n v="100"/>
    <n v="1.5"/>
  </r>
  <r>
    <n v="720"/>
    <x v="161"/>
    <n v="2023"/>
    <n v="1"/>
    <n v="26"/>
    <x v="815"/>
    <x v="1"/>
    <x v="38"/>
    <x v="2"/>
    <x v="1"/>
    <n v="3"/>
    <n v="500"/>
    <n v="1500"/>
    <n v="22.5"/>
  </r>
  <r>
    <n v="779"/>
    <x v="86"/>
    <n v="2023"/>
    <n v="5"/>
    <n v="5"/>
    <x v="816"/>
    <x v="1"/>
    <x v="38"/>
    <x v="2"/>
    <x v="2"/>
    <n v="2"/>
    <n v="500"/>
    <n v="1000"/>
    <n v="15"/>
  </r>
  <r>
    <n v="783"/>
    <x v="304"/>
    <n v="2023"/>
    <n v="12"/>
    <n v="17"/>
    <x v="817"/>
    <x v="1"/>
    <x v="38"/>
    <x v="2"/>
    <x v="0"/>
    <n v="1"/>
    <n v="300"/>
    <n v="300"/>
    <n v="4.5"/>
  </r>
  <r>
    <n v="799"/>
    <x v="210"/>
    <n v="2023"/>
    <n v="9"/>
    <n v="8"/>
    <x v="818"/>
    <x v="0"/>
    <x v="38"/>
    <x v="2"/>
    <x v="2"/>
    <n v="2"/>
    <n v="50"/>
    <n v="100"/>
    <n v="1.5"/>
  </r>
  <r>
    <n v="823"/>
    <x v="194"/>
    <n v="2023"/>
    <n v="8"/>
    <n v="19"/>
    <x v="819"/>
    <x v="1"/>
    <x v="38"/>
    <x v="2"/>
    <x v="2"/>
    <n v="2"/>
    <n v="50"/>
    <n v="100"/>
    <n v="1.5"/>
  </r>
  <r>
    <n v="834"/>
    <x v="240"/>
    <n v="2023"/>
    <n v="4"/>
    <n v="4"/>
    <x v="820"/>
    <x v="1"/>
    <x v="38"/>
    <x v="2"/>
    <x v="1"/>
    <n v="2"/>
    <n v="30"/>
    <n v="60"/>
    <n v="0.89999999999999991"/>
  </r>
  <r>
    <n v="859"/>
    <x v="232"/>
    <n v="2023"/>
    <n v="8"/>
    <n v="18"/>
    <x v="821"/>
    <x v="1"/>
    <x v="38"/>
    <x v="2"/>
    <x v="2"/>
    <n v="3"/>
    <n v="500"/>
    <n v="1500"/>
    <n v="22.5"/>
  </r>
  <r>
    <n v="975"/>
    <x v="326"/>
    <n v="2023"/>
    <n v="3"/>
    <n v="30"/>
    <x v="822"/>
    <x v="1"/>
    <x v="38"/>
    <x v="2"/>
    <x v="0"/>
    <n v="4"/>
    <n v="50"/>
    <n v="200"/>
    <n v="3"/>
  </r>
  <r>
    <n v="984"/>
    <x v="159"/>
    <n v="2023"/>
    <n v="8"/>
    <n v="29"/>
    <x v="823"/>
    <x v="0"/>
    <x v="38"/>
    <x v="2"/>
    <x v="0"/>
    <n v="1"/>
    <n v="500"/>
    <n v="500"/>
    <n v="7.5"/>
  </r>
  <r>
    <n v="63"/>
    <x v="12"/>
    <n v="2023"/>
    <n v="2"/>
    <n v="5"/>
    <x v="824"/>
    <x v="0"/>
    <x v="39"/>
    <x v="2"/>
    <x v="2"/>
    <n v="2"/>
    <n v="25"/>
    <n v="50"/>
    <n v="0.75"/>
  </r>
  <r>
    <n v="130"/>
    <x v="327"/>
    <n v="2023"/>
    <n v="3"/>
    <n v="12"/>
    <x v="825"/>
    <x v="1"/>
    <x v="39"/>
    <x v="2"/>
    <x v="0"/>
    <n v="1"/>
    <n v="500"/>
    <n v="500"/>
    <n v="7.5"/>
  </r>
  <r>
    <n v="225"/>
    <x v="16"/>
    <n v="2023"/>
    <n v="1"/>
    <n v="11"/>
    <x v="826"/>
    <x v="1"/>
    <x v="39"/>
    <x v="2"/>
    <x v="1"/>
    <n v="4"/>
    <n v="25"/>
    <n v="100"/>
    <n v="1.5"/>
  </r>
  <r>
    <n v="251"/>
    <x v="278"/>
    <n v="2023"/>
    <n v="8"/>
    <n v="31"/>
    <x v="827"/>
    <x v="1"/>
    <x v="39"/>
    <x v="2"/>
    <x v="1"/>
    <n v="4"/>
    <n v="50"/>
    <n v="200"/>
    <n v="3"/>
  </r>
  <r>
    <n v="302"/>
    <x v="51"/>
    <n v="2023"/>
    <n v="7"/>
    <n v="14"/>
    <x v="828"/>
    <x v="0"/>
    <x v="39"/>
    <x v="2"/>
    <x v="1"/>
    <n v="2"/>
    <n v="300"/>
    <n v="600"/>
    <n v="9"/>
  </r>
  <r>
    <n v="327"/>
    <x v="147"/>
    <n v="2023"/>
    <n v="9"/>
    <n v="29"/>
    <x v="829"/>
    <x v="0"/>
    <x v="39"/>
    <x v="2"/>
    <x v="2"/>
    <n v="3"/>
    <n v="50"/>
    <n v="150"/>
    <n v="2.25"/>
  </r>
  <r>
    <n v="349"/>
    <x v="167"/>
    <n v="2023"/>
    <n v="10"/>
    <n v="26"/>
    <x v="830"/>
    <x v="1"/>
    <x v="39"/>
    <x v="2"/>
    <x v="1"/>
    <n v="1"/>
    <n v="50"/>
    <n v="50"/>
    <n v="0.75"/>
  </r>
  <r>
    <n v="352"/>
    <x v="156"/>
    <n v="2023"/>
    <n v="6"/>
    <n v="11"/>
    <x v="831"/>
    <x v="0"/>
    <x v="39"/>
    <x v="2"/>
    <x v="2"/>
    <n v="2"/>
    <n v="500"/>
    <n v="1000"/>
    <n v="15"/>
  </r>
  <r>
    <n v="366"/>
    <x v="112"/>
    <n v="2023"/>
    <n v="2"/>
    <n v="7"/>
    <x v="832"/>
    <x v="0"/>
    <x v="39"/>
    <x v="2"/>
    <x v="0"/>
    <n v="2"/>
    <n v="50"/>
    <n v="100"/>
    <n v="1.5"/>
  </r>
  <r>
    <n v="367"/>
    <x v="29"/>
    <n v="2023"/>
    <n v="1"/>
    <n v="5"/>
    <x v="833"/>
    <x v="1"/>
    <x v="39"/>
    <x v="2"/>
    <x v="2"/>
    <n v="1"/>
    <n v="50"/>
    <n v="50"/>
    <n v="0.75"/>
  </r>
  <r>
    <n v="424"/>
    <x v="261"/>
    <n v="2023"/>
    <n v="11"/>
    <n v="23"/>
    <x v="834"/>
    <x v="0"/>
    <x v="39"/>
    <x v="2"/>
    <x v="1"/>
    <n v="4"/>
    <n v="300"/>
    <n v="1200"/>
    <n v="18"/>
  </r>
  <r>
    <n v="436"/>
    <x v="315"/>
    <n v="2023"/>
    <n v="3"/>
    <n v="18"/>
    <x v="835"/>
    <x v="1"/>
    <x v="39"/>
    <x v="2"/>
    <x v="0"/>
    <n v="4"/>
    <n v="30"/>
    <n v="120"/>
    <n v="1.7999999999999998"/>
  </r>
  <r>
    <n v="441"/>
    <x v="195"/>
    <n v="2023"/>
    <n v="10"/>
    <n v="10"/>
    <x v="836"/>
    <x v="0"/>
    <x v="39"/>
    <x v="2"/>
    <x v="1"/>
    <n v="4"/>
    <n v="300"/>
    <n v="1200"/>
    <n v="18"/>
  </r>
  <r>
    <n v="456"/>
    <x v="328"/>
    <n v="2023"/>
    <n v="10"/>
    <n v="14"/>
    <x v="837"/>
    <x v="0"/>
    <x v="39"/>
    <x v="2"/>
    <x v="2"/>
    <n v="2"/>
    <n v="30"/>
    <n v="60"/>
    <n v="0.89999999999999991"/>
  </r>
  <r>
    <n v="470"/>
    <x v="196"/>
    <n v="2023"/>
    <n v="5"/>
    <n v="17"/>
    <x v="838"/>
    <x v="1"/>
    <x v="39"/>
    <x v="2"/>
    <x v="0"/>
    <n v="2"/>
    <n v="500"/>
    <n v="1000"/>
    <n v="15"/>
  </r>
  <r>
    <n v="512"/>
    <x v="121"/>
    <n v="2023"/>
    <n v="11"/>
    <n v="7"/>
    <x v="839"/>
    <x v="1"/>
    <x v="39"/>
    <x v="2"/>
    <x v="1"/>
    <n v="1"/>
    <n v="25"/>
    <n v="25"/>
    <n v="0.375"/>
  </r>
  <r>
    <n v="527"/>
    <x v="329"/>
    <n v="2023"/>
    <n v="4"/>
    <n v="11"/>
    <x v="840"/>
    <x v="0"/>
    <x v="39"/>
    <x v="2"/>
    <x v="0"/>
    <n v="2"/>
    <n v="25"/>
    <n v="50"/>
    <n v="0.75"/>
  </r>
  <r>
    <n v="627"/>
    <x v="328"/>
    <n v="2023"/>
    <n v="10"/>
    <n v="14"/>
    <x v="841"/>
    <x v="0"/>
    <x v="39"/>
    <x v="2"/>
    <x v="0"/>
    <n v="1"/>
    <n v="50"/>
    <n v="50"/>
    <n v="0.75"/>
  </r>
  <r>
    <n v="665"/>
    <x v="157"/>
    <n v="2023"/>
    <n v="4"/>
    <n v="20"/>
    <x v="842"/>
    <x v="0"/>
    <x v="39"/>
    <x v="2"/>
    <x v="0"/>
    <n v="1"/>
    <n v="50"/>
    <n v="50"/>
    <n v="0.75"/>
  </r>
  <r>
    <n v="685"/>
    <x v="125"/>
    <n v="2023"/>
    <n v="6"/>
    <n v="2"/>
    <x v="843"/>
    <x v="0"/>
    <x v="39"/>
    <x v="2"/>
    <x v="2"/>
    <n v="2"/>
    <n v="25"/>
    <n v="50"/>
    <n v="0.75"/>
  </r>
  <r>
    <n v="689"/>
    <x v="166"/>
    <n v="2023"/>
    <n v="10"/>
    <n v="7"/>
    <x v="844"/>
    <x v="0"/>
    <x v="39"/>
    <x v="2"/>
    <x v="2"/>
    <n v="2"/>
    <n v="50"/>
    <n v="100"/>
    <n v="1.5"/>
  </r>
  <r>
    <n v="712"/>
    <x v="138"/>
    <n v="2023"/>
    <n v="12"/>
    <n v="6"/>
    <x v="845"/>
    <x v="1"/>
    <x v="39"/>
    <x v="2"/>
    <x v="1"/>
    <n v="2"/>
    <n v="25"/>
    <n v="50"/>
    <n v="0.75"/>
  </r>
  <r>
    <n v="717"/>
    <x v="330"/>
    <n v="2023"/>
    <n v="3"/>
    <n v="11"/>
    <x v="846"/>
    <x v="0"/>
    <x v="39"/>
    <x v="2"/>
    <x v="0"/>
    <n v="1"/>
    <n v="500"/>
    <n v="500"/>
    <n v="7.5"/>
  </r>
  <r>
    <n v="795"/>
    <x v="245"/>
    <n v="2023"/>
    <n v="11"/>
    <n v="28"/>
    <x v="847"/>
    <x v="0"/>
    <x v="39"/>
    <x v="2"/>
    <x v="2"/>
    <n v="1"/>
    <n v="300"/>
    <n v="300"/>
    <n v="4.5"/>
  </r>
  <r>
    <n v="917"/>
    <x v="56"/>
    <n v="2023"/>
    <n v="3"/>
    <n v="6"/>
    <x v="848"/>
    <x v="1"/>
    <x v="39"/>
    <x v="2"/>
    <x v="2"/>
    <n v="4"/>
    <n v="50"/>
    <n v="200"/>
    <n v="3"/>
  </r>
  <r>
    <n v="936"/>
    <x v="112"/>
    <n v="2023"/>
    <n v="2"/>
    <n v="7"/>
    <x v="849"/>
    <x v="0"/>
    <x v="39"/>
    <x v="2"/>
    <x v="1"/>
    <n v="4"/>
    <n v="50"/>
    <n v="200"/>
    <n v="3"/>
  </r>
  <r>
    <n v="941"/>
    <x v="253"/>
    <n v="2023"/>
    <n v="3"/>
    <n v="19"/>
    <x v="850"/>
    <x v="1"/>
    <x v="39"/>
    <x v="2"/>
    <x v="0"/>
    <n v="2"/>
    <n v="25"/>
    <n v="50"/>
    <n v="0.75"/>
  </r>
  <r>
    <n v="943"/>
    <x v="103"/>
    <n v="2023"/>
    <n v="10"/>
    <n v="16"/>
    <x v="851"/>
    <x v="1"/>
    <x v="39"/>
    <x v="2"/>
    <x v="0"/>
    <n v="4"/>
    <n v="300"/>
    <n v="1200"/>
    <n v="18"/>
  </r>
  <r>
    <n v="952"/>
    <x v="2"/>
    <n v="2023"/>
    <n v="11"/>
    <n v="13"/>
    <x v="852"/>
    <x v="1"/>
    <x v="39"/>
    <x v="2"/>
    <x v="0"/>
    <n v="1"/>
    <n v="25"/>
    <n v="25"/>
    <n v="0.375"/>
  </r>
  <r>
    <n v="992"/>
    <x v="89"/>
    <n v="2023"/>
    <n v="8"/>
    <n v="21"/>
    <x v="853"/>
    <x v="1"/>
    <x v="39"/>
    <x v="2"/>
    <x v="2"/>
    <n v="2"/>
    <n v="30"/>
    <n v="60"/>
    <n v="0.89999999999999991"/>
  </r>
  <r>
    <n v="35"/>
    <x v="63"/>
    <n v="2023"/>
    <n v="8"/>
    <n v="5"/>
    <x v="854"/>
    <x v="1"/>
    <x v="40"/>
    <x v="2"/>
    <x v="1"/>
    <n v="3"/>
    <n v="300"/>
    <n v="900"/>
    <n v="13.5"/>
  </r>
  <r>
    <n v="150"/>
    <x v="322"/>
    <n v="2023"/>
    <n v="1"/>
    <n v="6"/>
    <x v="855"/>
    <x v="1"/>
    <x v="40"/>
    <x v="2"/>
    <x v="2"/>
    <n v="4"/>
    <n v="30"/>
    <n v="120"/>
    <n v="1.7999999999999998"/>
  </r>
  <r>
    <n v="215"/>
    <x v="235"/>
    <n v="2023"/>
    <n v="11"/>
    <n v="29"/>
    <x v="856"/>
    <x v="0"/>
    <x v="40"/>
    <x v="2"/>
    <x v="0"/>
    <n v="3"/>
    <n v="500"/>
    <n v="1500"/>
    <n v="22.5"/>
  </r>
  <r>
    <n v="229"/>
    <x v="110"/>
    <n v="2023"/>
    <n v="10"/>
    <n v="29"/>
    <x v="857"/>
    <x v="0"/>
    <x v="40"/>
    <x v="2"/>
    <x v="1"/>
    <n v="3"/>
    <n v="30"/>
    <n v="90"/>
    <n v="1.3499999999999999"/>
  </r>
  <r>
    <n v="332"/>
    <x v="331"/>
    <n v="2023"/>
    <n v="4"/>
    <n v="6"/>
    <x v="858"/>
    <x v="0"/>
    <x v="40"/>
    <x v="2"/>
    <x v="2"/>
    <n v="4"/>
    <n v="300"/>
    <n v="1200"/>
    <n v="18"/>
  </r>
  <r>
    <n v="457"/>
    <x v="151"/>
    <n v="2023"/>
    <n v="7"/>
    <n v="28"/>
    <x v="859"/>
    <x v="1"/>
    <x v="40"/>
    <x v="2"/>
    <x v="1"/>
    <n v="3"/>
    <n v="300"/>
    <n v="900"/>
    <n v="13.5"/>
  </r>
  <r>
    <n v="478"/>
    <x v="238"/>
    <n v="2023"/>
    <n v="4"/>
    <n v="13"/>
    <x v="860"/>
    <x v="1"/>
    <x v="40"/>
    <x v="2"/>
    <x v="0"/>
    <n v="2"/>
    <n v="30"/>
    <n v="60"/>
    <n v="0.89999999999999991"/>
  </r>
  <r>
    <n v="508"/>
    <x v="281"/>
    <n v="2023"/>
    <n v="8"/>
    <n v="11"/>
    <x v="861"/>
    <x v="0"/>
    <x v="40"/>
    <x v="2"/>
    <x v="1"/>
    <n v="2"/>
    <n v="300"/>
    <n v="600"/>
    <n v="9"/>
  </r>
  <r>
    <n v="649"/>
    <x v="332"/>
    <n v="2023"/>
    <n v="2"/>
    <n v="9"/>
    <x v="862"/>
    <x v="1"/>
    <x v="40"/>
    <x v="2"/>
    <x v="0"/>
    <n v="2"/>
    <n v="300"/>
    <n v="600"/>
    <n v="9"/>
  </r>
  <r>
    <n v="755"/>
    <x v="154"/>
    <n v="2023"/>
    <n v="4"/>
    <n v="22"/>
    <x v="863"/>
    <x v="1"/>
    <x v="40"/>
    <x v="2"/>
    <x v="0"/>
    <n v="3"/>
    <n v="25"/>
    <n v="75"/>
    <n v="1.125"/>
  </r>
  <r>
    <n v="877"/>
    <x v="120"/>
    <n v="2023"/>
    <n v="6"/>
    <n v="19"/>
    <x v="864"/>
    <x v="1"/>
    <x v="40"/>
    <x v="2"/>
    <x v="0"/>
    <n v="1"/>
    <n v="25"/>
    <n v="25"/>
    <n v="0.375"/>
  </r>
  <r>
    <n v="905"/>
    <x v="217"/>
    <n v="2023"/>
    <n v="4"/>
    <n v="2"/>
    <x v="865"/>
    <x v="0"/>
    <x v="40"/>
    <x v="2"/>
    <x v="1"/>
    <n v="1"/>
    <n v="300"/>
    <n v="300"/>
    <n v="4.5"/>
  </r>
  <r>
    <n v="955"/>
    <x v="51"/>
    <n v="2023"/>
    <n v="7"/>
    <n v="14"/>
    <x v="866"/>
    <x v="0"/>
    <x v="40"/>
    <x v="2"/>
    <x v="0"/>
    <n v="1"/>
    <n v="25"/>
    <n v="25"/>
    <n v="0.375"/>
  </r>
  <r>
    <n v="990"/>
    <x v="153"/>
    <n v="2023"/>
    <n v="5"/>
    <n v="25"/>
    <x v="867"/>
    <x v="1"/>
    <x v="40"/>
    <x v="2"/>
    <x v="1"/>
    <n v="2"/>
    <n v="500"/>
    <n v="1000"/>
    <n v="15"/>
  </r>
  <r>
    <n v="103"/>
    <x v="250"/>
    <n v="2023"/>
    <n v="1"/>
    <n v="17"/>
    <x v="868"/>
    <x v="1"/>
    <x v="41"/>
    <x v="2"/>
    <x v="0"/>
    <n v="1"/>
    <n v="25"/>
    <n v="25"/>
    <n v="0.375"/>
  </r>
  <r>
    <n v="144"/>
    <x v="145"/>
    <n v="2023"/>
    <n v="7"/>
    <n v="15"/>
    <x v="869"/>
    <x v="1"/>
    <x v="41"/>
    <x v="2"/>
    <x v="1"/>
    <n v="3"/>
    <n v="500"/>
    <n v="1500"/>
    <n v="22.5"/>
  </r>
  <r>
    <n v="228"/>
    <x v="295"/>
    <n v="2023"/>
    <n v="4"/>
    <n v="28"/>
    <x v="870"/>
    <x v="1"/>
    <x v="41"/>
    <x v="2"/>
    <x v="2"/>
    <n v="2"/>
    <n v="30"/>
    <n v="60"/>
    <n v="0.89999999999999991"/>
  </r>
  <r>
    <n v="346"/>
    <x v="171"/>
    <n v="2023"/>
    <n v="2"/>
    <n v="11"/>
    <x v="871"/>
    <x v="0"/>
    <x v="41"/>
    <x v="2"/>
    <x v="0"/>
    <n v="2"/>
    <n v="500"/>
    <n v="1000"/>
    <n v="15"/>
  </r>
  <r>
    <n v="374"/>
    <x v="157"/>
    <n v="2023"/>
    <n v="4"/>
    <n v="20"/>
    <x v="872"/>
    <x v="1"/>
    <x v="41"/>
    <x v="2"/>
    <x v="1"/>
    <n v="3"/>
    <n v="25"/>
    <n v="75"/>
    <n v="1.125"/>
  </r>
  <r>
    <n v="450"/>
    <x v="82"/>
    <n v="2023"/>
    <n v="4"/>
    <n v="18"/>
    <x v="873"/>
    <x v="1"/>
    <x v="41"/>
    <x v="2"/>
    <x v="1"/>
    <n v="2"/>
    <n v="25"/>
    <n v="50"/>
    <n v="0.75"/>
  </r>
  <r>
    <n v="600"/>
    <x v="208"/>
    <n v="2023"/>
    <n v="10"/>
    <n v="22"/>
    <x v="874"/>
    <x v="1"/>
    <x v="41"/>
    <x v="2"/>
    <x v="1"/>
    <n v="2"/>
    <n v="500"/>
    <n v="1000"/>
    <n v="15"/>
  </r>
  <r>
    <n v="647"/>
    <x v="236"/>
    <n v="2023"/>
    <n v="5"/>
    <n v="21"/>
    <x v="875"/>
    <x v="0"/>
    <x v="41"/>
    <x v="2"/>
    <x v="0"/>
    <n v="3"/>
    <n v="500"/>
    <n v="1500"/>
    <n v="22.5"/>
  </r>
  <r>
    <n v="658"/>
    <x v="327"/>
    <n v="2023"/>
    <n v="3"/>
    <n v="12"/>
    <x v="876"/>
    <x v="0"/>
    <x v="41"/>
    <x v="2"/>
    <x v="0"/>
    <n v="1"/>
    <n v="25"/>
    <n v="25"/>
    <n v="0.375"/>
  </r>
  <r>
    <n v="718"/>
    <x v="311"/>
    <n v="2023"/>
    <n v="8"/>
    <n v="25"/>
    <x v="877"/>
    <x v="1"/>
    <x v="41"/>
    <x v="2"/>
    <x v="1"/>
    <n v="3"/>
    <n v="25"/>
    <n v="75"/>
    <n v="1.125"/>
  </r>
  <r>
    <n v="782"/>
    <x v="14"/>
    <n v="2023"/>
    <n v="6"/>
    <n v="4"/>
    <x v="878"/>
    <x v="0"/>
    <x v="41"/>
    <x v="2"/>
    <x v="0"/>
    <n v="3"/>
    <n v="300"/>
    <n v="900"/>
    <n v="13.5"/>
  </r>
  <r>
    <n v="810"/>
    <x v="301"/>
    <n v="2023"/>
    <n v="11"/>
    <n v="30"/>
    <x v="879"/>
    <x v="0"/>
    <x v="41"/>
    <x v="2"/>
    <x v="2"/>
    <n v="4"/>
    <n v="25"/>
    <n v="100"/>
    <n v="1.5"/>
  </r>
  <r>
    <n v="814"/>
    <x v="317"/>
    <n v="2023"/>
    <n v="9"/>
    <n v="5"/>
    <x v="880"/>
    <x v="1"/>
    <x v="41"/>
    <x v="2"/>
    <x v="0"/>
    <n v="1"/>
    <n v="500"/>
    <n v="500"/>
    <n v="7.5"/>
  </r>
  <r>
    <n v="887"/>
    <x v="156"/>
    <n v="2023"/>
    <n v="6"/>
    <n v="11"/>
    <x v="881"/>
    <x v="0"/>
    <x v="41"/>
    <x v="2"/>
    <x v="0"/>
    <n v="4"/>
    <n v="25"/>
    <n v="100"/>
    <n v="1.5"/>
  </r>
  <r>
    <n v="914"/>
    <x v="78"/>
    <n v="2023"/>
    <n v="10"/>
    <n v="11"/>
    <x v="882"/>
    <x v="1"/>
    <x v="41"/>
    <x v="2"/>
    <x v="2"/>
    <n v="1"/>
    <n v="500"/>
    <n v="500"/>
    <n v="7.5"/>
  </r>
  <r>
    <n v="960"/>
    <x v="299"/>
    <n v="2023"/>
    <n v="8"/>
    <n v="8"/>
    <x v="883"/>
    <x v="0"/>
    <x v="41"/>
    <x v="2"/>
    <x v="0"/>
    <n v="2"/>
    <n v="30"/>
    <n v="60"/>
    <n v="0.89999999999999991"/>
  </r>
  <r>
    <n v="970"/>
    <x v="8"/>
    <n v="2023"/>
    <n v="5"/>
    <n v="16"/>
    <x v="884"/>
    <x v="0"/>
    <x v="41"/>
    <x v="2"/>
    <x v="2"/>
    <n v="4"/>
    <n v="500"/>
    <n v="2000"/>
    <n v="30"/>
  </r>
  <r>
    <n v="119"/>
    <x v="239"/>
    <n v="2023"/>
    <n v="3"/>
    <n v="13"/>
    <x v="885"/>
    <x v="1"/>
    <x v="42"/>
    <x v="2"/>
    <x v="0"/>
    <n v="3"/>
    <n v="50"/>
    <n v="150"/>
    <n v="2.25"/>
  </r>
  <r>
    <n v="120"/>
    <x v="197"/>
    <n v="2023"/>
    <n v="5"/>
    <n v="7"/>
    <x v="886"/>
    <x v="0"/>
    <x v="42"/>
    <x v="2"/>
    <x v="1"/>
    <n v="1"/>
    <n v="50"/>
    <n v="50"/>
    <n v="0.75"/>
  </r>
  <r>
    <n v="165"/>
    <x v="333"/>
    <n v="2023"/>
    <n v="9"/>
    <n v="14"/>
    <x v="887"/>
    <x v="1"/>
    <x v="42"/>
    <x v="2"/>
    <x v="0"/>
    <n v="4"/>
    <n v="300"/>
    <n v="1200"/>
    <n v="18"/>
  </r>
  <r>
    <n v="190"/>
    <x v="72"/>
    <n v="2023"/>
    <n v="5"/>
    <n v="4"/>
    <x v="888"/>
    <x v="1"/>
    <x v="42"/>
    <x v="2"/>
    <x v="1"/>
    <n v="3"/>
    <n v="30"/>
    <n v="90"/>
    <n v="1.3499999999999999"/>
  </r>
  <r>
    <n v="291"/>
    <x v="290"/>
    <n v="2023"/>
    <n v="1"/>
    <n v="8"/>
    <x v="889"/>
    <x v="0"/>
    <x v="42"/>
    <x v="2"/>
    <x v="0"/>
    <n v="2"/>
    <n v="300"/>
    <n v="600"/>
    <n v="9"/>
  </r>
  <r>
    <n v="418"/>
    <x v="63"/>
    <n v="2023"/>
    <n v="8"/>
    <n v="5"/>
    <x v="890"/>
    <x v="1"/>
    <x v="42"/>
    <x v="2"/>
    <x v="2"/>
    <n v="2"/>
    <n v="500"/>
    <n v="1000"/>
    <n v="15"/>
  </r>
  <r>
    <n v="432"/>
    <x v="29"/>
    <n v="2023"/>
    <n v="1"/>
    <n v="5"/>
    <x v="891"/>
    <x v="1"/>
    <x v="42"/>
    <x v="2"/>
    <x v="2"/>
    <n v="2"/>
    <n v="500"/>
    <n v="1000"/>
    <n v="15"/>
  </r>
  <r>
    <n v="442"/>
    <x v="233"/>
    <n v="2023"/>
    <n v="3"/>
    <n v="17"/>
    <x v="892"/>
    <x v="1"/>
    <x v="42"/>
    <x v="2"/>
    <x v="0"/>
    <n v="4"/>
    <n v="25"/>
    <n v="100"/>
    <n v="1.5"/>
  </r>
  <r>
    <n v="491"/>
    <x v="1"/>
    <n v="2023"/>
    <n v="5"/>
    <n v="23"/>
    <x v="893"/>
    <x v="1"/>
    <x v="42"/>
    <x v="2"/>
    <x v="2"/>
    <n v="3"/>
    <n v="300"/>
    <n v="900"/>
    <n v="13.5"/>
  </r>
  <r>
    <n v="500"/>
    <x v="11"/>
    <n v="2023"/>
    <n v="3"/>
    <n v="1"/>
    <x v="894"/>
    <x v="1"/>
    <x v="42"/>
    <x v="2"/>
    <x v="1"/>
    <n v="4"/>
    <n v="25"/>
    <n v="100"/>
    <n v="1.5"/>
  </r>
  <r>
    <n v="575"/>
    <x v="334"/>
    <n v="2023"/>
    <n v="3"/>
    <n v="28"/>
    <x v="895"/>
    <x v="0"/>
    <x v="42"/>
    <x v="2"/>
    <x v="0"/>
    <n v="2"/>
    <n v="50"/>
    <n v="100"/>
    <n v="1.5"/>
  </r>
  <r>
    <n v="634"/>
    <x v="266"/>
    <n v="2023"/>
    <n v="10"/>
    <n v="8"/>
    <x v="896"/>
    <x v="0"/>
    <x v="42"/>
    <x v="2"/>
    <x v="2"/>
    <n v="4"/>
    <n v="500"/>
    <n v="2000"/>
    <n v="30"/>
  </r>
  <r>
    <n v="678"/>
    <x v="50"/>
    <n v="2023"/>
    <n v="12"/>
    <n v="23"/>
    <x v="897"/>
    <x v="1"/>
    <x v="42"/>
    <x v="2"/>
    <x v="2"/>
    <n v="3"/>
    <n v="300"/>
    <n v="900"/>
    <n v="13.5"/>
  </r>
  <r>
    <n v="702"/>
    <x v="48"/>
    <n v="2023"/>
    <n v="7"/>
    <n v="27"/>
    <x v="898"/>
    <x v="1"/>
    <x v="42"/>
    <x v="2"/>
    <x v="0"/>
    <n v="2"/>
    <n v="300"/>
    <n v="600"/>
    <n v="9"/>
  </r>
  <r>
    <n v="705"/>
    <x v="319"/>
    <n v="2023"/>
    <n v="3"/>
    <n v="7"/>
    <x v="899"/>
    <x v="0"/>
    <x v="42"/>
    <x v="2"/>
    <x v="2"/>
    <n v="2"/>
    <n v="25"/>
    <n v="50"/>
    <n v="0.75"/>
  </r>
  <r>
    <n v="716"/>
    <x v="299"/>
    <n v="2023"/>
    <n v="8"/>
    <n v="8"/>
    <x v="900"/>
    <x v="1"/>
    <x v="42"/>
    <x v="2"/>
    <x v="0"/>
    <n v="4"/>
    <n v="300"/>
    <n v="1200"/>
    <n v="18"/>
  </r>
  <r>
    <n v="794"/>
    <x v="13"/>
    <n v="2023"/>
    <n v="9"/>
    <n v="17"/>
    <x v="901"/>
    <x v="1"/>
    <x v="42"/>
    <x v="2"/>
    <x v="1"/>
    <n v="1"/>
    <n v="300"/>
    <n v="300"/>
    <n v="4.5"/>
  </r>
  <r>
    <n v="857"/>
    <x v="335"/>
    <n v="2023"/>
    <n v="12"/>
    <n v="31"/>
    <x v="902"/>
    <x v="0"/>
    <x v="42"/>
    <x v="2"/>
    <x v="2"/>
    <n v="2"/>
    <n v="25"/>
    <n v="50"/>
    <n v="0.75"/>
  </r>
  <r>
    <n v="874"/>
    <x v="40"/>
    <n v="2023"/>
    <n v="6"/>
    <n v="26"/>
    <x v="903"/>
    <x v="0"/>
    <x v="42"/>
    <x v="2"/>
    <x v="1"/>
    <n v="1"/>
    <n v="30"/>
    <n v="30"/>
    <n v="0.44999999999999996"/>
  </r>
  <r>
    <n v="957"/>
    <x v="131"/>
    <n v="2023"/>
    <n v="8"/>
    <n v="15"/>
    <x v="904"/>
    <x v="1"/>
    <x v="42"/>
    <x v="2"/>
    <x v="2"/>
    <n v="4"/>
    <n v="30"/>
    <n v="120"/>
    <n v="1.7999999999999998"/>
  </r>
  <r>
    <n v="966"/>
    <x v="169"/>
    <n v="2023"/>
    <n v="2"/>
    <n v="20"/>
    <x v="905"/>
    <x v="0"/>
    <x v="42"/>
    <x v="2"/>
    <x v="2"/>
    <n v="2"/>
    <n v="500"/>
    <n v="1000"/>
    <n v="15"/>
  </r>
  <r>
    <n v="973"/>
    <x v="251"/>
    <n v="2023"/>
    <n v="3"/>
    <n v="22"/>
    <x v="906"/>
    <x v="0"/>
    <x v="42"/>
    <x v="2"/>
    <x v="0"/>
    <n v="1"/>
    <n v="50"/>
    <n v="50"/>
    <n v="0.75"/>
  </r>
  <r>
    <n v="75"/>
    <x v="84"/>
    <n v="2023"/>
    <n v="7"/>
    <n v="6"/>
    <x v="907"/>
    <x v="0"/>
    <x v="43"/>
    <x v="2"/>
    <x v="1"/>
    <n v="4"/>
    <n v="50"/>
    <n v="200"/>
    <n v="3"/>
  </r>
  <r>
    <n v="206"/>
    <x v="63"/>
    <n v="2023"/>
    <n v="8"/>
    <n v="5"/>
    <x v="908"/>
    <x v="0"/>
    <x v="43"/>
    <x v="2"/>
    <x v="0"/>
    <n v="1"/>
    <n v="25"/>
    <n v="25"/>
    <n v="0.375"/>
  </r>
  <r>
    <n v="226"/>
    <x v="110"/>
    <n v="2023"/>
    <n v="10"/>
    <n v="29"/>
    <x v="909"/>
    <x v="1"/>
    <x v="43"/>
    <x v="2"/>
    <x v="0"/>
    <n v="1"/>
    <n v="50"/>
    <n v="50"/>
    <n v="0.75"/>
  </r>
  <r>
    <n v="272"/>
    <x v="218"/>
    <n v="2023"/>
    <n v="2"/>
    <n v="25"/>
    <x v="910"/>
    <x v="1"/>
    <x v="43"/>
    <x v="2"/>
    <x v="2"/>
    <n v="2"/>
    <n v="50"/>
    <n v="100"/>
    <n v="1.5"/>
  </r>
  <r>
    <n v="299"/>
    <x v="75"/>
    <n v="2023"/>
    <n v="7"/>
    <n v="25"/>
    <x v="911"/>
    <x v="0"/>
    <x v="43"/>
    <x v="2"/>
    <x v="2"/>
    <n v="2"/>
    <n v="500"/>
    <n v="1000"/>
    <n v="15"/>
  </r>
  <r>
    <n v="318"/>
    <x v="254"/>
    <n v="2023"/>
    <n v="10"/>
    <n v="24"/>
    <x v="912"/>
    <x v="0"/>
    <x v="43"/>
    <x v="2"/>
    <x v="0"/>
    <n v="1"/>
    <n v="25"/>
    <n v="25"/>
    <n v="0.375"/>
  </r>
  <r>
    <n v="444"/>
    <x v="319"/>
    <n v="2023"/>
    <n v="3"/>
    <n v="7"/>
    <x v="913"/>
    <x v="1"/>
    <x v="43"/>
    <x v="2"/>
    <x v="0"/>
    <n v="3"/>
    <n v="30"/>
    <n v="90"/>
    <n v="1.3499999999999999"/>
  </r>
  <r>
    <n v="492"/>
    <x v="213"/>
    <n v="2023"/>
    <n v="6"/>
    <n v="29"/>
    <x v="914"/>
    <x v="0"/>
    <x v="43"/>
    <x v="2"/>
    <x v="1"/>
    <n v="4"/>
    <n v="25"/>
    <n v="100"/>
    <n v="1.5"/>
  </r>
  <r>
    <n v="612"/>
    <x v="314"/>
    <n v="2023"/>
    <n v="8"/>
    <n v="6"/>
    <x v="915"/>
    <x v="1"/>
    <x v="43"/>
    <x v="2"/>
    <x v="2"/>
    <n v="1"/>
    <n v="500"/>
    <n v="500"/>
    <n v="7.5"/>
  </r>
  <r>
    <n v="615"/>
    <x v="50"/>
    <n v="2023"/>
    <n v="12"/>
    <n v="23"/>
    <x v="916"/>
    <x v="1"/>
    <x v="43"/>
    <x v="2"/>
    <x v="0"/>
    <n v="4"/>
    <n v="25"/>
    <n v="100"/>
    <n v="1.5"/>
  </r>
  <r>
    <n v="724"/>
    <x v="88"/>
    <n v="2023"/>
    <n v="4"/>
    <n v="19"/>
    <x v="917"/>
    <x v="0"/>
    <x v="43"/>
    <x v="2"/>
    <x v="0"/>
    <n v="3"/>
    <n v="50"/>
    <n v="150"/>
    <n v="2.25"/>
  </r>
  <r>
    <n v="725"/>
    <x v="89"/>
    <n v="2023"/>
    <n v="8"/>
    <n v="21"/>
    <x v="918"/>
    <x v="0"/>
    <x v="43"/>
    <x v="2"/>
    <x v="2"/>
    <n v="1"/>
    <n v="300"/>
    <n v="300"/>
    <n v="4.5"/>
  </r>
  <r>
    <n v="732"/>
    <x v="171"/>
    <n v="2023"/>
    <n v="2"/>
    <n v="11"/>
    <x v="919"/>
    <x v="0"/>
    <x v="43"/>
    <x v="2"/>
    <x v="2"/>
    <n v="2"/>
    <n v="500"/>
    <n v="1000"/>
    <n v="15"/>
  </r>
  <r>
    <n v="789"/>
    <x v="203"/>
    <n v="2023"/>
    <n v="9"/>
    <n v="30"/>
    <x v="920"/>
    <x v="1"/>
    <x v="43"/>
    <x v="2"/>
    <x v="0"/>
    <n v="4"/>
    <n v="500"/>
    <n v="2000"/>
    <n v="30"/>
  </r>
  <r>
    <n v="798"/>
    <x v="234"/>
    <n v="2023"/>
    <n v="8"/>
    <n v="4"/>
    <x v="921"/>
    <x v="0"/>
    <x v="43"/>
    <x v="2"/>
    <x v="0"/>
    <n v="1"/>
    <n v="50"/>
    <n v="50"/>
    <n v="0.75"/>
  </r>
  <r>
    <n v="811"/>
    <x v="90"/>
    <n v="2023"/>
    <n v="5"/>
    <n v="19"/>
    <x v="922"/>
    <x v="0"/>
    <x v="43"/>
    <x v="2"/>
    <x v="1"/>
    <n v="2"/>
    <n v="25"/>
    <n v="50"/>
    <n v="0.75"/>
  </r>
  <r>
    <n v="827"/>
    <x v="15"/>
    <n v="2023"/>
    <n v="11"/>
    <n v="9"/>
    <x v="923"/>
    <x v="0"/>
    <x v="43"/>
    <x v="2"/>
    <x v="1"/>
    <n v="3"/>
    <n v="300"/>
    <n v="900"/>
    <n v="13.5"/>
  </r>
  <r>
    <n v="829"/>
    <x v="51"/>
    <n v="2023"/>
    <n v="7"/>
    <n v="14"/>
    <x v="924"/>
    <x v="0"/>
    <x v="43"/>
    <x v="2"/>
    <x v="1"/>
    <n v="3"/>
    <n v="30"/>
    <n v="90"/>
    <n v="1.3499999999999999"/>
  </r>
  <r>
    <n v="19"/>
    <x v="30"/>
    <n v="2023"/>
    <n v="9"/>
    <n v="16"/>
    <x v="925"/>
    <x v="1"/>
    <x v="44"/>
    <x v="2"/>
    <x v="0"/>
    <n v="2"/>
    <n v="25"/>
    <n v="50"/>
    <n v="0.75"/>
  </r>
  <r>
    <n v="59"/>
    <x v="43"/>
    <n v="2023"/>
    <n v="7"/>
    <n v="5"/>
    <x v="926"/>
    <x v="0"/>
    <x v="44"/>
    <x v="2"/>
    <x v="0"/>
    <n v="1"/>
    <n v="50"/>
    <n v="50"/>
    <n v="0.75"/>
  </r>
  <r>
    <n v="157"/>
    <x v="53"/>
    <n v="2023"/>
    <n v="6"/>
    <n v="24"/>
    <x v="927"/>
    <x v="0"/>
    <x v="44"/>
    <x v="2"/>
    <x v="2"/>
    <n v="4"/>
    <n v="500"/>
    <n v="2000"/>
    <n v="30"/>
  </r>
  <r>
    <n v="182"/>
    <x v="228"/>
    <n v="2023"/>
    <n v="6"/>
    <n v="15"/>
    <x v="928"/>
    <x v="0"/>
    <x v="44"/>
    <x v="2"/>
    <x v="1"/>
    <n v="4"/>
    <n v="30"/>
    <n v="120"/>
    <n v="1.7999999999999998"/>
  </r>
  <r>
    <n v="192"/>
    <x v="124"/>
    <n v="2023"/>
    <n v="2"/>
    <n v="10"/>
    <x v="929"/>
    <x v="0"/>
    <x v="44"/>
    <x v="2"/>
    <x v="1"/>
    <n v="2"/>
    <n v="50"/>
    <n v="100"/>
    <n v="1.5"/>
  </r>
  <r>
    <n v="216"/>
    <x v="282"/>
    <n v="2023"/>
    <n v="7"/>
    <n v="11"/>
    <x v="930"/>
    <x v="0"/>
    <x v="44"/>
    <x v="2"/>
    <x v="2"/>
    <n v="2"/>
    <n v="50"/>
    <n v="100"/>
    <n v="1.5"/>
  </r>
  <r>
    <n v="234"/>
    <x v="336"/>
    <n v="2023"/>
    <n v="11"/>
    <n v="20"/>
    <x v="931"/>
    <x v="1"/>
    <x v="44"/>
    <x v="2"/>
    <x v="2"/>
    <n v="2"/>
    <n v="25"/>
    <n v="50"/>
    <n v="0.75"/>
  </r>
  <r>
    <n v="271"/>
    <x v="126"/>
    <n v="2023"/>
    <n v="6"/>
    <n v="23"/>
    <x v="932"/>
    <x v="1"/>
    <x v="44"/>
    <x v="2"/>
    <x v="1"/>
    <n v="4"/>
    <n v="30"/>
    <n v="120"/>
    <n v="1.7999999999999998"/>
  </r>
  <r>
    <n v="345"/>
    <x v="227"/>
    <n v="2023"/>
    <n v="11"/>
    <n v="14"/>
    <x v="933"/>
    <x v="0"/>
    <x v="44"/>
    <x v="2"/>
    <x v="2"/>
    <n v="1"/>
    <n v="30"/>
    <n v="30"/>
    <n v="0.44999999999999996"/>
  </r>
  <r>
    <n v="401"/>
    <x v="78"/>
    <n v="2023"/>
    <n v="10"/>
    <n v="11"/>
    <x v="934"/>
    <x v="1"/>
    <x v="44"/>
    <x v="2"/>
    <x v="0"/>
    <n v="1"/>
    <n v="300"/>
    <n v="300"/>
    <n v="4.5"/>
  </r>
  <r>
    <n v="411"/>
    <x v="8"/>
    <n v="2023"/>
    <n v="5"/>
    <n v="16"/>
    <x v="935"/>
    <x v="0"/>
    <x v="44"/>
    <x v="2"/>
    <x v="2"/>
    <n v="4"/>
    <n v="50"/>
    <n v="200"/>
    <n v="3"/>
  </r>
  <r>
    <n v="523"/>
    <x v="176"/>
    <n v="2023"/>
    <n v="9"/>
    <n v="24"/>
    <x v="936"/>
    <x v="1"/>
    <x v="44"/>
    <x v="2"/>
    <x v="2"/>
    <n v="1"/>
    <n v="300"/>
    <n v="300"/>
    <n v="4.5"/>
  </r>
  <r>
    <n v="629"/>
    <x v="337"/>
    <n v="2023"/>
    <n v="6"/>
    <n v="12"/>
    <x v="937"/>
    <x v="0"/>
    <x v="44"/>
    <x v="2"/>
    <x v="2"/>
    <n v="2"/>
    <n v="25"/>
    <n v="50"/>
    <n v="0.75"/>
  </r>
  <r>
    <n v="639"/>
    <x v="297"/>
    <n v="2023"/>
    <n v="5"/>
    <n v="13"/>
    <x v="938"/>
    <x v="1"/>
    <x v="44"/>
    <x v="2"/>
    <x v="1"/>
    <n v="4"/>
    <n v="50"/>
    <n v="200"/>
    <n v="3"/>
  </r>
  <r>
    <n v="668"/>
    <x v="151"/>
    <n v="2023"/>
    <n v="7"/>
    <n v="28"/>
    <x v="939"/>
    <x v="1"/>
    <x v="44"/>
    <x v="2"/>
    <x v="2"/>
    <n v="3"/>
    <n v="50"/>
    <n v="150"/>
    <n v="2.25"/>
  </r>
  <r>
    <n v="671"/>
    <x v="313"/>
    <n v="2023"/>
    <n v="8"/>
    <n v="27"/>
    <x v="940"/>
    <x v="0"/>
    <x v="44"/>
    <x v="2"/>
    <x v="2"/>
    <n v="3"/>
    <n v="50"/>
    <n v="150"/>
    <n v="2.25"/>
  </r>
  <r>
    <n v="704"/>
    <x v="100"/>
    <n v="2023"/>
    <n v="8"/>
    <n v="28"/>
    <x v="941"/>
    <x v="1"/>
    <x v="44"/>
    <x v="2"/>
    <x v="0"/>
    <n v="3"/>
    <n v="30"/>
    <n v="90"/>
    <n v="1.3499999999999999"/>
  </r>
  <r>
    <n v="756"/>
    <x v="313"/>
    <n v="2023"/>
    <n v="8"/>
    <n v="27"/>
    <x v="942"/>
    <x v="1"/>
    <x v="44"/>
    <x v="2"/>
    <x v="2"/>
    <n v="4"/>
    <n v="300"/>
    <n v="1200"/>
    <n v="18"/>
  </r>
  <r>
    <n v="790"/>
    <x v="299"/>
    <n v="2023"/>
    <n v="8"/>
    <n v="8"/>
    <x v="943"/>
    <x v="0"/>
    <x v="44"/>
    <x v="2"/>
    <x v="0"/>
    <n v="1"/>
    <n v="25"/>
    <n v="25"/>
    <n v="0.375"/>
  </r>
  <r>
    <n v="809"/>
    <x v="310"/>
    <n v="2023"/>
    <n v="9"/>
    <n v="25"/>
    <x v="944"/>
    <x v="1"/>
    <x v="44"/>
    <x v="2"/>
    <x v="1"/>
    <n v="2"/>
    <n v="50"/>
    <n v="100"/>
    <n v="1.5"/>
  </r>
  <r>
    <n v="840"/>
    <x v="338"/>
    <n v="2023"/>
    <n v="5"/>
    <n v="24"/>
    <x v="945"/>
    <x v="0"/>
    <x v="44"/>
    <x v="2"/>
    <x v="0"/>
    <n v="2"/>
    <n v="25"/>
    <n v="50"/>
    <n v="0.75"/>
  </r>
  <r>
    <n v="871"/>
    <x v="278"/>
    <n v="2023"/>
    <n v="8"/>
    <n v="31"/>
    <x v="946"/>
    <x v="0"/>
    <x v="44"/>
    <x v="2"/>
    <x v="1"/>
    <n v="2"/>
    <n v="30"/>
    <n v="60"/>
    <n v="0.89999999999999991"/>
  </r>
  <r>
    <n v="937"/>
    <x v="187"/>
    <n v="2023"/>
    <n v="10"/>
    <n v="23"/>
    <x v="947"/>
    <x v="1"/>
    <x v="44"/>
    <x v="2"/>
    <x v="1"/>
    <n v="1"/>
    <n v="500"/>
    <n v="500"/>
    <n v="7.5"/>
  </r>
  <r>
    <n v="946"/>
    <x v="7"/>
    <n v="2023"/>
    <n v="5"/>
    <n v="8"/>
    <x v="948"/>
    <x v="0"/>
    <x v="44"/>
    <x v="2"/>
    <x v="2"/>
    <n v="4"/>
    <n v="500"/>
    <n v="2000"/>
    <n v="30"/>
  </r>
  <r>
    <n v="958"/>
    <x v="125"/>
    <n v="2023"/>
    <n v="6"/>
    <n v="2"/>
    <x v="949"/>
    <x v="0"/>
    <x v="44"/>
    <x v="2"/>
    <x v="2"/>
    <n v="2"/>
    <n v="25"/>
    <n v="50"/>
    <n v="0.75"/>
  </r>
  <r>
    <n v="967"/>
    <x v="339"/>
    <n v="2023"/>
    <n v="4"/>
    <n v="17"/>
    <x v="950"/>
    <x v="0"/>
    <x v="44"/>
    <x v="2"/>
    <x v="1"/>
    <n v="1"/>
    <n v="25"/>
    <n v="25"/>
    <n v="0.375"/>
  </r>
  <r>
    <n v="996"/>
    <x v="8"/>
    <n v="2023"/>
    <n v="5"/>
    <n v="16"/>
    <x v="951"/>
    <x v="0"/>
    <x v="44"/>
    <x v="2"/>
    <x v="0"/>
    <n v="1"/>
    <n v="50"/>
    <n v="50"/>
    <n v="0.75"/>
  </r>
  <r>
    <n v="9"/>
    <x v="123"/>
    <n v="2023"/>
    <n v="12"/>
    <n v="13"/>
    <x v="952"/>
    <x v="0"/>
    <x v="45"/>
    <x v="2"/>
    <x v="2"/>
    <n v="2"/>
    <n v="300"/>
    <n v="600"/>
    <n v="9"/>
  </r>
  <r>
    <n v="57"/>
    <x v="291"/>
    <n v="2023"/>
    <n v="11"/>
    <n v="18"/>
    <x v="953"/>
    <x v="1"/>
    <x v="45"/>
    <x v="2"/>
    <x v="1"/>
    <n v="1"/>
    <n v="30"/>
    <n v="30"/>
    <n v="0.44999999999999996"/>
  </r>
  <r>
    <n v="153"/>
    <x v="289"/>
    <n v="2023"/>
    <n v="12"/>
    <n v="16"/>
    <x v="954"/>
    <x v="0"/>
    <x v="45"/>
    <x v="2"/>
    <x v="2"/>
    <n v="2"/>
    <n v="500"/>
    <n v="1000"/>
    <n v="15"/>
  </r>
  <r>
    <n v="189"/>
    <x v="80"/>
    <n v="2023"/>
    <n v="1"/>
    <n v="30"/>
    <x v="955"/>
    <x v="0"/>
    <x v="45"/>
    <x v="2"/>
    <x v="1"/>
    <n v="1"/>
    <n v="50"/>
    <n v="50"/>
    <n v="0.75"/>
  </r>
  <r>
    <n v="431"/>
    <x v="0"/>
    <n v="2023"/>
    <n v="10"/>
    <n v="15"/>
    <x v="956"/>
    <x v="0"/>
    <x v="45"/>
    <x v="2"/>
    <x v="2"/>
    <n v="4"/>
    <n v="300"/>
    <n v="1200"/>
    <n v="18"/>
  </r>
  <r>
    <n v="462"/>
    <x v="214"/>
    <n v="2023"/>
    <n v="4"/>
    <n v="1"/>
    <x v="957"/>
    <x v="0"/>
    <x v="45"/>
    <x v="2"/>
    <x v="2"/>
    <n v="4"/>
    <n v="300"/>
    <n v="1200"/>
    <n v="18"/>
  </r>
  <r>
    <n v="466"/>
    <x v="172"/>
    <n v="2023"/>
    <n v="6"/>
    <n v="20"/>
    <x v="958"/>
    <x v="0"/>
    <x v="45"/>
    <x v="2"/>
    <x v="2"/>
    <n v="4"/>
    <n v="25"/>
    <n v="100"/>
    <n v="1.5"/>
  </r>
  <r>
    <n v="547"/>
    <x v="319"/>
    <n v="2023"/>
    <n v="3"/>
    <n v="7"/>
    <x v="959"/>
    <x v="0"/>
    <x v="45"/>
    <x v="2"/>
    <x v="0"/>
    <n v="4"/>
    <n v="500"/>
    <n v="2000"/>
    <n v="30"/>
  </r>
  <r>
    <n v="574"/>
    <x v="278"/>
    <n v="2023"/>
    <n v="8"/>
    <n v="31"/>
    <x v="960"/>
    <x v="1"/>
    <x v="45"/>
    <x v="2"/>
    <x v="2"/>
    <n v="2"/>
    <n v="25"/>
    <n v="50"/>
    <n v="0.75"/>
  </r>
  <r>
    <n v="620"/>
    <x v="7"/>
    <n v="2023"/>
    <n v="5"/>
    <n v="8"/>
    <x v="961"/>
    <x v="0"/>
    <x v="45"/>
    <x v="2"/>
    <x v="2"/>
    <n v="3"/>
    <n v="25"/>
    <n v="75"/>
    <n v="1.125"/>
  </r>
  <r>
    <n v="635"/>
    <x v="340"/>
    <n v="2023"/>
    <n v="8"/>
    <n v="17"/>
    <x v="962"/>
    <x v="1"/>
    <x v="45"/>
    <x v="2"/>
    <x v="2"/>
    <n v="3"/>
    <n v="300"/>
    <n v="900"/>
    <n v="13.5"/>
  </r>
  <r>
    <n v="676"/>
    <x v="177"/>
    <n v="2023"/>
    <n v="7"/>
    <n v="19"/>
    <x v="963"/>
    <x v="0"/>
    <x v="45"/>
    <x v="2"/>
    <x v="2"/>
    <n v="3"/>
    <n v="500"/>
    <n v="1500"/>
    <n v="22.5"/>
  </r>
  <r>
    <n v="824"/>
    <x v="86"/>
    <n v="2023"/>
    <n v="5"/>
    <n v="5"/>
    <x v="964"/>
    <x v="0"/>
    <x v="45"/>
    <x v="2"/>
    <x v="0"/>
    <n v="4"/>
    <n v="30"/>
    <n v="120"/>
    <n v="1.7999999999999998"/>
  </r>
  <r>
    <n v="848"/>
    <x v="68"/>
    <n v="2023"/>
    <n v="2"/>
    <n v="13"/>
    <x v="965"/>
    <x v="1"/>
    <x v="45"/>
    <x v="2"/>
    <x v="0"/>
    <n v="3"/>
    <n v="25"/>
    <n v="75"/>
    <n v="1.125"/>
  </r>
  <r>
    <n v="860"/>
    <x v="341"/>
    <n v="2023"/>
    <n v="1"/>
    <n v="9"/>
    <x v="966"/>
    <x v="0"/>
    <x v="45"/>
    <x v="2"/>
    <x v="0"/>
    <n v="4"/>
    <n v="50"/>
    <n v="200"/>
    <n v="3"/>
  </r>
  <r>
    <n v="872"/>
    <x v="78"/>
    <n v="2023"/>
    <n v="10"/>
    <n v="11"/>
    <x v="967"/>
    <x v="1"/>
    <x v="45"/>
    <x v="2"/>
    <x v="1"/>
    <n v="3"/>
    <n v="25"/>
    <n v="75"/>
    <n v="1.125"/>
  </r>
  <r>
    <n v="988"/>
    <x v="342"/>
    <n v="2023"/>
    <n v="5"/>
    <n v="28"/>
    <x v="968"/>
    <x v="1"/>
    <x v="45"/>
    <x v="2"/>
    <x v="0"/>
    <n v="3"/>
    <n v="25"/>
    <n v="75"/>
    <n v="1.125"/>
  </r>
  <r>
    <n v="14"/>
    <x v="250"/>
    <n v="2023"/>
    <n v="1"/>
    <n v="27"/>
    <x v="969"/>
    <x v="0"/>
    <x v="46"/>
    <x v="2"/>
    <x v="0"/>
    <n v="4"/>
    <n v="30"/>
    <n v="120"/>
    <n v="1.7999999999999998"/>
  </r>
  <r>
    <n v="25"/>
    <x v="107"/>
    <n v="2023"/>
    <n v="12"/>
    <n v="4"/>
    <x v="970"/>
    <x v="1"/>
    <x v="46"/>
    <x v="2"/>
    <x v="1"/>
    <n v="1"/>
    <n v="50"/>
    <n v="50"/>
    <n v="0.75"/>
  </r>
  <r>
    <n v="80"/>
    <x v="44"/>
    <n v="2023"/>
    <n v="12"/>
    <n v="22"/>
    <x v="971"/>
    <x v="1"/>
    <x v="46"/>
    <x v="2"/>
    <x v="0"/>
    <n v="2"/>
    <n v="30"/>
    <n v="60"/>
    <n v="0.89999999999999991"/>
  </r>
  <r>
    <n v="122"/>
    <x v="129"/>
    <n v="2023"/>
    <n v="10"/>
    <n v="26"/>
    <x v="972"/>
    <x v="0"/>
    <x v="46"/>
    <x v="2"/>
    <x v="2"/>
    <n v="4"/>
    <n v="30"/>
    <n v="120"/>
    <n v="1.7999999999999998"/>
  </r>
  <r>
    <n v="161"/>
    <x v="251"/>
    <n v="2023"/>
    <n v="3"/>
    <n v="3"/>
    <x v="973"/>
    <x v="0"/>
    <x v="46"/>
    <x v="2"/>
    <x v="1"/>
    <n v="2"/>
    <n v="500"/>
    <n v="1000"/>
    <n v="15"/>
  </r>
  <r>
    <n v="163"/>
    <x v="27"/>
    <n v="2023"/>
    <n v="3"/>
    <n v="15"/>
    <x v="974"/>
    <x v="1"/>
    <x v="46"/>
    <x v="2"/>
    <x v="0"/>
    <n v="3"/>
    <n v="50"/>
    <n v="150"/>
    <n v="2.25"/>
  </r>
  <r>
    <n v="173"/>
    <x v="21"/>
    <n v="2023"/>
    <n v="11"/>
    <n v="8"/>
    <x v="975"/>
    <x v="0"/>
    <x v="46"/>
    <x v="2"/>
    <x v="2"/>
    <n v="4"/>
    <n v="30"/>
    <n v="120"/>
    <n v="1.7999999999999998"/>
  </r>
  <r>
    <n v="187"/>
    <x v="66"/>
    <n v="2023"/>
    <n v="6"/>
    <n v="7"/>
    <x v="976"/>
    <x v="1"/>
    <x v="46"/>
    <x v="2"/>
    <x v="0"/>
    <n v="2"/>
    <n v="50"/>
    <n v="100"/>
    <n v="1.5"/>
  </r>
  <r>
    <n v="191"/>
    <x v="216"/>
    <n v="2023"/>
    <n v="10"/>
    <n v="18"/>
    <x v="977"/>
    <x v="0"/>
    <x v="46"/>
    <x v="2"/>
    <x v="1"/>
    <n v="1"/>
    <n v="25"/>
    <n v="25"/>
    <n v="0.375"/>
  </r>
  <r>
    <n v="218"/>
    <x v="279"/>
    <n v="2023"/>
    <n v="9"/>
    <n v="22"/>
    <x v="978"/>
    <x v="0"/>
    <x v="46"/>
    <x v="2"/>
    <x v="1"/>
    <n v="3"/>
    <n v="30"/>
    <n v="90"/>
    <n v="1.3499999999999999"/>
  </r>
  <r>
    <n v="220"/>
    <x v="81"/>
    <n v="2023"/>
    <n v="3"/>
    <n v="3"/>
    <x v="979"/>
    <x v="0"/>
    <x v="46"/>
    <x v="2"/>
    <x v="1"/>
    <n v="1"/>
    <n v="500"/>
    <n v="500"/>
    <n v="7.5"/>
  </r>
  <r>
    <n v="223"/>
    <x v="224"/>
    <n v="2023"/>
    <n v="2"/>
    <n v="2"/>
    <x v="980"/>
    <x v="1"/>
    <x v="46"/>
    <x v="2"/>
    <x v="0"/>
    <n v="1"/>
    <n v="25"/>
    <n v="25"/>
    <n v="0.375"/>
  </r>
  <r>
    <n v="282"/>
    <x v="311"/>
    <n v="2023"/>
    <n v="8"/>
    <n v="25"/>
    <x v="981"/>
    <x v="1"/>
    <x v="46"/>
    <x v="2"/>
    <x v="2"/>
    <n v="4"/>
    <n v="50"/>
    <n v="200"/>
    <n v="3"/>
  </r>
  <r>
    <n v="363"/>
    <x v="67"/>
    <n v="2023"/>
    <n v="6"/>
    <n v="2"/>
    <x v="982"/>
    <x v="0"/>
    <x v="46"/>
    <x v="2"/>
    <x v="1"/>
    <n v="1"/>
    <n v="25"/>
    <n v="25"/>
    <n v="0.375"/>
  </r>
  <r>
    <n v="376"/>
    <x v="8"/>
    <n v="2023"/>
    <n v="5"/>
    <n v="16"/>
    <x v="983"/>
    <x v="1"/>
    <x v="46"/>
    <x v="2"/>
    <x v="1"/>
    <n v="1"/>
    <n v="30"/>
    <n v="30"/>
    <n v="0.44999999999999996"/>
  </r>
  <r>
    <n v="399"/>
    <x v="11"/>
    <n v="2023"/>
    <n v="3"/>
    <n v="1"/>
    <x v="984"/>
    <x v="1"/>
    <x v="46"/>
    <x v="2"/>
    <x v="1"/>
    <n v="2"/>
    <n v="30"/>
    <n v="60"/>
    <n v="0.89999999999999991"/>
  </r>
  <r>
    <n v="408"/>
    <x v="303"/>
    <n v="2023"/>
    <n v="4"/>
    <n v="15"/>
    <x v="985"/>
    <x v="1"/>
    <x v="46"/>
    <x v="2"/>
    <x v="1"/>
    <n v="1"/>
    <n v="500"/>
    <n v="500"/>
    <n v="7.5"/>
  </r>
  <r>
    <n v="429"/>
    <x v="287"/>
    <n v="2023"/>
    <n v="12"/>
    <n v="28"/>
    <x v="986"/>
    <x v="0"/>
    <x v="46"/>
    <x v="2"/>
    <x v="2"/>
    <n v="2"/>
    <n v="25"/>
    <n v="50"/>
    <n v="0.75"/>
  </r>
  <r>
    <n v="440"/>
    <x v="167"/>
    <n v="2023"/>
    <n v="10"/>
    <n v="26"/>
    <x v="987"/>
    <x v="0"/>
    <x v="46"/>
    <x v="2"/>
    <x v="0"/>
    <n v="2"/>
    <n v="300"/>
    <n v="600"/>
    <n v="9"/>
  </r>
  <r>
    <n v="473"/>
    <x v="218"/>
    <n v="2023"/>
    <n v="2"/>
    <n v="25"/>
    <x v="988"/>
    <x v="0"/>
    <x v="46"/>
    <x v="2"/>
    <x v="1"/>
    <n v="1"/>
    <n v="50"/>
    <n v="50"/>
    <n v="0.75"/>
  </r>
  <r>
    <n v="532"/>
    <x v="120"/>
    <n v="2023"/>
    <n v="6"/>
    <n v="19"/>
    <x v="989"/>
    <x v="1"/>
    <x v="46"/>
    <x v="2"/>
    <x v="0"/>
    <n v="4"/>
    <n v="30"/>
    <n v="120"/>
    <n v="1.7999999999999998"/>
  </r>
  <r>
    <n v="561"/>
    <x v="142"/>
    <n v="2023"/>
    <n v="5"/>
    <n v="27"/>
    <x v="990"/>
    <x v="1"/>
    <x v="46"/>
    <x v="2"/>
    <x v="0"/>
    <n v="4"/>
    <n v="500"/>
    <n v="2000"/>
    <n v="30"/>
  </r>
  <r>
    <n v="566"/>
    <x v="237"/>
    <n v="2023"/>
    <n v="12"/>
    <n v="2"/>
    <x v="991"/>
    <x v="1"/>
    <x v="46"/>
    <x v="2"/>
    <x v="0"/>
    <n v="1"/>
    <n v="30"/>
    <n v="30"/>
    <n v="0.44999999999999996"/>
  </r>
  <r>
    <n v="596"/>
    <x v="112"/>
    <n v="2023"/>
    <n v="2"/>
    <n v="7"/>
    <x v="992"/>
    <x v="1"/>
    <x v="46"/>
    <x v="2"/>
    <x v="2"/>
    <n v="1"/>
    <n v="300"/>
    <n v="300"/>
    <n v="4.5"/>
  </r>
  <r>
    <n v="692"/>
    <x v="242"/>
    <n v="2023"/>
    <n v="9"/>
    <n v="7"/>
    <x v="993"/>
    <x v="1"/>
    <x v="46"/>
    <x v="2"/>
    <x v="0"/>
    <n v="2"/>
    <n v="50"/>
    <n v="100"/>
    <n v="1.5"/>
  </r>
  <r>
    <n v="698"/>
    <x v="177"/>
    <n v="2023"/>
    <n v="7"/>
    <n v="19"/>
    <x v="994"/>
    <x v="1"/>
    <x v="46"/>
    <x v="2"/>
    <x v="2"/>
    <n v="1"/>
    <n v="300"/>
    <n v="300"/>
    <n v="4.5"/>
  </r>
  <r>
    <n v="735"/>
    <x v="183"/>
    <n v="2023"/>
    <n v="10"/>
    <n v="4"/>
    <x v="995"/>
    <x v="1"/>
    <x v="46"/>
    <x v="2"/>
    <x v="0"/>
    <n v="4"/>
    <n v="500"/>
    <n v="2000"/>
    <n v="30"/>
  </r>
  <r>
    <n v="758"/>
    <x v="343"/>
    <n v="2023"/>
    <n v="5"/>
    <n v="12"/>
    <x v="996"/>
    <x v="0"/>
    <x v="46"/>
    <x v="2"/>
    <x v="0"/>
    <n v="4"/>
    <n v="25"/>
    <n v="100"/>
    <n v="1.5"/>
  </r>
  <r>
    <n v="830"/>
    <x v="241"/>
    <n v="2023"/>
    <n v="6"/>
    <n v="22"/>
    <x v="997"/>
    <x v="1"/>
    <x v="46"/>
    <x v="2"/>
    <x v="0"/>
    <n v="3"/>
    <n v="50"/>
    <n v="150"/>
    <n v="2.25"/>
  </r>
  <r>
    <n v="882"/>
    <x v="73"/>
    <n v="2023"/>
    <n v="6"/>
    <n v="6"/>
    <x v="998"/>
    <x v="1"/>
    <x v="46"/>
    <x v="2"/>
    <x v="2"/>
    <n v="2"/>
    <n v="25"/>
    <n v="50"/>
    <n v="0.75"/>
  </r>
  <r>
    <n v="897"/>
    <x v="344"/>
    <n v="2023"/>
    <n v="9"/>
    <n v="26"/>
    <x v="999"/>
    <x v="1"/>
    <x v="46"/>
    <x v="0"/>
    <x v="2"/>
    <n v="2"/>
    <n v="50"/>
    <n v="100"/>
    <n v="1.5"/>
  </r>
  <r>
    <m/>
    <x v="345"/>
    <m/>
    <m/>
    <m/>
    <x v="1000"/>
    <x v="2"/>
    <x v="47"/>
    <x v="3"/>
    <x v="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92CD53-820D-41B0-BB00-81CF48AA6973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J18" firstHeaderRow="1" firstDataRow="3" firstDataCol="1"/>
  <pivotFields count="14">
    <pivotField showAll="0"/>
    <pivotField showAll="0">
      <items count="347">
        <item x="258"/>
        <item x="27"/>
        <item x="146"/>
        <item x="96"/>
        <item x="29"/>
        <item x="322"/>
        <item x="262"/>
        <item x="290"/>
        <item x="341"/>
        <item x="163"/>
        <item x="16"/>
        <item x="31"/>
        <item x="122"/>
        <item x="164"/>
        <item x="220"/>
        <item x="250"/>
        <item x="276"/>
        <item x="115"/>
        <item x="249"/>
        <item x="270"/>
        <item x="83"/>
        <item x="293"/>
        <item x="302"/>
        <item x="161"/>
        <item x="108"/>
        <item x="57"/>
        <item x="202"/>
        <item x="80"/>
        <item x="26"/>
        <item x="127"/>
        <item x="224"/>
        <item x="58"/>
        <item x="296"/>
        <item x="12"/>
        <item x="97"/>
        <item x="112"/>
        <item x="230"/>
        <item x="332"/>
        <item x="124"/>
        <item x="171"/>
        <item x="17"/>
        <item x="68"/>
        <item x="93"/>
        <item x="41"/>
        <item x="20"/>
        <item x="99"/>
        <item x="24"/>
        <item x="169"/>
        <item x="46"/>
        <item x="179"/>
        <item x="323"/>
        <item x="209"/>
        <item x="218"/>
        <item x="42"/>
        <item x="111"/>
        <item x="207"/>
        <item x="11"/>
        <item x="309"/>
        <item x="81"/>
        <item x="260"/>
        <item x="231"/>
        <item x="56"/>
        <item x="319"/>
        <item x="158"/>
        <item x="141"/>
        <item x="189"/>
        <item x="330"/>
        <item x="327"/>
        <item x="239"/>
        <item x="22"/>
        <item x="233"/>
        <item x="315"/>
        <item x="253"/>
        <item x="106"/>
        <item x="173"/>
        <item x="251"/>
        <item x="69"/>
        <item x="104"/>
        <item x="10"/>
        <item x="188"/>
        <item x="101"/>
        <item x="334"/>
        <item x="325"/>
        <item x="326"/>
        <item x="117"/>
        <item x="214"/>
        <item x="217"/>
        <item x="240"/>
        <item x="229"/>
        <item x="331"/>
        <item x="19"/>
        <item x="55"/>
        <item x="34"/>
        <item x="329"/>
        <item x="223"/>
        <item x="238"/>
        <item x="303"/>
        <item x="248"/>
        <item x="339"/>
        <item x="82"/>
        <item x="88"/>
        <item x="157"/>
        <item x="94"/>
        <item x="154"/>
        <item x="59"/>
        <item x="192"/>
        <item x="269"/>
        <item x="246"/>
        <item x="174"/>
        <item x="295"/>
        <item x="152"/>
        <item x="273"/>
        <item x="119"/>
        <item x="62"/>
        <item x="247"/>
        <item x="72"/>
        <item x="86"/>
        <item x="186"/>
        <item x="197"/>
        <item x="7"/>
        <item x="5"/>
        <item x="321"/>
        <item x="257"/>
        <item x="343"/>
        <item x="297"/>
        <item x="198"/>
        <item x="255"/>
        <item x="8"/>
        <item x="196"/>
        <item x="191"/>
        <item x="90"/>
        <item x="206"/>
        <item x="236"/>
        <item x="71"/>
        <item x="1"/>
        <item x="338"/>
        <item x="153"/>
        <item x="212"/>
        <item x="142"/>
        <item x="342"/>
        <item x="298"/>
        <item x="39"/>
        <item x="140"/>
        <item x="160"/>
        <item x="125"/>
        <item x="67"/>
        <item x="14"/>
        <item x="135"/>
        <item x="73"/>
        <item x="66"/>
        <item x="133"/>
        <item x="61"/>
        <item x="143"/>
        <item x="156"/>
        <item x="337"/>
        <item x="324"/>
        <item x="136"/>
        <item x="228"/>
        <item x="263"/>
        <item x="47"/>
        <item x="312"/>
        <item x="120"/>
        <item x="172"/>
        <item x="118"/>
        <item x="241"/>
        <item x="126"/>
        <item x="53"/>
        <item x="292"/>
        <item x="40"/>
        <item x="316"/>
        <item x="305"/>
        <item x="213"/>
        <item x="54"/>
        <item x="18"/>
        <item x="132"/>
        <item x="178"/>
        <item x="43"/>
        <item x="84"/>
        <item x="294"/>
        <item x="52"/>
        <item x="282"/>
        <item x="150"/>
        <item x="215"/>
        <item x="51"/>
        <item x="145"/>
        <item x="259"/>
        <item x="288"/>
        <item x="177"/>
        <item x="37"/>
        <item x="76"/>
        <item x="137"/>
        <item x="114"/>
        <item x="75"/>
        <item x="283"/>
        <item x="48"/>
        <item x="151"/>
        <item x="200"/>
        <item x="204"/>
        <item x="320"/>
        <item x="184"/>
        <item x="272"/>
        <item x="244"/>
        <item x="234"/>
        <item x="63"/>
        <item x="314"/>
        <item x="252"/>
        <item x="299"/>
        <item x="49"/>
        <item x="70"/>
        <item x="281"/>
        <item x="87"/>
        <item x="225"/>
        <item x="92"/>
        <item x="131"/>
        <item x="340"/>
        <item x="232"/>
        <item x="194"/>
        <item x="318"/>
        <item x="89"/>
        <item x="85"/>
        <item x="28"/>
        <item x="155"/>
        <item x="311"/>
        <item x="219"/>
        <item x="313"/>
        <item x="100"/>
        <item x="159"/>
        <item x="278"/>
        <item x="33"/>
        <item x="193"/>
        <item x="139"/>
        <item x="256"/>
        <item x="317"/>
        <item x="79"/>
        <item x="242"/>
        <item x="210"/>
        <item x="91"/>
        <item x="274"/>
        <item x="182"/>
        <item x="264"/>
        <item x="333"/>
        <item x="9"/>
        <item x="30"/>
        <item x="13"/>
        <item x="60"/>
        <item x="116"/>
        <item x="98"/>
        <item x="279"/>
        <item x="268"/>
        <item x="176"/>
        <item x="310"/>
        <item x="344"/>
        <item x="95"/>
        <item x="147"/>
        <item x="203"/>
        <item x="148"/>
        <item x="64"/>
        <item x="129"/>
        <item x="183"/>
        <item x="162"/>
        <item x="306"/>
        <item x="166"/>
        <item x="266"/>
        <item x="285"/>
        <item x="195"/>
        <item x="78"/>
        <item x="170"/>
        <item x="109"/>
        <item x="328"/>
        <item x="0"/>
        <item x="103"/>
        <item x="128"/>
        <item x="216"/>
        <item x="134"/>
        <item x="45"/>
        <item x="271"/>
        <item x="208"/>
        <item x="187"/>
        <item x="254"/>
        <item x="243"/>
        <item x="167"/>
        <item x="36"/>
        <item x="110"/>
        <item x="222"/>
        <item x="149"/>
        <item x="35"/>
        <item x="77"/>
        <item x="23"/>
        <item x="221"/>
        <item x="74"/>
        <item x="130"/>
        <item x="121"/>
        <item x="21"/>
        <item x="15"/>
        <item x="307"/>
        <item x="38"/>
        <item x="2"/>
        <item x="227"/>
        <item x="102"/>
        <item x="32"/>
        <item x="6"/>
        <item x="291"/>
        <item x="175"/>
        <item x="336"/>
        <item x="181"/>
        <item x="4"/>
        <item x="261"/>
        <item x="201"/>
        <item x="265"/>
        <item x="277"/>
        <item x="205"/>
        <item x="245"/>
        <item x="235"/>
        <item x="301"/>
        <item x="25"/>
        <item x="237"/>
        <item x="226"/>
        <item x="113"/>
        <item x="165"/>
        <item x="138"/>
        <item x="199"/>
        <item x="144"/>
        <item x="168"/>
        <item x="44"/>
        <item x="308"/>
        <item x="267"/>
        <item x="123"/>
        <item x="105"/>
        <item x="180"/>
        <item x="289"/>
        <item x="304"/>
        <item x="65"/>
        <item x="286"/>
        <item x="185"/>
        <item x="280"/>
        <item x="300"/>
        <item x="50"/>
        <item x="211"/>
        <item x="284"/>
        <item x="107"/>
        <item x="3"/>
        <item x="287"/>
        <item x="190"/>
        <item x="335"/>
        <item x="275"/>
        <item x="345"/>
        <item t="default"/>
      </items>
    </pivotField>
    <pivotField showAll="0"/>
    <pivotField showAll="0"/>
    <pivotField showAll="0"/>
    <pivotField showAll="0">
      <items count="1002">
        <item x="324"/>
        <item x="169"/>
        <item x="664"/>
        <item x="389"/>
        <item x="251"/>
        <item x="559"/>
        <item x="576"/>
        <item x="252"/>
        <item x="952"/>
        <item x="717"/>
        <item x="110"/>
        <item x="352"/>
        <item x="83"/>
        <item x="969"/>
        <item x="487"/>
        <item x="21"/>
        <item x="191"/>
        <item x="601"/>
        <item x="925"/>
        <item x="84"/>
        <item x="665"/>
        <item x="0"/>
        <item x="353"/>
        <item x="645"/>
        <item x="970"/>
        <item x="214"/>
        <item x="405"/>
        <item x="513"/>
        <item x="488"/>
        <item x="424"/>
        <item x="544"/>
        <item x="253"/>
        <item x="666"/>
        <item x="687"/>
        <item x="854"/>
        <item x="718"/>
        <item x="1"/>
        <item x="406"/>
        <item x="111"/>
        <item x="560"/>
        <item x="325"/>
        <item x="85"/>
        <item x="627"/>
        <item x="86"/>
        <item x="784"/>
        <item x="42"/>
        <item x="442"/>
        <item x="756"/>
        <item x="757"/>
        <item x="192"/>
        <item x="193"/>
        <item x="374"/>
        <item x="326"/>
        <item x="407"/>
        <item x="273"/>
        <item x="170"/>
        <item x="953"/>
        <item x="2"/>
        <item x="926"/>
        <item x="254"/>
        <item x="63"/>
        <item x="3"/>
        <item x="824"/>
        <item x="646"/>
        <item x="688"/>
        <item x="561"/>
        <item x="628"/>
        <item x="149"/>
        <item x="805"/>
        <item x="514"/>
        <item x="689"/>
        <item x="43"/>
        <item x="235"/>
        <item x="4"/>
        <item x="907"/>
        <item x="87"/>
        <item x="602"/>
        <item x="603"/>
        <item x="327"/>
        <item x="971"/>
        <item x="443"/>
        <item x="295"/>
        <item x="758"/>
        <item x="408"/>
        <item x="274"/>
        <item x="22"/>
        <item x="215"/>
        <item x="806"/>
        <item x="785"/>
        <item x="690"/>
        <item x="786"/>
        <item x="691"/>
        <item x="354"/>
        <item x="604"/>
        <item x="296"/>
        <item x="545"/>
        <item x="692"/>
        <item x="787"/>
        <item x="667"/>
        <item x="466"/>
        <item x="626"/>
        <item x="297"/>
        <item x="605"/>
        <item x="868"/>
        <item x="328"/>
        <item x="88"/>
        <item x="577"/>
        <item x="64"/>
        <item x="194"/>
        <item x="329"/>
        <item x="195"/>
        <item x="330"/>
        <item x="390"/>
        <item x="467"/>
        <item x="89"/>
        <item x="693"/>
        <item x="112"/>
        <item x="23"/>
        <item x="255"/>
        <item x="885"/>
        <item x="886"/>
        <item x="216"/>
        <item x="972"/>
        <item x="444"/>
        <item x="314"/>
        <item x="629"/>
        <item x="217"/>
        <item x="315"/>
        <item x="150"/>
        <item x="65"/>
        <item x="825"/>
        <item x="66"/>
        <item x="489"/>
        <item x="44"/>
        <item x="647"/>
        <item x="45"/>
        <item x="546"/>
        <item x="578"/>
        <item x="648"/>
        <item x="375"/>
        <item x="409"/>
        <item x="90"/>
        <item x="355"/>
        <item x="562"/>
        <item x="869"/>
        <item x="425"/>
        <item x="410"/>
        <item x="113"/>
        <item x="5"/>
        <item x="91"/>
        <item x="855"/>
        <item x="236"/>
        <item x="515"/>
        <item x="954"/>
        <item x="694"/>
        <item x="275"/>
        <item x="516"/>
        <item x="927"/>
        <item x="547"/>
        <item x="171"/>
        <item x="517"/>
        <item x="973"/>
        <item x="426"/>
        <item x="974"/>
        <item x="606"/>
        <item x="887"/>
        <item x="331"/>
        <item x="518"/>
        <item x="739"/>
        <item x="6"/>
        <item x="151"/>
        <item x="719"/>
        <item x="298"/>
        <item x="975"/>
        <item x="427"/>
        <item x="276"/>
        <item x="519"/>
        <item x="563"/>
        <item x="445"/>
        <item x="277"/>
        <item x="468"/>
        <item x="24"/>
        <item x="928"/>
        <item x="520"/>
        <item x="278"/>
        <item x="134"/>
        <item x="46"/>
        <item x="976"/>
        <item x="446"/>
        <item x="955"/>
        <item x="888"/>
        <item x="977"/>
        <item x="929"/>
        <item x="356"/>
        <item x="788"/>
        <item x="720"/>
        <item x="299"/>
        <item x="490"/>
        <item x="759"/>
        <item x="564"/>
        <item x="196"/>
        <item x="807"/>
        <item x="332"/>
        <item x="808"/>
        <item x="428"/>
        <item x="521"/>
        <item x="908"/>
        <item x="491"/>
        <item x="333"/>
        <item x="256"/>
        <item x="391"/>
        <item x="492"/>
        <item x="67"/>
        <item x="197"/>
        <item x="47"/>
        <item x="856"/>
        <item x="930"/>
        <item x="357"/>
        <item x="978"/>
        <item x="740"/>
        <item x="979"/>
        <item x="429"/>
        <item x="695"/>
        <item x="980"/>
        <item x="152"/>
        <item x="826"/>
        <item x="909"/>
        <item x="376"/>
        <item x="870"/>
        <item x="857"/>
        <item x="760"/>
        <item x="114"/>
        <item x="522"/>
        <item x="696"/>
        <item x="931"/>
        <item x="115"/>
        <item x="761"/>
        <item x="668"/>
        <item x="430"/>
        <item x="411"/>
        <item x="116"/>
        <item x="117"/>
        <item x="68"/>
        <item x="607"/>
        <item x="218"/>
        <item x="608"/>
        <item x="630"/>
        <item x="469"/>
        <item x="172"/>
        <item x="48"/>
        <item x="631"/>
        <item x="827"/>
        <item x="762"/>
        <item x="741"/>
        <item x="470"/>
        <item x="632"/>
        <item x="118"/>
        <item x="25"/>
        <item x="392"/>
        <item x="565"/>
        <item x="219"/>
        <item x="69"/>
        <item x="300"/>
        <item x="119"/>
        <item x="609"/>
        <item x="789"/>
        <item x="26"/>
        <item x="301"/>
        <item x="220"/>
        <item x="153"/>
        <item x="523"/>
        <item x="932"/>
        <item x="910"/>
        <item x="92"/>
        <item x="120"/>
        <item x="524"/>
        <item x="70"/>
        <item x="377"/>
        <item x="393"/>
        <item x="669"/>
        <item x="394"/>
        <item x="237"/>
        <item x="981"/>
        <item x="7"/>
        <item x="525"/>
        <item x="279"/>
        <item x="790"/>
        <item x="763"/>
        <item x="221"/>
        <item x="742"/>
        <item x="257"/>
        <item x="889"/>
        <item x="49"/>
        <item x="670"/>
        <item x="121"/>
        <item x="198"/>
        <item x="93"/>
        <item x="447"/>
        <item x="199"/>
        <item x="911"/>
        <item x="27"/>
        <item x="258"/>
        <item x="828"/>
        <item x="28"/>
        <item x="395"/>
        <item x="8"/>
        <item x="764"/>
        <item x="173"/>
        <item x="334"/>
        <item x="174"/>
        <item x="222"/>
        <item x="302"/>
        <item x="471"/>
        <item x="791"/>
        <item x="721"/>
        <item x="610"/>
        <item x="633"/>
        <item x="94"/>
        <item x="912"/>
        <item x="280"/>
        <item x="223"/>
        <item x="175"/>
        <item x="697"/>
        <item x="238"/>
        <item x="722"/>
        <item x="723"/>
        <item x="9"/>
        <item x="829"/>
        <item x="431"/>
        <item x="579"/>
        <item x="154"/>
        <item x="224"/>
        <item x="858"/>
        <item x="765"/>
        <item x="281"/>
        <item x="611"/>
        <item x="724"/>
        <item x="412"/>
        <item x="766"/>
        <item x="95"/>
        <item x="378"/>
        <item x="282"/>
        <item x="526"/>
        <item x="71"/>
        <item x="493"/>
        <item x="933"/>
        <item x="871"/>
        <item x="494"/>
        <item x="358"/>
        <item x="830"/>
        <item x="155"/>
        <item x="809"/>
        <item x="831"/>
        <item x="283"/>
        <item x="649"/>
        <item x="792"/>
        <item x="671"/>
        <item x="448"/>
        <item x="303"/>
        <item x="672"/>
        <item x="495"/>
        <item x="335"/>
        <item x="673"/>
        <item x="982"/>
        <item x="29"/>
        <item x="284"/>
        <item x="832"/>
        <item x="833"/>
        <item x="810"/>
        <item x="122"/>
        <item x="123"/>
        <item x="50"/>
        <item x="135"/>
        <item x="156"/>
        <item x="872"/>
        <item x="304"/>
        <item x="983"/>
        <item x="580"/>
        <item x="674"/>
        <item x="612"/>
        <item x="811"/>
        <item x="548"/>
        <item x="743"/>
        <item x="581"/>
        <item x="793"/>
        <item x="675"/>
        <item x="767"/>
        <item x="549"/>
        <item x="676"/>
        <item x="72"/>
        <item x="432"/>
        <item x="30"/>
        <item x="200"/>
        <item x="96"/>
        <item x="201"/>
        <item x="677"/>
        <item x="794"/>
        <item x="259"/>
        <item x="634"/>
        <item x="984"/>
        <item x="744"/>
        <item x="934"/>
        <item x="472"/>
        <item x="305"/>
        <item x="582"/>
        <item x="157"/>
        <item x="97"/>
        <item x="583"/>
        <item x="985"/>
        <item x="73"/>
        <item x="239"/>
        <item x="935"/>
        <item x="31"/>
        <item x="550"/>
        <item x="635"/>
        <item x="745"/>
        <item x="746"/>
        <item x="527"/>
        <item x="890"/>
        <item x="551"/>
        <item x="98"/>
        <item x="396"/>
        <item x="225"/>
        <item x="202"/>
        <item x="834"/>
        <item x="795"/>
        <item x="124"/>
        <item x="158"/>
        <item x="449"/>
        <item x="986"/>
        <item x="528"/>
        <item x="956"/>
        <item x="891"/>
        <item x="240"/>
        <item x="529"/>
        <item x="260"/>
        <item x="835"/>
        <item x="359"/>
        <item x="496"/>
        <item x="678"/>
        <item x="987"/>
        <item x="836"/>
        <item x="892"/>
        <item x="241"/>
        <item x="913"/>
        <item x="747"/>
        <item x="74"/>
        <item x="99"/>
        <item x="768"/>
        <item x="159"/>
        <item x="873"/>
        <item x="566"/>
        <item x="636"/>
        <item x="176"/>
        <item x="584"/>
        <item x="285"/>
        <item x="837"/>
        <item x="859"/>
        <item x="433"/>
        <item x="226"/>
        <item x="450"/>
        <item x="10"/>
        <item x="957"/>
        <item x="769"/>
        <item x="413"/>
        <item x="530"/>
        <item x="958"/>
        <item x="748"/>
        <item x="451"/>
        <item x="11"/>
        <item x="838"/>
        <item x="306"/>
        <item x="414"/>
        <item x="988"/>
        <item x="177"/>
        <item x="178"/>
        <item x="203"/>
        <item x="531"/>
        <item x="860"/>
        <item x="725"/>
        <item x="497"/>
        <item x="532"/>
        <item x="227"/>
        <item x="796"/>
        <item x="32"/>
        <item x="136"/>
        <item x="360"/>
        <item x="552"/>
        <item x="698"/>
        <item x="553"/>
        <item x="336"/>
        <item x="893"/>
        <item x="914"/>
        <item x="473"/>
        <item x="498"/>
        <item x="137"/>
        <item x="125"/>
        <item x="474"/>
        <item x="679"/>
        <item x="585"/>
        <item x="894"/>
        <item x="434"/>
        <item x="533"/>
        <item x="567"/>
        <item x="415"/>
        <item x="138"/>
        <item x="337"/>
        <item x="397"/>
        <item x="861"/>
        <item x="398"/>
        <item x="435"/>
        <item x="568"/>
        <item x="839"/>
        <item x="139"/>
        <item x="12"/>
        <item x="650"/>
        <item x="261"/>
        <item x="613"/>
        <item x="452"/>
        <item x="379"/>
        <item x="651"/>
        <item x="614"/>
        <item x="586"/>
        <item x="936"/>
        <item x="587"/>
        <item x="615"/>
        <item x="316"/>
        <item x="840"/>
        <item x="380"/>
        <item x="361"/>
        <item x="13"/>
        <item x="286"/>
        <item x="989"/>
        <item x="33"/>
        <item x="569"/>
        <item x="616"/>
        <item x="797"/>
        <item x="75"/>
        <item x="14"/>
        <item x="160"/>
        <item x="588"/>
        <item x="812"/>
        <item x="51"/>
        <item x="652"/>
        <item x="204"/>
        <item x="205"/>
        <item x="381"/>
        <item x="959"/>
        <item x="699"/>
        <item x="680"/>
        <item x="453"/>
        <item x="570"/>
        <item x="653"/>
        <item x="140"/>
        <item x="589"/>
        <item x="161"/>
        <item x="15"/>
        <item x="52"/>
        <item x="475"/>
        <item x="454"/>
        <item x="162"/>
        <item x="990"/>
        <item x="770"/>
        <item x="53"/>
        <item x="681"/>
        <item x="571"/>
        <item x="991"/>
        <item x="163"/>
        <item x="700"/>
        <item x="726"/>
        <item x="654"/>
        <item x="476"/>
        <item x="287"/>
        <item x="655"/>
        <item x="960"/>
        <item x="895"/>
        <item x="317"/>
        <item x="76"/>
        <item x="771"/>
        <item x="416"/>
        <item x="288"/>
        <item x="637"/>
        <item x="362"/>
        <item x="141"/>
        <item x="206"/>
        <item x="142"/>
        <item x="682"/>
        <item x="455"/>
        <item x="417"/>
        <item x="382"/>
        <item x="383"/>
        <item x="749"/>
        <item x="590"/>
        <item x="363"/>
        <item x="34"/>
        <item x="16"/>
        <item x="992"/>
        <item x="100"/>
        <item x="399"/>
        <item x="228"/>
        <item x="874"/>
        <item x="35"/>
        <item x="54"/>
        <item x="456"/>
        <item x="242"/>
        <item x="400"/>
        <item x="101"/>
        <item x="772"/>
        <item x="798"/>
        <item x="617"/>
        <item x="179"/>
        <item x="701"/>
        <item x="915"/>
        <item x="727"/>
        <item x="436"/>
        <item x="916"/>
        <item x="477"/>
        <item x="338"/>
        <item x="207"/>
        <item x="618"/>
        <item x="961"/>
        <item x="457"/>
        <item x="656"/>
        <item x="339"/>
        <item x="340"/>
        <item x="289"/>
        <item x="180"/>
        <item x="841"/>
        <item x="36"/>
        <item x="937"/>
        <item x="499"/>
        <item x="813"/>
        <item x="181"/>
        <item x="437"/>
        <item x="896"/>
        <item x="962"/>
        <item x="77"/>
        <item x="534"/>
        <item x="591"/>
        <item x="938"/>
        <item x="702"/>
        <item x="458"/>
        <item x="773"/>
        <item x="229"/>
        <item x="126"/>
        <item x="364"/>
        <item x="418"/>
        <item x="875"/>
        <item x="750"/>
        <item x="862"/>
        <item x="799"/>
        <item x="703"/>
        <item x="341"/>
        <item x="774"/>
        <item x="500"/>
        <item x="800"/>
        <item x="243"/>
        <item x="459"/>
        <item x="876"/>
        <item x="438"/>
        <item x="419"/>
        <item x="554"/>
        <item x="638"/>
        <item x="127"/>
        <item x="555"/>
        <item x="842"/>
        <item x="704"/>
        <item x="244"/>
        <item x="939"/>
        <item x="143"/>
        <item x="208"/>
        <item x="940"/>
        <item x="342"/>
        <item x="535"/>
        <item x="420"/>
        <item x="572"/>
        <item x="963"/>
        <item x="37"/>
        <item x="897"/>
        <item x="17"/>
        <item x="751"/>
        <item x="536"/>
        <item x="592"/>
        <item x="421"/>
        <item x="230"/>
        <item x="843"/>
        <item x="231"/>
        <item x="752"/>
        <item x="814"/>
        <item x="844"/>
        <item x="728"/>
        <item x="705"/>
        <item x="993"/>
        <item x="478"/>
        <item x="439"/>
        <item x="102"/>
        <item x="683"/>
        <item x="753"/>
        <item x="994"/>
        <item x="401"/>
        <item x="384"/>
        <item x="729"/>
        <item x="898"/>
        <item x="343"/>
        <item x="941"/>
        <item x="899"/>
        <item x="706"/>
        <item x="182"/>
        <item x="537"/>
        <item x="38"/>
        <item x="183"/>
        <item x="184"/>
        <item x="845"/>
        <item x="344"/>
        <item x="18"/>
        <item x="501"/>
        <item x="900"/>
        <item x="846"/>
        <item x="877"/>
        <item x="502"/>
        <item x="815"/>
        <item x="730"/>
        <item x="55"/>
        <item x="775"/>
        <item x="917"/>
        <item x="918"/>
        <item x="619"/>
        <item x="801"/>
        <item x="707"/>
        <item x="245"/>
        <item x="385"/>
        <item x="776"/>
        <item x="919"/>
        <item x="345"/>
        <item x="209"/>
        <item x="995"/>
        <item x="246"/>
        <item x="318"/>
        <item x="479"/>
        <item x="386"/>
        <item x="164"/>
        <item x="639"/>
        <item x="422"/>
        <item x="346"/>
        <item x="460"/>
        <item x="777"/>
        <item x="319"/>
        <item x="128"/>
        <item x="165"/>
        <item x="503"/>
        <item x="365"/>
        <item x="504"/>
        <item x="247"/>
        <item x="307"/>
        <item x="538"/>
        <item x="863"/>
        <item x="942"/>
        <item x="539"/>
        <item x="996"/>
        <item x="657"/>
        <item x="210"/>
        <item x="320"/>
        <item x="144"/>
        <item x="347"/>
        <item x="461"/>
        <item x="540"/>
        <item x="423"/>
        <item x="440"/>
        <item x="145"/>
        <item x="290"/>
        <item x="308"/>
        <item x="146"/>
        <item x="185"/>
        <item x="166"/>
        <item x="462"/>
        <item x="593"/>
        <item x="366"/>
        <item x="640"/>
        <item x="620"/>
        <item x="816"/>
        <item x="731"/>
        <item x="367"/>
        <item x="878"/>
        <item x="817"/>
        <item x="348"/>
        <item x="291"/>
        <item x="641"/>
        <item x="480"/>
        <item x="732"/>
        <item x="920"/>
        <item x="943"/>
        <item x="708"/>
        <item x="56"/>
        <item x="778"/>
        <item x="901"/>
        <item x="847"/>
        <item x="541"/>
        <item x="463"/>
        <item x="921"/>
        <item x="818"/>
        <item x="309"/>
        <item x="78"/>
        <item x="594"/>
        <item x="441"/>
        <item x="505"/>
        <item x="262"/>
        <item x="368"/>
        <item x="684"/>
        <item x="321"/>
        <item x="944"/>
        <item x="879"/>
        <item x="922"/>
        <item x="39"/>
        <item x="733"/>
        <item x="880"/>
        <item x="709"/>
        <item x="621"/>
        <item x="263"/>
        <item x="264"/>
        <item x="369"/>
        <item x="658"/>
        <item x="659"/>
        <item x="734"/>
        <item x="819"/>
        <item x="964"/>
        <item x="595"/>
        <item x="596"/>
        <item x="923"/>
        <item x="322"/>
        <item x="924"/>
        <item x="997"/>
        <item x="211"/>
        <item x="622"/>
        <item x="506"/>
        <item x="820"/>
        <item x="402"/>
        <item x="103"/>
        <item x="19"/>
        <item x="623"/>
        <item x="57"/>
        <item x="945"/>
        <item x="292"/>
        <item x="624"/>
        <item x="79"/>
        <item x="370"/>
        <item x="779"/>
        <item x="507"/>
        <item x="20"/>
        <item x="965"/>
        <item x="310"/>
        <item x="186"/>
        <item x="311"/>
        <item x="481"/>
        <item x="80"/>
        <item x="248"/>
        <item x="780"/>
        <item x="781"/>
        <item x="902"/>
        <item x="129"/>
        <item x="821"/>
        <item x="966"/>
        <item x="482"/>
        <item x="232"/>
        <item x="265"/>
        <item x="710"/>
        <item x="508"/>
        <item x="147"/>
        <item x="81"/>
        <item x="167"/>
        <item x="403"/>
        <item x="597"/>
        <item x="946"/>
        <item x="967"/>
        <item x="212"/>
        <item x="903"/>
        <item x="711"/>
        <item x="542"/>
        <item x="864"/>
        <item x="58"/>
        <item x="130"/>
        <item x="104"/>
        <item x="105"/>
        <item x="998"/>
        <item x="464"/>
        <item x="187"/>
        <item x="735"/>
        <item x="404"/>
        <item x="881"/>
        <item x="736"/>
        <item x="371"/>
        <item x="349"/>
        <item x="483"/>
        <item x="59"/>
        <item x="660"/>
        <item x="737"/>
        <item x="802"/>
        <item x="266"/>
        <item x="999"/>
        <item x="509"/>
        <item x="188"/>
        <item x="82"/>
        <item x="293"/>
        <item x="782"/>
        <item x="712"/>
        <item x="233"/>
        <item x="865"/>
        <item x="60"/>
        <item x="573"/>
        <item x="598"/>
        <item x="189"/>
        <item x="61"/>
        <item x="510"/>
        <item x="713"/>
        <item x="249"/>
        <item x="882"/>
        <item x="190"/>
        <item x="312"/>
        <item x="848"/>
        <item x="511"/>
        <item x="106"/>
        <item x="234"/>
        <item x="714"/>
        <item x="484"/>
        <item x="313"/>
        <item x="803"/>
        <item x="168"/>
        <item x="107"/>
        <item x="543"/>
        <item x="372"/>
        <item x="131"/>
        <item x="783"/>
        <item x="267"/>
        <item x="574"/>
        <item x="108"/>
        <item x="268"/>
        <item x="350"/>
        <item x="849"/>
        <item x="947"/>
        <item x="661"/>
        <item x="599"/>
        <item x="62"/>
        <item x="850"/>
        <item x="715"/>
        <item x="851"/>
        <item x="556"/>
        <item x="269"/>
        <item x="948"/>
        <item x="685"/>
        <item x="132"/>
        <item x="485"/>
        <item x="387"/>
        <item x="323"/>
        <item x="852"/>
        <item x="575"/>
        <item x="686"/>
        <item x="866"/>
        <item x="270"/>
        <item x="904"/>
        <item x="949"/>
        <item x="512"/>
        <item x="883"/>
        <item x="754"/>
        <item x="557"/>
        <item x="804"/>
        <item x="148"/>
        <item x="109"/>
        <item x="905"/>
        <item x="950"/>
        <item x="642"/>
        <item x="465"/>
        <item x="884"/>
        <item x="213"/>
        <item x="662"/>
        <item x="906"/>
        <item x="625"/>
        <item x="822"/>
        <item x="643"/>
        <item x="373"/>
        <item x="755"/>
        <item x="40"/>
        <item x="294"/>
        <item x="271"/>
        <item x="600"/>
        <item x="250"/>
        <item x="823"/>
        <item x="41"/>
        <item x="663"/>
        <item x="272"/>
        <item x="968"/>
        <item x="558"/>
        <item x="867"/>
        <item x="351"/>
        <item x="853"/>
        <item x="644"/>
        <item x="716"/>
        <item x="486"/>
        <item x="951"/>
        <item x="738"/>
        <item x="133"/>
        <item x="388"/>
        <item x="1000"/>
        <item t="default"/>
      </items>
    </pivotField>
    <pivotField axis="axisCol" showAll="0">
      <items count="4">
        <item x="1"/>
        <item x="0"/>
        <item h="1" x="2"/>
        <item t="default"/>
      </items>
    </pivotField>
    <pivotField dataField="1" showAl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axis="axisRow" multipleItemSelectionAllowed="1" showAll="0" sortType="ascending">
      <items count="5">
        <item x="1"/>
        <item x="0"/>
        <item x="2"/>
        <item h="1" sd="0" x="3"/>
        <item t="default"/>
      </items>
    </pivotField>
    <pivotField showAll="0"/>
    <pivotField dataField="1" showAll="0"/>
    <pivotField dataField="1" showAll="0"/>
    <pivotField showAll="0"/>
  </pivotFields>
  <rowFields count="2">
    <field x="9"/>
    <field x="8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2">
    <field x="6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Sum of Age" fld="7" baseField="0" baseItem="0"/>
    <dataField name="Sum of Price per Unit" fld="11" baseField="0" baseItem="0"/>
    <dataField name="Sum of Total Sale" fld="12" baseField="0" baseItem="0"/>
  </dataFields>
  <chartFormats count="6">
    <chartFormat chart="9" format="6" series="1">
      <pivotArea type="data" outline="0" fieldPosition="0"/>
    </chartFormat>
    <chartFormat chart="9" format="25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9" format="26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9" format="1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120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  <chartFormat chart="9" format="121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A8AF1-70DE-4BB6-9DB5-24602AF5253F}" name="Table1" displayName="Table1" ref="P3:Q5" totalsRowShown="0" headerRowBorderDxfId="22" tableBorderDxfId="21" totalsRowBorderDxfId="20">
  <tableColumns count="2">
    <tableColumn id="1" xr3:uid="{7BBA34E5-A0C2-441B-B062-ED4408C671E3}" name="Column1" dataDxfId="19"/>
    <tableColumn id="2" xr3:uid="{C179B995-9F73-4EE4-88AB-30D83EA3A2DF}" name="Rate %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85AE85-5BEB-463B-B146-C012F8D907E2}" name="Table2" displayName="Table2" ref="A1:H11" totalsRowShown="0" headerRowDxfId="18" dataDxfId="16" headerRowBorderDxfId="17" tableBorderDxfId="15" totalsRowBorderDxfId="14">
  <autoFilter ref="A1:H11" xr:uid="{7885AE85-5BEB-463B-B146-C012F8D907E2}"/>
  <tableColumns count="8">
    <tableColumn id="1" xr3:uid="{E59A572C-5E4E-40DF-914D-7647499884EC}" name="Student name" dataDxfId="13"/>
    <tableColumn id="2" xr3:uid="{9716E9F8-36CB-4E66-A40E-175D93C82A5D}" name="English" dataDxfId="12"/>
    <tableColumn id="3" xr3:uid="{AFADBBAD-9C69-46DE-978B-BFD308970604}" name="Mathematics" dataDxfId="11"/>
    <tableColumn id="4" xr3:uid="{4520490A-383C-40D8-9C38-C1911606BA67}" name="Science" dataDxfId="10"/>
    <tableColumn id="5" xr3:uid="{AB6114E6-350B-4F37-A716-2E7CBF115870}" name="Average " dataDxfId="9">
      <calculatedColumnFormula>AVERAGE(B2:D2)</calculatedColumnFormula>
    </tableColumn>
    <tableColumn id="6" xr3:uid="{1870E8D9-3A99-4624-B116-06A410624D7B}" name="Highest score" dataDxfId="8">
      <calculatedColumnFormula>MAX(A2:D2)</calculatedColumnFormula>
    </tableColumn>
    <tableColumn id="7" xr3:uid="{8311B8CA-1AF5-4FCF-94E9-DB577FA08EE0}" name="Register" dataDxfId="7"/>
    <tableColumn id="8" xr3:uid="{BA765B02-3597-4986-83BE-5647BBC86575}" name="Total" dataDxfId="0">
      <calculatedColumnFormula>AVERAGE(F3-E11)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C6F5-847D-41DA-ACFB-E14F1CFD9F76}">
  <dimension ref="A3:J18"/>
  <sheetViews>
    <sheetView zoomScale="80" zoomScaleNormal="80" workbookViewId="0">
      <selection activeCell="A6" sqref="A6:J6"/>
      <pivotSelection pane="bottomRight" showHeader="1" extendable="1" axis="axisRow" max="13" activeRow="5" previousRow="5" click="1" r:id="rId1">
        <pivotArea dataOnly="0" fieldPosition="0">
          <references count="1">
            <reference field="9" count="1">
              <x v="0"/>
            </reference>
          </references>
        </pivotArea>
      </pivotSelection>
    </sheetView>
  </sheetViews>
  <sheetFormatPr defaultRowHeight="15.75" x14ac:dyDescent="0.25"/>
  <cols>
    <col min="1" max="1" width="15.125" bestFit="1" customWidth="1"/>
    <col min="2" max="2" width="15.875" bestFit="1" customWidth="1"/>
    <col min="3" max="3" width="19.5" bestFit="1" customWidth="1"/>
    <col min="4" max="4" width="15.875" bestFit="1" customWidth="1"/>
    <col min="5" max="5" width="10.75" bestFit="1" customWidth="1"/>
    <col min="6" max="6" width="19.5" bestFit="1" customWidth="1"/>
    <col min="7" max="7" width="15.875" bestFit="1" customWidth="1"/>
    <col min="8" max="8" width="15.625" bestFit="1" customWidth="1"/>
    <col min="9" max="9" width="24.375" bestFit="1" customWidth="1"/>
    <col min="10" max="10" width="20.875" bestFit="1" customWidth="1"/>
    <col min="11" max="48" width="3.25" bestFit="1" customWidth="1"/>
    <col min="49" max="49" width="12" bestFit="1" customWidth="1"/>
    <col min="50" max="50" width="7" bestFit="1" customWidth="1"/>
    <col min="51" max="96" width="3.25" bestFit="1" customWidth="1"/>
    <col min="97" max="97" width="10" bestFit="1" customWidth="1"/>
    <col min="98" max="98" width="11" bestFit="1" customWidth="1"/>
    <col min="99" max="99" width="13.5" bestFit="1" customWidth="1"/>
    <col min="100" max="100" width="16.5" bestFit="1" customWidth="1"/>
    <col min="101" max="102" width="13.5" bestFit="1" customWidth="1"/>
    <col min="103" max="103" width="16.5" bestFit="1" customWidth="1"/>
    <col min="104" max="104" width="13.5" bestFit="1" customWidth="1"/>
    <col min="105" max="105" width="16.5" bestFit="1" customWidth="1"/>
    <col min="106" max="106" width="13.5" bestFit="1" customWidth="1"/>
    <col min="107" max="107" width="16.5" bestFit="1" customWidth="1"/>
    <col min="108" max="109" width="13.5" bestFit="1" customWidth="1"/>
    <col min="110" max="110" width="16.5" bestFit="1" customWidth="1"/>
    <col min="111" max="111" width="13.5" bestFit="1" customWidth="1"/>
    <col min="112" max="112" width="16.5" bestFit="1" customWidth="1"/>
    <col min="113" max="113" width="13.5" bestFit="1" customWidth="1"/>
    <col min="114" max="114" width="16.5" bestFit="1" customWidth="1"/>
    <col min="115" max="116" width="13.5" bestFit="1" customWidth="1"/>
    <col min="117" max="117" width="16.5" bestFit="1" customWidth="1"/>
    <col min="118" max="118" width="13.5" bestFit="1" customWidth="1"/>
    <col min="119" max="119" width="16.5" bestFit="1" customWidth="1"/>
    <col min="120" max="121" width="13.5" bestFit="1" customWidth="1"/>
    <col min="122" max="122" width="16.5" bestFit="1" customWidth="1"/>
    <col min="123" max="124" width="13.5" bestFit="1" customWidth="1"/>
    <col min="125" max="125" width="16.5" bestFit="1" customWidth="1"/>
    <col min="126" max="127" width="13.5" bestFit="1" customWidth="1"/>
    <col min="128" max="128" width="16.5" bestFit="1" customWidth="1"/>
    <col min="129" max="130" width="13.5" bestFit="1" customWidth="1"/>
    <col min="131" max="131" width="16.5" bestFit="1" customWidth="1"/>
    <col min="132" max="132" width="13.5" bestFit="1" customWidth="1"/>
    <col min="133" max="133" width="16.5" bestFit="1" customWidth="1"/>
    <col min="134" max="134" width="13.5" bestFit="1" customWidth="1"/>
    <col min="135" max="135" width="16.5" bestFit="1" customWidth="1"/>
    <col min="136" max="137" width="13.5" bestFit="1" customWidth="1"/>
    <col min="138" max="138" width="16.5" bestFit="1" customWidth="1"/>
    <col min="139" max="139" width="13.5" bestFit="1" customWidth="1"/>
    <col min="140" max="140" width="16.5" bestFit="1" customWidth="1"/>
    <col min="141" max="142" width="13.5" bestFit="1" customWidth="1"/>
    <col min="143" max="143" width="16.5" bestFit="1" customWidth="1"/>
    <col min="144" max="145" width="13.5" bestFit="1" customWidth="1"/>
    <col min="146" max="146" width="16.5" bestFit="1" customWidth="1"/>
    <col min="147" max="147" width="13.5" bestFit="1" customWidth="1"/>
    <col min="148" max="148" width="16.5" bestFit="1" customWidth="1"/>
    <col min="149" max="149" width="13.5" bestFit="1" customWidth="1"/>
    <col min="150" max="150" width="16.5" bestFit="1" customWidth="1"/>
    <col min="151" max="152" width="13.5" bestFit="1" customWidth="1"/>
    <col min="153" max="153" width="16.5" bestFit="1" customWidth="1"/>
    <col min="154" max="154" width="13.5" bestFit="1" customWidth="1"/>
    <col min="155" max="155" width="16.5" bestFit="1" customWidth="1"/>
    <col min="156" max="156" width="13.5" bestFit="1" customWidth="1"/>
    <col min="157" max="157" width="16.5" bestFit="1" customWidth="1"/>
    <col min="158" max="158" width="13.5" bestFit="1" customWidth="1"/>
    <col min="159" max="159" width="16.5" bestFit="1" customWidth="1"/>
    <col min="160" max="161" width="13.5" bestFit="1" customWidth="1"/>
    <col min="162" max="162" width="16.5" bestFit="1" customWidth="1"/>
    <col min="163" max="163" width="13.5" bestFit="1" customWidth="1"/>
    <col min="164" max="164" width="16.5" bestFit="1" customWidth="1"/>
    <col min="165" max="166" width="13.5" bestFit="1" customWidth="1"/>
    <col min="167" max="167" width="16.5" bestFit="1" customWidth="1"/>
    <col min="168" max="169" width="13.5" bestFit="1" customWidth="1"/>
    <col min="170" max="170" width="16.5" bestFit="1" customWidth="1"/>
    <col min="171" max="171" width="13.5" bestFit="1" customWidth="1"/>
    <col min="172" max="172" width="16.5" bestFit="1" customWidth="1"/>
    <col min="173" max="174" width="13.5" bestFit="1" customWidth="1"/>
    <col min="175" max="175" width="16.5" bestFit="1" customWidth="1"/>
    <col min="176" max="177" width="13.5" bestFit="1" customWidth="1"/>
    <col min="178" max="178" width="16.5" bestFit="1" customWidth="1"/>
    <col min="179" max="179" width="13.5" bestFit="1" customWidth="1"/>
    <col min="180" max="180" width="16.5" bestFit="1" customWidth="1"/>
    <col min="181" max="182" width="13.5" bestFit="1" customWidth="1"/>
    <col min="183" max="183" width="16.5" bestFit="1" customWidth="1"/>
    <col min="184" max="185" width="13.5" bestFit="1" customWidth="1"/>
    <col min="186" max="186" width="16.5" bestFit="1" customWidth="1"/>
    <col min="187" max="187" width="13.5" bestFit="1" customWidth="1"/>
    <col min="188" max="188" width="16.5" bestFit="1" customWidth="1"/>
    <col min="189" max="190" width="13.5" bestFit="1" customWidth="1"/>
    <col min="191" max="191" width="16.5" bestFit="1" customWidth="1"/>
    <col min="192" max="193" width="13.5" bestFit="1" customWidth="1"/>
    <col min="194" max="194" width="16.5" bestFit="1" customWidth="1"/>
    <col min="195" max="196" width="13.5" bestFit="1" customWidth="1"/>
    <col min="197" max="197" width="16.5" bestFit="1" customWidth="1"/>
    <col min="198" max="199" width="13.5" bestFit="1" customWidth="1"/>
    <col min="200" max="200" width="16.5" bestFit="1" customWidth="1"/>
    <col min="201" max="201" width="13.5" bestFit="1" customWidth="1"/>
    <col min="202" max="202" width="16.5" bestFit="1" customWidth="1"/>
    <col min="203" max="203" width="13.5" bestFit="1" customWidth="1"/>
    <col min="204" max="204" width="16.5" bestFit="1" customWidth="1"/>
    <col min="205" max="206" width="13.5" bestFit="1" customWidth="1"/>
    <col min="207" max="207" width="16.5" bestFit="1" customWidth="1"/>
    <col min="208" max="209" width="13.5" bestFit="1" customWidth="1"/>
    <col min="210" max="210" width="16.5" bestFit="1" customWidth="1"/>
    <col min="211" max="211" width="13.5" bestFit="1" customWidth="1"/>
    <col min="212" max="212" width="16.5" bestFit="1" customWidth="1"/>
    <col min="213" max="213" width="13.5" bestFit="1" customWidth="1"/>
    <col min="214" max="214" width="16.5" bestFit="1" customWidth="1"/>
    <col min="215" max="215" width="13.5" bestFit="1" customWidth="1"/>
    <col min="216" max="216" width="16.5" bestFit="1" customWidth="1"/>
    <col min="217" max="217" width="13.5" bestFit="1" customWidth="1"/>
    <col min="218" max="218" width="16.5" bestFit="1" customWidth="1"/>
    <col min="219" max="220" width="13.5" bestFit="1" customWidth="1"/>
    <col min="221" max="221" width="16.5" bestFit="1" customWidth="1"/>
    <col min="222" max="223" width="13.5" bestFit="1" customWidth="1"/>
    <col min="224" max="224" width="16.5" bestFit="1" customWidth="1"/>
    <col min="225" max="225" width="13.5" bestFit="1" customWidth="1"/>
    <col min="226" max="226" width="16.5" bestFit="1" customWidth="1"/>
    <col min="227" max="228" width="13.5" bestFit="1" customWidth="1"/>
    <col min="229" max="229" width="16.5" bestFit="1" customWidth="1"/>
    <col min="230" max="230" width="13.5" bestFit="1" customWidth="1"/>
    <col min="231" max="231" width="16.5" bestFit="1" customWidth="1"/>
    <col min="232" max="233" width="13.5" bestFit="1" customWidth="1"/>
    <col min="234" max="234" width="16.5" bestFit="1" customWidth="1"/>
    <col min="235" max="236" width="13.5" bestFit="1" customWidth="1"/>
    <col min="237" max="237" width="16.5" bestFit="1" customWidth="1"/>
    <col min="238" max="238" width="13.5" bestFit="1" customWidth="1"/>
    <col min="239" max="239" width="16.5" bestFit="1" customWidth="1"/>
    <col min="240" max="240" width="13.5" bestFit="1" customWidth="1"/>
    <col min="241" max="241" width="16.5" bestFit="1" customWidth="1"/>
    <col min="242" max="243" width="13.5" bestFit="1" customWidth="1"/>
    <col min="244" max="244" width="16.5" bestFit="1" customWidth="1"/>
    <col min="245" max="246" width="13.5" bestFit="1" customWidth="1"/>
    <col min="247" max="247" width="16.5" bestFit="1" customWidth="1"/>
    <col min="248" max="248" width="13.5" bestFit="1" customWidth="1"/>
    <col min="249" max="249" width="16.5" bestFit="1" customWidth="1"/>
    <col min="250" max="250" width="13.5" bestFit="1" customWidth="1"/>
    <col min="251" max="251" width="16.5" bestFit="1" customWidth="1"/>
    <col min="252" max="252" width="13.5" bestFit="1" customWidth="1"/>
    <col min="253" max="253" width="16.5" bestFit="1" customWidth="1"/>
    <col min="254" max="255" width="13.5" bestFit="1" customWidth="1"/>
    <col min="256" max="256" width="16.5" bestFit="1" customWidth="1"/>
    <col min="257" max="258" width="13.5" bestFit="1" customWidth="1"/>
    <col min="259" max="259" width="16.5" bestFit="1" customWidth="1"/>
    <col min="260" max="261" width="13.5" bestFit="1" customWidth="1"/>
    <col min="262" max="262" width="16.5" bestFit="1" customWidth="1"/>
    <col min="263" max="263" width="13.5" bestFit="1" customWidth="1"/>
    <col min="264" max="264" width="16.5" bestFit="1" customWidth="1"/>
    <col min="265" max="265" width="13.5" bestFit="1" customWidth="1"/>
    <col min="266" max="266" width="16.5" bestFit="1" customWidth="1"/>
    <col min="267" max="268" width="13.5" bestFit="1" customWidth="1"/>
    <col min="269" max="269" width="16.5" bestFit="1" customWidth="1"/>
    <col min="270" max="271" width="13.5" bestFit="1" customWidth="1"/>
    <col min="272" max="272" width="16.5" bestFit="1" customWidth="1"/>
    <col min="273" max="274" width="13.5" bestFit="1" customWidth="1"/>
    <col min="275" max="275" width="16.5" bestFit="1" customWidth="1"/>
    <col min="276" max="276" width="13.5" bestFit="1" customWidth="1"/>
    <col min="277" max="277" width="16.5" bestFit="1" customWidth="1"/>
    <col min="278" max="278" width="13.5" bestFit="1" customWidth="1"/>
    <col min="279" max="279" width="16.5" bestFit="1" customWidth="1"/>
    <col min="280" max="280" width="13.5" bestFit="1" customWidth="1"/>
    <col min="281" max="281" width="16.5" bestFit="1" customWidth="1"/>
    <col min="282" max="282" width="13.5" bestFit="1" customWidth="1"/>
    <col min="283" max="283" width="16.5" bestFit="1" customWidth="1"/>
    <col min="284" max="284" width="13.5" bestFit="1" customWidth="1"/>
    <col min="285" max="285" width="16.5" bestFit="1" customWidth="1"/>
    <col min="286" max="287" width="13.5" bestFit="1" customWidth="1"/>
    <col min="288" max="288" width="16.5" bestFit="1" customWidth="1"/>
    <col min="289" max="289" width="13.5" bestFit="1" customWidth="1"/>
    <col min="290" max="290" width="16.5" bestFit="1" customWidth="1"/>
    <col min="291" max="292" width="13.5" bestFit="1" customWidth="1"/>
    <col min="293" max="293" width="16.5" bestFit="1" customWidth="1"/>
    <col min="294" max="295" width="13.5" bestFit="1" customWidth="1"/>
    <col min="296" max="296" width="16.5" bestFit="1" customWidth="1"/>
    <col min="297" max="298" width="13.5" bestFit="1" customWidth="1"/>
    <col min="299" max="299" width="16.5" bestFit="1" customWidth="1"/>
    <col min="300" max="301" width="13.5" bestFit="1" customWidth="1"/>
    <col min="302" max="302" width="16.5" bestFit="1" customWidth="1"/>
    <col min="303" max="304" width="13.5" bestFit="1" customWidth="1"/>
    <col min="305" max="305" width="16.5" bestFit="1" customWidth="1"/>
    <col min="306" max="307" width="13.5" bestFit="1" customWidth="1"/>
    <col min="308" max="308" width="16.5" bestFit="1" customWidth="1"/>
    <col min="309" max="309" width="13.5" bestFit="1" customWidth="1"/>
    <col min="310" max="310" width="16.5" bestFit="1" customWidth="1"/>
    <col min="311" max="311" width="13.5" bestFit="1" customWidth="1"/>
    <col min="312" max="312" width="16.5" bestFit="1" customWidth="1"/>
    <col min="313" max="313" width="13.5" bestFit="1" customWidth="1"/>
    <col min="314" max="314" width="16.5" bestFit="1" customWidth="1"/>
    <col min="315" max="315" width="13.5" bestFit="1" customWidth="1"/>
    <col min="316" max="316" width="16.5" bestFit="1" customWidth="1"/>
    <col min="317" max="318" width="13.5" bestFit="1" customWidth="1"/>
    <col min="319" max="319" width="16.5" bestFit="1" customWidth="1"/>
    <col min="320" max="321" width="13.5" bestFit="1" customWidth="1"/>
    <col min="322" max="322" width="16.5" bestFit="1" customWidth="1"/>
    <col min="323" max="323" width="13.5" bestFit="1" customWidth="1"/>
    <col min="324" max="324" width="16.5" bestFit="1" customWidth="1"/>
    <col min="325" max="326" width="13.5" bestFit="1" customWidth="1"/>
    <col min="327" max="327" width="16.5" bestFit="1" customWidth="1"/>
    <col min="328" max="329" width="13.5" bestFit="1" customWidth="1"/>
    <col min="330" max="330" width="16.5" bestFit="1" customWidth="1"/>
    <col min="331" max="332" width="13.5" bestFit="1" customWidth="1"/>
    <col min="333" max="333" width="16.5" bestFit="1" customWidth="1"/>
    <col min="334" max="335" width="13.5" bestFit="1" customWidth="1"/>
    <col min="336" max="336" width="16.5" bestFit="1" customWidth="1"/>
    <col min="337" max="338" width="13.5" bestFit="1" customWidth="1"/>
    <col min="339" max="339" width="16.5" bestFit="1" customWidth="1"/>
    <col min="340" max="340" width="13.5" bestFit="1" customWidth="1"/>
    <col min="341" max="341" width="16.5" bestFit="1" customWidth="1"/>
    <col min="342" max="343" width="13.5" bestFit="1" customWidth="1"/>
    <col min="344" max="344" width="16.5" bestFit="1" customWidth="1"/>
    <col min="345" max="346" width="13.5" bestFit="1" customWidth="1"/>
    <col min="347" max="347" width="16.5" bestFit="1" customWidth="1"/>
    <col min="348" max="348" width="13.5" bestFit="1" customWidth="1"/>
    <col min="349" max="349" width="16.5" bestFit="1" customWidth="1"/>
    <col min="350" max="351" width="13.5" bestFit="1" customWidth="1"/>
    <col min="352" max="352" width="16.5" bestFit="1" customWidth="1"/>
    <col min="353" max="354" width="13.5" bestFit="1" customWidth="1"/>
    <col min="355" max="355" width="16.5" bestFit="1" customWidth="1"/>
    <col min="356" max="357" width="13.5" bestFit="1" customWidth="1"/>
    <col min="358" max="358" width="16.5" bestFit="1" customWidth="1"/>
    <col min="359" max="359" width="13.5" bestFit="1" customWidth="1"/>
    <col min="360" max="360" width="16.5" bestFit="1" customWidth="1"/>
    <col min="361" max="361" width="13.5" bestFit="1" customWidth="1"/>
    <col min="362" max="362" width="16.5" bestFit="1" customWidth="1"/>
    <col min="363" max="363" width="13.5" bestFit="1" customWidth="1"/>
    <col min="364" max="364" width="16.5" bestFit="1" customWidth="1"/>
    <col min="365" max="366" width="13.5" bestFit="1" customWidth="1"/>
    <col min="367" max="367" width="16.5" bestFit="1" customWidth="1"/>
    <col min="368" max="369" width="13.5" bestFit="1" customWidth="1"/>
    <col min="370" max="370" width="16.5" bestFit="1" customWidth="1"/>
    <col min="371" max="372" width="13.5" bestFit="1" customWidth="1"/>
    <col min="373" max="373" width="16.5" bestFit="1" customWidth="1"/>
    <col min="374" max="375" width="13.5" bestFit="1" customWidth="1"/>
    <col min="376" max="376" width="16.5" bestFit="1" customWidth="1"/>
    <col min="377" max="378" width="13.5" bestFit="1" customWidth="1"/>
    <col min="379" max="379" width="16.5" bestFit="1" customWidth="1"/>
    <col min="380" max="381" width="13.5" bestFit="1" customWidth="1"/>
    <col min="382" max="382" width="16.5" bestFit="1" customWidth="1"/>
    <col min="383" max="384" width="13.5" bestFit="1" customWidth="1"/>
    <col min="385" max="385" width="16.5" bestFit="1" customWidth="1"/>
    <col min="386" max="387" width="13.5" bestFit="1" customWidth="1"/>
    <col min="388" max="388" width="16.5" bestFit="1" customWidth="1"/>
    <col min="389" max="390" width="13.5" bestFit="1" customWidth="1"/>
    <col min="391" max="391" width="16.5" bestFit="1" customWidth="1"/>
    <col min="392" max="393" width="13.5" bestFit="1" customWidth="1"/>
    <col min="394" max="394" width="16.5" bestFit="1" customWidth="1"/>
    <col min="395" max="396" width="13.5" bestFit="1" customWidth="1"/>
    <col min="397" max="397" width="16.5" bestFit="1" customWidth="1"/>
    <col min="398" max="399" width="13.5" bestFit="1" customWidth="1"/>
    <col min="400" max="400" width="16.5" bestFit="1" customWidth="1"/>
    <col min="401" max="401" width="13.5" bestFit="1" customWidth="1"/>
    <col min="402" max="402" width="16.5" bestFit="1" customWidth="1"/>
    <col min="403" max="403" width="13.5" bestFit="1" customWidth="1"/>
    <col min="404" max="404" width="16.5" bestFit="1" customWidth="1"/>
    <col min="405" max="405" width="13.5" bestFit="1" customWidth="1"/>
    <col min="406" max="406" width="16.5" bestFit="1" customWidth="1"/>
    <col min="407" max="408" width="13.5" bestFit="1" customWidth="1"/>
    <col min="409" max="409" width="16.5" bestFit="1" customWidth="1"/>
    <col min="410" max="410" width="13.5" bestFit="1" customWidth="1"/>
    <col min="411" max="411" width="16.5" bestFit="1" customWidth="1"/>
    <col min="412" max="413" width="13.5" bestFit="1" customWidth="1"/>
    <col min="414" max="414" width="16.5" bestFit="1" customWidth="1"/>
    <col min="415" max="415" width="13.5" bestFit="1" customWidth="1"/>
    <col min="416" max="416" width="16.5" bestFit="1" customWidth="1"/>
    <col min="417" max="418" width="13.5" bestFit="1" customWidth="1"/>
    <col min="419" max="419" width="16.5" bestFit="1" customWidth="1"/>
    <col min="420" max="421" width="13.5" bestFit="1" customWidth="1"/>
    <col min="422" max="422" width="16.5" bestFit="1" customWidth="1"/>
    <col min="423" max="424" width="13.5" bestFit="1" customWidth="1"/>
    <col min="425" max="425" width="16.5" bestFit="1" customWidth="1"/>
    <col min="426" max="427" width="13.5" bestFit="1" customWidth="1"/>
    <col min="428" max="428" width="16.5" bestFit="1" customWidth="1"/>
    <col min="429" max="429" width="13.5" bestFit="1" customWidth="1"/>
    <col min="430" max="430" width="16.5" bestFit="1" customWidth="1"/>
    <col min="431" max="432" width="13.5" bestFit="1" customWidth="1"/>
    <col min="433" max="433" width="16.5" bestFit="1" customWidth="1"/>
    <col min="434" max="434" width="13.5" bestFit="1" customWidth="1"/>
    <col min="435" max="435" width="16.5" bestFit="1" customWidth="1"/>
    <col min="436" max="437" width="13.5" bestFit="1" customWidth="1"/>
    <col min="438" max="438" width="16.5" bestFit="1" customWidth="1"/>
    <col min="439" max="439" width="13.5" bestFit="1" customWidth="1"/>
    <col min="440" max="440" width="16.5" bestFit="1" customWidth="1"/>
    <col min="441" max="441" width="13.5" bestFit="1" customWidth="1"/>
    <col min="442" max="442" width="16.5" bestFit="1" customWidth="1"/>
    <col min="443" max="444" width="13.5" bestFit="1" customWidth="1"/>
    <col min="445" max="445" width="16.5" bestFit="1" customWidth="1"/>
    <col min="446" max="446" width="13.5" bestFit="1" customWidth="1"/>
    <col min="447" max="447" width="16.5" bestFit="1" customWidth="1"/>
    <col min="448" max="449" width="13.5" bestFit="1" customWidth="1"/>
    <col min="450" max="450" width="16.5" bestFit="1" customWidth="1"/>
    <col min="451" max="452" width="13.5" bestFit="1" customWidth="1"/>
    <col min="453" max="453" width="16.5" bestFit="1" customWidth="1"/>
    <col min="454" max="454" width="13.5" bestFit="1" customWidth="1"/>
    <col min="455" max="455" width="16.5" bestFit="1" customWidth="1"/>
    <col min="456" max="457" width="13.5" bestFit="1" customWidth="1"/>
    <col min="458" max="458" width="16.5" bestFit="1" customWidth="1"/>
    <col min="459" max="460" width="13.5" bestFit="1" customWidth="1"/>
    <col min="461" max="461" width="16.5" bestFit="1" customWidth="1"/>
    <col min="462" max="463" width="13.5" bestFit="1" customWidth="1"/>
    <col min="464" max="464" width="16.5" bestFit="1" customWidth="1"/>
    <col min="465" max="466" width="13.5" bestFit="1" customWidth="1"/>
    <col min="467" max="467" width="16.5" bestFit="1" customWidth="1"/>
    <col min="468" max="469" width="13.5" bestFit="1" customWidth="1"/>
    <col min="470" max="470" width="16.5" bestFit="1" customWidth="1"/>
    <col min="471" max="471" width="13.5" bestFit="1" customWidth="1"/>
    <col min="472" max="472" width="16.5" bestFit="1" customWidth="1"/>
    <col min="473" max="473" width="13.5" bestFit="1" customWidth="1"/>
    <col min="474" max="474" width="16.5" bestFit="1" customWidth="1"/>
    <col min="475" max="476" width="13.5" bestFit="1" customWidth="1"/>
    <col min="477" max="477" width="16.5" bestFit="1" customWidth="1"/>
    <col min="478" max="478" width="13.5" bestFit="1" customWidth="1"/>
    <col min="479" max="479" width="16.5" bestFit="1" customWidth="1"/>
    <col min="480" max="480" width="13.5" bestFit="1" customWidth="1"/>
    <col min="481" max="481" width="16.5" bestFit="1" customWidth="1"/>
    <col min="482" max="482" width="13.5" bestFit="1" customWidth="1"/>
    <col min="483" max="483" width="16.5" bestFit="1" customWidth="1"/>
    <col min="484" max="485" width="13.5" bestFit="1" customWidth="1"/>
    <col min="486" max="486" width="16.5" bestFit="1" customWidth="1"/>
    <col min="487" max="487" width="13.5" bestFit="1" customWidth="1"/>
    <col min="488" max="488" width="16.5" bestFit="1" customWidth="1"/>
    <col min="489" max="490" width="13.5" bestFit="1" customWidth="1"/>
    <col min="491" max="491" width="16.5" bestFit="1" customWidth="1"/>
    <col min="492" max="492" width="13.5" bestFit="1" customWidth="1"/>
    <col min="493" max="493" width="16.5" bestFit="1" customWidth="1"/>
    <col min="494" max="495" width="13.5" bestFit="1" customWidth="1"/>
    <col min="496" max="496" width="16.5" bestFit="1" customWidth="1"/>
    <col min="497" max="498" width="13.5" bestFit="1" customWidth="1"/>
    <col min="499" max="499" width="16.5" bestFit="1" customWidth="1"/>
    <col min="500" max="500" width="13.5" bestFit="1" customWidth="1"/>
    <col min="501" max="501" width="16.5" bestFit="1" customWidth="1"/>
    <col min="502" max="502" width="13.5" bestFit="1" customWidth="1"/>
    <col min="503" max="503" width="16.5" bestFit="1" customWidth="1"/>
    <col min="504" max="505" width="13.5" bestFit="1" customWidth="1"/>
    <col min="506" max="506" width="16.5" bestFit="1" customWidth="1"/>
    <col min="507" max="508" width="13.5" bestFit="1" customWidth="1"/>
    <col min="509" max="509" width="16.5" bestFit="1" customWidth="1"/>
    <col min="510" max="510" width="13.5" bestFit="1" customWidth="1"/>
    <col min="511" max="511" width="16.5" bestFit="1" customWidth="1"/>
    <col min="512" max="512" width="13.5" bestFit="1" customWidth="1"/>
    <col min="513" max="513" width="16.5" bestFit="1" customWidth="1"/>
    <col min="514" max="515" width="13.5" bestFit="1" customWidth="1"/>
    <col min="516" max="516" width="16.5" bestFit="1" customWidth="1"/>
    <col min="517" max="517" width="13.5" bestFit="1" customWidth="1"/>
    <col min="518" max="518" width="16.5" bestFit="1" customWidth="1"/>
    <col min="519" max="520" width="13.5" bestFit="1" customWidth="1"/>
    <col min="521" max="521" width="16.5" bestFit="1" customWidth="1"/>
    <col min="522" max="523" width="13.5" bestFit="1" customWidth="1"/>
    <col min="524" max="524" width="16.5" bestFit="1" customWidth="1"/>
    <col min="525" max="526" width="13.5" bestFit="1" customWidth="1"/>
    <col min="527" max="527" width="16.5" bestFit="1" customWidth="1"/>
    <col min="528" max="528" width="13.5" bestFit="1" customWidth="1"/>
    <col min="529" max="529" width="16.5" bestFit="1" customWidth="1"/>
    <col min="530" max="531" width="13.5" bestFit="1" customWidth="1"/>
    <col min="532" max="532" width="16.5" bestFit="1" customWidth="1"/>
    <col min="533" max="534" width="13.5" bestFit="1" customWidth="1"/>
    <col min="535" max="535" width="16.5" bestFit="1" customWidth="1"/>
    <col min="536" max="537" width="13.5" bestFit="1" customWidth="1"/>
    <col min="538" max="538" width="16.5" bestFit="1" customWidth="1"/>
    <col min="539" max="539" width="13.5" bestFit="1" customWidth="1"/>
    <col min="540" max="540" width="16.5" bestFit="1" customWidth="1"/>
    <col min="541" max="542" width="13.5" bestFit="1" customWidth="1"/>
    <col min="543" max="543" width="16.5" bestFit="1" customWidth="1"/>
    <col min="544" max="545" width="13.5" bestFit="1" customWidth="1"/>
    <col min="546" max="546" width="16.5" bestFit="1" customWidth="1"/>
    <col min="547" max="548" width="13.5" bestFit="1" customWidth="1"/>
    <col min="549" max="549" width="16.5" bestFit="1" customWidth="1"/>
    <col min="550" max="550" width="13.5" bestFit="1" customWidth="1"/>
    <col min="551" max="551" width="16.5" bestFit="1" customWidth="1"/>
    <col min="552" max="553" width="13.5" bestFit="1" customWidth="1"/>
    <col min="554" max="554" width="16.5" bestFit="1" customWidth="1"/>
    <col min="555" max="555" width="13.5" bestFit="1" customWidth="1"/>
    <col min="556" max="556" width="16.5" bestFit="1" customWidth="1"/>
    <col min="557" max="558" width="13.5" bestFit="1" customWidth="1"/>
    <col min="559" max="559" width="16.5" bestFit="1" customWidth="1"/>
    <col min="560" max="561" width="13.5" bestFit="1" customWidth="1"/>
    <col min="562" max="562" width="16.5" bestFit="1" customWidth="1"/>
    <col min="563" max="563" width="13.5" bestFit="1" customWidth="1"/>
    <col min="564" max="564" width="16.5" bestFit="1" customWidth="1"/>
    <col min="565" max="566" width="13.5" bestFit="1" customWidth="1"/>
    <col min="567" max="567" width="16.5" bestFit="1" customWidth="1"/>
    <col min="568" max="569" width="13.5" bestFit="1" customWidth="1"/>
    <col min="570" max="570" width="16.5" bestFit="1" customWidth="1"/>
    <col min="571" max="571" width="13.5" bestFit="1" customWidth="1"/>
    <col min="572" max="572" width="16.5" bestFit="1" customWidth="1"/>
    <col min="573" max="574" width="13.5" bestFit="1" customWidth="1"/>
    <col min="575" max="575" width="16.5" bestFit="1" customWidth="1"/>
    <col min="576" max="576" width="13.5" bestFit="1" customWidth="1"/>
    <col min="577" max="577" width="16.5" bestFit="1" customWidth="1"/>
    <col min="578" max="579" width="13.5" bestFit="1" customWidth="1"/>
    <col min="580" max="580" width="16.5" bestFit="1" customWidth="1"/>
    <col min="581" max="582" width="13.5" bestFit="1" customWidth="1"/>
    <col min="583" max="583" width="16.5" bestFit="1" customWidth="1"/>
    <col min="584" max="585" width="13.5" bestFit="1" customWidth="1"/>
    <col min="586" max="586" width="16.5" bestFit="1" customWidth="1"/>
    <col min="587" max="588" width="13.5" bestFit="1" customWidth="1"/>
    <col min="589" max="589" width="16.5" bestFit="1" customWidth="1"/>
    <col min="590" max="591" width="13.5" bestFit="1" customWidth="1"/>
    <col min="592" max="592" width="16.5" bestFit="1" customWidth="1"/>
    <col min="593" max="594" width="13.5" bestFit="1" customWidth="1"/>
    <col min="595" max="595" width="16.5" bestFit="1" customWidth="1"/>
    <col min="596" max="597" width="13.5" bestFit="1" customWidth="1"/>
    <col min="598" max="598" width="16.5" bestFit="1" customWidth="1"/>
    <col min="599" max="599" width="13.5" bestFit="1" customWidth="1"/>
    <col min="600" max="600" width="16.5" bestFit="1" customWidth="1"/>
    <col min="601" max="601" width="13.5" bestFit="1" customWidth="1"/>
    <col min="602" max="602" width="16.5" bestFit="1" customWidth="1"/>
    <col min="603" max="604" width="13.5" bestFit="1" customWidth="1"/>
    <col min="605" max="605" width="16.5" bestFit="1" customWidth="1"/>
    <col min="606" max="607" width="13.5" bestFit="1" customWidth="1"/>
    <col min="608" max="608" width="16.5" bestFit="1" customWidth="1"/>
    <col min="609" max="610" width="13.5" bestFit="1" customWidth="1"/>
    <col min="611" max="611" width="16.5" bestFit="1" customWidth="1"/>
    <col min="612" max="613" width="13.5" bestFit="1" customWidth="1"/>
    <col min="614" max="614" width="16.5" bestFit="1" customWidth="1"/>
    <col min="615" max="616" width="13.5" bestFit="1" customWidth="1"/>
    <col min="617" max="617" width="16.5" bestFit="1" customWidth="1"/>
    <col min="618" max="618" width="13.5" bestFit="1" customWidth="1"/>
    <col min="619" max="619" width="16.5" bestFit="1" customWidth="1"/>
    <col min="620" max="621" width="13.5" bestFit="1" customWidth="1"/>
    <col min="622" max="622" width="16.5" bestFit="1" customWidth="1"/>
    <col min="623" max="623" width="13.5" bestFit="1" customWidth="1"/>
    <col min="624" max="624" width="16.5" bestFit="1" customWidth="1"/>
    <col min="625" max="625" width="13.5" bestFit="1" customWidth="1"/>
    <col min="626" max="626" width="16.5" bestFit="1" customWidth="1"/>
    <col min="627" max="627" width="13.5" bestFit="1" customWidth="1"/>
    <col min="628" max="628" width="16.5" bestFit="1" customWidth="1"/>
    <col min="629" max="629" width="13.5" bestFit="1" customWidth="1"/>
    <col min="630" max="630" width="16.5" bestFit="1" customWidth="1"/>
    <col min="631" max="632" width="13.5" bestFit="1" customWidth="1"/>
    <col min="633" max="633" width="16.5" bestFit="1" customWidth="1"/>
    <col min="634" max="634" width="13.5" bestFit="1" customWidth="1"/>
    <col min="635" max="635" width="16.5" bestFit="1" customWidth="1"/>
    <col min="636" max="636" width="13.5" bestFit="1" customWidth="1"/>
    <col min="637" max="637" width="16.5" bestFit="1" customWidth="1"/>
    <col min="638" max="638" width="13.5" bestFit="1" customWidth="1"/>
    <col min="639" max="639" width="16.5" bestFit="1" customWidth="1"/>
    <col min="640" max="640" width="13.5" bestFit="1" customWidth="1"/>
    <col min="641" max="641" width="16.5" bestFit="1" customWidth="1"/>
    <col min="642" max="642" width="13.5" bestFit="1" customWidth="1"/>
    <col min="643" max="643" width="16.5" bestFit="1" customWidth="1"/>
    <col min="644" max="644" width="13.5" bestFit="1" customWidth="1"/>
    <col min="645" max="645" width="16.5" bestFit="1" customWidth="1"/>
    <col min="646" max="646" width="13.5" bestFit="1" customWidth="1"/>
    <col min="647" max="647" width="16.5" bestFit="1" customWidth="1"/>
    <col min="648" max="648" width="13.5" bestFit="1" customWidth="1"/>
    <col min="649" max="649" width="16.5" bestFit="1" customWidth="1"/>
    <col min="650" max="650" width="13.5" bestFit="1" customWidth="1"/>
    <col min="651" max="651" width="16.5" bestFit="1" customWidth="1"/>
    <col min="652" max="653" width="13.5" bestFit="1" customWidth="1"/>
    <col min="654" max="654" width="16.5" bestFit="1" customWidth="1"/>
    <col min="655" max="655" width="13.5" bestFit="1" customWidth="1"/>
    <col min="656" max="656" width="16.5" bestFit="1" customWidth="1"/>
    <col min="657" max="658" width="13.5" bestFit="1" customWidth="1"/>
    <col min="659" max="659" width="16.5" bestFit="1" customWidth="1"/>
    <col min="660" max="661" width="13.5" bestFit="1" customWidth="1"/>
    <col min="662" max="662" width="16.5" bestFit="1" customWidth="1"/>
    <col min="663" max="664" width="13.5" bestFit="1" customWidth="1"/>
    <col min="665" max="665" width="16.5" bestFit="1" customWidth="1"/>
    <col min="666" max="667" width="13.5" bestFit="1" customWidth="1"/>
    <col min="668" max="668" width="16.5" bestFit="1" customWidth="1"/>
    <col min="669" max="669" width="13.5" bestFit="1" customWidth="1"/>
    <col min="670" max="670" width="16.5" bestFit="1" customWidth="1"/>
    <col min="671" max="671" width="13.5" bestFit="1" customWidth="1"/>
    <col min="672" max="672" width="16.5" bestFit="1" customWidth="1"/>
    <col min="673" max="674" width="13.5" bestFit="1" customWidth="1"/>
    <col min="675" max="675" width="16.5" bestFit="1" customWidth="1"/>
    <col min="676" max="677" width="13.5" bestFit="1" customWidth="1"/>
    <col min="678" max="678" width="16.5" bestFit="1" customWidth="1"/>
    <col min="679" max="679" width="13.5" bestFit="1" customWidth="1"/>
    <col min="680" max="680" width="16.5" bestFit="1" customWidth="1"/>
    <col min="681" max="682" width="13.5" bestFit="1" customWidth="1"/>
    <col min="683" max="683" width="16.5" bestFit="1" customWidth="1"/>
    <col min="684" max="685" width="13.5" bestFit="1" customWidth="1"/>
    <col min="686" max="686" width="16.5" bestFit="1" customWidth="1"/>
    <col min="687" max="688" width="13.5" bestFit="1" customWidth="1"/>
    <col min="689" max="689" width="16.5" bestFit="1" customWidth="1"/>
    <col min="690" max="691" width="13.5" bestFit="1" customWidth="1"/>
    <col min="692" max="692" width="16.5" bestFit="1" customWidth="1"/>
    <col min="693" max="693" width="13.5" bestFit="1" customWidth="1"/>
    <col min="694" max="694" width="16.5" bestFit="1" customWidth="1"/>
    <col min="695" max="696" width="13.5" bestFit="1" customWidth="1"/>
    <col min="697" max="697" width="16.5" bestFit="1" customWidth="1"/>
    <col min="698" max="699" width="13.5" bestFit="1" customWidth="1"/>
    <col min="700" max="700" width="16.5" bestFit="1" customWidth="1"/>
    <col min="701" max="701" width="13.5" bestFit="1" customWidth="1"/>
    <col min="702" max="702" width="16.5" bestFit="1" customWidth="1"/>
    <col min="703" max="704" width="13.5" bestFit="1" customWidth="1"/>
    <col min="705" max="705" width="16.5" bestFit="1" customWidth="1"/>
    <col min="706" max="707" width="13.5" bestFit="1" customWidth="1"/>
    <col min="708" max="708" width="16.5" bestFit="1" customWidth="1"/>
    <col min="709" max="709" width="13.5" bestFit="1" customWidth="1"/>
    <col min="710" max="710" width="16.5" bestFit="1" customWidth="1"/>
    <col min="711" max="711" width="13.5" bestFit="1" customWidth="1"/>
    <col min="712" max="712" width="16.5" bestFit="1" customWidth="1"/>
    <col min="713" max="714" width="13.5" bestFit="1" customWidth="1"/>
    <col min="715" max="715" width="16.5" bestFit="1" customWidth="1"/>
    <col min="716" max="717" width="13.5" bestFit="1" customWidth="1"/>
    <col min="718" max="718" width="16.5" bestFit="1" customWidth="1"/>
    <col min="719" max="720" width="13.5" bestFit="1" customWidth="1"/>
    <col min="721" max="721" width="16.5" bestFit="1" customWidth="1"/>
    <col min="722" max="722" width="13.5" bestFit="1" customWidth="1"/>
    <col min="723" max="723" width="16.5" bestFit="1" customWidth="1"/>
    <col min="724" max="725" width="13.5" bestFit="1" customWidth="1"/>
    <col min="726" max="726" width="16.5" bestFit="1" customWidth="1"/>
    <col min="727" max="728" width="13.5" bestFit="1" customWidth="1"/>
    <col min="729" max="729" width="16.5" bestFit="1" customWidth="1"/>
    <col min="730" max="731" width="13.5" bestFit="1" customWidth="1"/>
    <col min="732" max="732" width="16.5" bestFit="1" customWidth="1"/>
    <col min="733" max="733" width="13.5" bestFit="1" customWidth="1"/>
    <col min="734" max="734" width="16.5" bestFit="1" customWidth="1"/>
    <col min="735" max="736" width="13.5" bestFit="1" customWidth="1"/>
    <col min="737" max="737" width="16.5" bestFit="1" customWidth="1"/>
    <col min="738" max="739" width="13.5" bestFit="1" customWidth="1"/>
    <col min="740" max="740" width="16.5" bestFit="1" customWidth="1"/>
    <col min="741" max="742" width="13.5" bestFit="1" customWidth="1"/>
    <col min="743" max="743" width="16.5" bestFit="1" customWidth="1"/>
    <col min="744" max="744" width="13.5" bestFit="1" customWidth="1"/>
    <col min="745" max="745" width="16.5" bestFit="1" customWidth="1"/>
    <col min="746" max="746" width="13.5" bestFit="1" customWidth="1"/>
    <col min="747" max="747" width="16.5" bestFit="1" customWidth="1"/>
    <col min="748" max="749" width="13.5" bestFit="1" customWidth="1"/>
    <col min="750" max="750" width="16.5" bestFit="1" customWidth="1"/>
    <col min="751" max="751" width="13.5" bestFit="1" customWidth="1"/>
    <col min="752" max="752" width="16.5" bestFit="1" customWidth="1"/>
    <col min="753" max="754" width="13.5" bestFit="1" customWidth="1"/>
    <col min="755" max="755" width="16.5" bestFit="1" customWidth="1"/>
    <col min="756" max="756" width="13.5" bestFit="1" customWidth="1"/>
    <col min="757" max="757" width="16.5" bestFit="1" customWidth="1"/>
    <col min="758" max="759" width="13.5" bestFit="1" customWidth="1"/>
    <col min="760" max="760" width="16.5" bestFit="1" customWidth="1"/>
    <col min="761" max="761" width="13.5" bestFit="1" customWidth="1"/>
    <col min="762" max="762" width="16.5" bestFit="1" customWidth="1"/>
    <col min="763" max="764" width="13.5" bestFit="1" customWidth="1"/>
    <col min="765" max="765" width="16.5" bestFit="1" customWidth="1"/>
    <col min="766" max="767" width="13.5" bestFit="1" customWidth="1"/>
    <col min="768" max="768" width="16.5" bestFit="1" customWidth="1"/>
    <col min="769" max="770" width="13.5" bestFit="1" customWidth="1"/>
    <col min="771" max="771" width="16.5" bestFit="1" customWidth="1"/>
    <col min="772" max="772" width="13.5" bestFit="1" customWidth="1"/>
    <col min="773" max="773" width="16.5" bestFit="1" customWidth="1"/>
    <col min="774" max="774" width="13.5" bestFit="1" customWidth="1"/>
    <col min="775" max="775" width="16.5" bestFit="1" customWidth="1"/>
    <col min="776" max="777" width="13.5" bestFit="1" customWidth="1"/>
    <col min="778" max="778" width="16.5" bestFit="1" customWidth="1"/>
    <col min="779" max="780" width="13.5" bestFit="1" customWidth="1"/>
    <col min="781" max="781" width="16.5" bestFit="1" customWidth="1"/>
    <col min="782" max="783" width="13.5" bestFit="1" customWidth="1"/>
    <col min="784" max="784" width="16.5" bestFit="1" customWidth="1"/>
    <col min="785" max="785" width="13.5" bestFit="1" customWidth="1"/>
    <col min="786" max="786" width="16.5" bestFit="1" customWidth="1"/>
    <col min="787" max="788" width="13.5" bestFit="1" customWidth="1"/>
    <col min="789" max="789" width="16.5" bestFit="1" customWidth="1"/>
    <col min="790" max="791" width="13.5" bestFit="1" customWidth="1"/>
    <col min="792" max="792" width="16.5" bestFit="1" customWidth="1"/>
    <col min="793" max="794" width="13.5" bestFit="1" customWidth="1"/>
    <col min="795" max="795" width="16.5" bestFit="1" customWidth="1"/>
    <col min="796" max="797" width="13.5" bestFit="1" customWidth="1"/>
    <col min="798" max="798" width="16.5" bestFit="1" customWidth="1"/>
    <col min="799" max="800" width="13.5" bestFit="1" customWidth="1"/>
    <col min="801" max="801" width="16.5" bestFit="1" customWidth="1"/>
    <col min="802" max="803" width="13.5" bestFit="1" customWidth="1"/>
    <col min="804" max="804" width="16.5" bestFit="1" customWidth="1"/>
    <col min="805" max="806" width="13.5" bestFit="1" customWidth="1"/>
    <col min="807" max="807" width="16.5" bestFit="1" customWidth="1"/>
    <col min="808" max="809" width="13.5" bestFit="1" customWidth="1"/>
    <col min="810" max="810" width="16.5" bestFit="1" customWidth="1"/>
    <col min="811" max="812" width="13.5" bestFit="1" customWidth="1"/>
    <col min="813" max="813" width="16.5" bestFit="1" customWidth="1"/>
    <col min="814" max="814" width="13.5" bestFit="1" customWidth="1"/>
    <col min="815" max="815" width="16.5" bestFit="1" customWidth="1"/>
    <col min="816" max="817" width="13.5" bestFit="1" customWidth="1"/>
    <col min="818" max="818" width="16.5" bestFit="1" customWidth="1"/>
    <col min="819" max="820" width="13.5" bestFit="1" customWidth="1"/>
    <col min="821" max="821" width="16.5" bestFit="1" customWidth="1"/>
    <col min="822" max="822" width="13.5" bestFit="1" customWidth="1"/>
    <col min="823" max="823" width="16.5" bestFit="1" customWidth="1"/>
    <col min="824" max="825" width="13.5" bestFit="1" customWidth="1"/>
    <col min="826" max="826" width="16.5" bestFit="1" customWidth="1"/>
    <col min="827" max="828" width="13.5" bestFit="1" customWidth="1"/>
    <col min="829" max="829" width="16.5" bestFit="1" customWidth="1"/>
    <col min="830" max="831" width="13.5" bestFit="1" customWidth="1"/>
    <col min="832" max="832" width="16.5" bestFit="1" customWidth="1"/>
    <col min="833" max="833" width="13.5" bestFit="1" customWidth="1"/>
    <col min="834" max="834" width="16.5" bestFit="1" customWidth="1"/>
    <col min="835" max="836" width="13.5" bestFit="1" customWidth="1"/>
    <col min="837" max="837" width="16.5" bestFit="1" customWidth="1"/>
    <col min="838" max="839" width="13.5" bestFit="1" customWidth="1"/>
    <col min="840" max="840" width="16.5" bestFit="1" customWidth="1"/>
    <col min="841" max="842" width="13.5" bestFit="1" customWidth="1"/>
    <col min="843" max="843" width="16.5" bestFit="1" customWidth="1"/>
    <col min="844" max="844" width="13.5" bestFit="1" customWidth="1"/>
    <col min="845" max="845" width="16.5" bestFit="1" customWidth="1"/>
    <col min="846" max="846" width="13.5" bestFit="1" customWidth="1"/>
    <col min="847" max="847" width="16.5" bestFit="1" customWidth="1"/>
    <col min="848" max="849" width="13.5" bestFit="1" customWidth="1"/>
    <col min="850" max="850" width="16.5" bestFit="1" customWidth="1"/>
    <col min="851" max="852" width="13.5" bestFit="1" customWidth="1"/>
    <col min="853" max="853" width="16.5" bestFit="1" customWidth="1"/>
    <col min="854" max="854" width="13.5" bestFit="1" customWidth="1"/>
    <col min="855" max="855" width="16.5" bestFit="1" customWidth="1"/>
    <col min="856" max="857" width="13.5" bestFit="1" customWidth="1"/>
    <col min="858" max="858" width="16.5" bestFit="1" customWidth="1"/>
    <col min="859" max="859" width="13.5" bestFit="1" customWidth="1"/>
    <col min="860" max="860" width="16.5" bestFit="1" customWidth="1"/>
    <col min="861" max="861" width="13.5" bestFit="1" customWidth="1"/>
    <col min="862" max="862" width="16.5" bestFit="1" customWidth="1"/>
    <col min="863" max="863" width="13.5" bestFit="1" customWidth="1"/>
    <col min="864" max="864" width="16.5" bestFit="1" customWidth="1"/>
    <col min="865" max="866" width="13.5" bestFit="1" customWidth="1"/>
    <col min="867" max="867" width="16.5" bestFit="1" customWidth="1"/>
    <col min="868" max="868" width="13.5" bestFit="1" customWidth="1"/>
    <col min="869" max="869" width="16.5" bestFit="1" customWidth="1"/>
    <col min="870" max="870" width="13.5" bestFit="1" customWidth="1"/>
    <col min="871" max="871" width="16.5" bestFit="1" customWidth="1"/>
    <col min="872" max="873" width="13.5" bestFit="1" customWidth="1"/>
    <col min="874" max="874" width="16.5" bestFit="1" customWidth="1"/>
    <col min="875" max="875" width="13.5" bestFit="1" customWidth="1"/>
    <col min="876" max="876" width="16.5" bestFit="1" customWidth="1"/>
    <col min="877" max="877" width="13.5" bestFit="1" customWidth="1"/>
    <col min="878" max="878" width="16.5" bestFit="1" customWidth="1"/>
    <col min="879" max="880" width="13.5" bestFit="1" customWidth="1"/>
    <col min="881" max="881" width="16.5" bestFit="1" customWidth="1"/>
    <col min="882" max="883" width="13.5" bestFit="1" customWidth="1"/>
    <col min="884" max="884" width="16.5" bestFit="1" customWidth="1"/>
    <col min="885" max="886" width="13.5" bestFit="1" customWidth="1"/>
    <col min="887" max="887" width="16.5" bestFit="1" customWidth="1"/>
    <col min="888" max="889" width="13.5" bestFit="1" customWidth="1"/>
    <col min="890" max="890" width="16.5" bestFit="1" customWidth="1"/>
    <col min="891" max="891" width="13.5" bestFit="1" customWidth="1"/>
    <col min="892" max="892" width="16.5" bestFit="1" customWidth="1"/>
    <col min="893" max="893" width="13.5" bestFit="1" customWidth="1"/>
    <col min="894" max="894" width="16.5" bestFit="1" customWidth="1"/>
    <col min="895" max="895" width="11" bestFit="1" customWidth="1"/>
  </cols>
  <sheetData>
    <row r="3" spans="1:10" x14ac:dyDescent="0.25">
      <c r="B3" s="45" t="s">
        <v>1065</v>
      </c>
    </row>
    <row r="4" spans="1:10" x14ac:dyDescent="0.25">
      <c r="B4" t="s">
        <v>12</v>
      </c>
      <c r="E4" t="s">
        <v>9</v>
      </c>
      <c r="H4" t="s">
        <v>1069</v>
      </c>
      <c r="I4" t="s">
        <v>1067</v>
      </c>
      <c r="J4" t="s">
        <v>1068</v>
      </c>
    </row>
    <row r="5" spans="1:10" x14ac:dyDescent="0.25">
      <c r="A5" s="45" t="s">
        <v>1058</v>
      </c>
      <c r="B5" t="s">
        <v>1061</v>
      </c>
      <c r="C5" t="s">
        <v>1066</v>
      </c>
      <c r="D5" t="s">
        <v>1060</v>
      </c>
      <c r="E5" t="s">
        <v>1061</v>
      </c>
      <c r="F5" t="s">
        <v>1066</v>
      </c>
      <c r="G5" t="s">
        <v>1060</v>
      </c>
    </row>
    <row r="6" spans="1:10" x14ac:dyDescent="0.25">
      <c r="A6" s="46" t="s">
        <v>10</v>
      </c>
      <c r="B6" s="48">
        <v>6699</v>
      </c>
      <c r="C6" s="48">
        <v>30270</v>
      </c>
      <c r="D6" s="48">
        <v>74830</v>
      </c>
      <c r="E6" s="48">
        <v>5695</v>
      </c>
      <c r="F6" s="48">
        <v>26235</v>
      </c>
      <c r="G6" s="48">
        <v>68685</v>
      </c>
      <c r="H6" s="48">
        <v>12394</v>
      </c>
      <c r="I6" s="48">
        <v>56505</v>
      </c>
      <c r="J6" s="48">
        <v>143515</v>
      </c>
    </row>
    <row r="7" spans="1:10" x14ac:dyDescent="0.25">
      <c r="A7" s="47" t="s">
        <v>1062</v>
      </c>
      <c r="B7" s="48">
        <v>2676</v>
      </c>
      <c r="C7" s="48">
        <v>13100</v>
      </c>
      <c r="D7" s="48">
        <v>35170</v>
      </c>
      <c r="E7" s="48">
        <v>2447</v>
      </c>
      <c r="F7" s="48">
        <v>11945</v>
      </c>
      <c r="G7" s="48">
        <v>32860</v>
      </c>
      <c r="H7" s="48">
        <v>5123</v>
      </c>
      <c r="I7" s="48">
        <v>25045</v>
      </c>
      <c r="J7" s="48">
        <v>68030</v>
      </c>
    </row>
    <row r="8" spans="1:10" x14ac:dyDescent="0.25">
      <c r="A8" s="47" t="s">
        <v>1063</v>
      </c>
      <c r="B8" s="48">
        <v>2941</v>
      </c>
      <c r="C8" s="48">
        <v>9025</v>
      </c>
      <c r="D8" s="48">
        <v>20010</v>
      </c>
      <c r="E8" s="48">
        <v>2370</v>
      </c>
      <c r="F8" s="48">
        <v>6265</v>
      </c>
      <c r="G8" s="48">
        <v>14075</v>
      </c>
      <c r="H8" s="48">
        <v>5311</v>
      </c>
      <c r="I8" s="48">
        <v>15290</v>
      </c>
      <c r="J8" s="48">
        <v>34085</v>
      </c>
    </row>
    <row r="9" spans="1:10" x14ac:dyDescent="0.25">
      <c r="A9" s="47" t="s">
        <v>1064</v>
      </c>
      <c r="B9" s="48">
        <v>1082</v>
      </c>
      <c r="C9" s="48">
        <v>8145</v>
      </c>
      <c r="D9" s="48">
        <v>19650</v>
      </c>
      <c r="E9" s="48">
        <v>878</v>
      </c>
      <c r="F9" s="48">
        <v>8025</v>
      </c>
      <c r="G9" s="48">
        <v>21750</v>
      </c>
      <c r="H9" s="48">
        <v>1960</v>
      </c>
      <c r="I9" s="48">
        <v>16170</v>
      </c>
      <c r="J9" s="48">
        <v>41400</v>
      </c>
    </row>
    <row r="10" spans="1:10" x14ac:dyDescent="0.25">
      <c r="A10" s="46" t="s">
        <v>13</v>
      </c>
      <c r="B10" s="48">
        <v>7511</v>
      </c>
      <c r="C10" s="48">
        <v>31185</v>
      </c>
      <c r="D10" s="48">
        <v>81275</v>
      </c>
      <c r="E10" s="48">
        <v>7213</v>
      </c>
      <c r="F10" s="48">
        <v>29990</v>
      </c>
      <c r="G10" s="48">
        <v>74305</v>
      </c>
      <c r="H10" s="48">
        <v>14724</v>
      </c>
      <c r="I10" s="48">
        <v>61175</v>
      </c>
      <c r="J10" s="48">
        <v>155580</v>
      </c>
    </row>
    <row r="11" spans="1:10" x14ac:dyDescent="0.25">
      <c r="A11" s="47" t="s">
        <v>1062</v>
      </c>
      <c r="B11" s="48">
        <v>3054</v>
      </c>
      <c r="C11" s="48">
        <v>12330</v>
      </c>
      <c r="D11" s="48">
        <v>31270</v>
      </c>
      <c r="E11" s="48">
        <v>2810</v>
      </c>
      <c r="F11" s="48">
        <v>11890</v>
      </c>
      <c r="G11" s="48">
        <v>30390</v>
      </c>
      <c r="H11" s="48">
        <v>5864</v>
      </c>
      <c r="I11" s="48">
        <v>24220</v>
      </c>
      <c r="J11" s="48">
        <v>61660</v>
      </c>
    </row>
    <row r="12" spans="1:10" x14ac:dyDescent="0.25">
      <c r="A12" s="47" t="s">
        <v>1063</v>
      </c>
      <c r="B12" s="48">
        <v>3561</v>
      </c>
      <c r="C12" s="48">
        <v>10145</v>
      </c>
      <c r="D12" s="48">
        <v>26085</v>
      </c>
      <c r="E12" s="48">
        <v>3296</v>
      </c>
      <c r="F12" s="48">
        <v>10365</v>
      </c>
      <c r="G12" s="48">
        <v>21985</v>
      </c>
      <c r="H12" s="48">
        <v>6857</v>
      </c>
      <c r="I12" s="48">
        <v>20510</v>
      </c>
      <c r="J12" s="48">
        <v>48070</v>
      </c>
    </row>
    <row r="13" spans="1:10" x14ac:dyDescent="0.25">
      <c r="A13" s="47" t="s">
        <v>1064</v>
      </c>
      <c r="B13" s="48">
        <v>896</v>
      </c>
      <c r="C13" s="48">
        <v>8710</v>
      </c>
      <c r="D13" s="48">
        <v>23920</v>
      </c>
      <c r="E13" s="48">
        <v>1107</v>
      </c>
      <c r="F13" s="48">
        <v>7735</v>
      </c>
      <c r="G13" s="48">
        <v>21930</v>
      </c>
      <c r="H13" s="48">
        <v>2003</v>
      </c>
      <c r="I13" s="48">
        <v>16445</v>
      </c>
      <c r="J13" s="48">
        <v>45850</v>
      </c>
    </row>
    <row r="14" spans="1:10" x14ac:dyDescent="0.25">
      <c r="A14" s="46" t="s">
        <v>15</v>
      </c>
      <c r="B14" s="48">
        <v>6882</v>
      </c>
      <c r="C14" s="48">
        <v>30380</v>
      </c>
      <c r="D14" s="48">
        <v>76735</v>
      </c>
      <c r="E14" s="48">
        <v>7392</v>
      </c>
      <c r="F14" s="48">
        <v>31830</v>
      </c>
      <c r="G14" s="48">
        <v>80170</v>
      </c>
      <c r="H14" s="48">
        <v>14274</v>
      </c>
      <c r="I14" s="48">
        <v>62210</v>
      </c>
      <c r="J14" s="48">
        <v>156905</v>
      </c>
    </row>
    <row r="15" spans="1:10" x14ac:dyDescent="0.25">
      <c r="A15" s="47" t="s">
        <v>1062</v>
      </c>
      <c r="B15" s="48">
        <v>2821</v>
      </c>
      <c r="C15" s="48">
        <v>10280</v>
      </c>
      <c r="D15" s="48">
        <v>30410</v>
      </c>
      <c r="E15" s="48">
        <v>2568</v>
      </c>
      <c r="F15" s="48">
        <v>12380</v>
      </c>
      <c r="G15" s="48">
        <v>28890</v>
      </c>
      <c r="H15" s="48">
        <v>5389</v>
      </c>
      <c r="I15" s="48">
        <v>22660</v>
      </c>
      <c r="J15" s="48">
        <v>59300</v>
      </c>
    </row>
    <row r="16" spans="1:10" x14ac:dyDescent="0.25">
      <c r="A16" s="47" t="s">
        <v>1063</v>
      </c>
      <c r="B16" s="48">
        <v>2984</v>
      </c>
      <c r="C16" s="48">
        <v>11925</v>
      </c>
      <c r="D16" s="48">
        <v>26570</v>
      </c>
      <c r="E16" s="48">
        <v>3961</v>
      </c>
      <c r="F16" s="48">
        <v>12780</v>
      </c>
      <c r="G16" s="48">
        <v>35330</v>
      </c>
      <c r="H16" s="48">
        <v>6945</v>
      </c>
      <c r="I16" s="48">
        <v>24705</v>
      </c>
      <c r="J16" s="48">
        <v>61900</v>
      </c>
    </row>
    <row r="17" spans="1:10" x14ac:dyDescent="0.25">
      <c r="A17" s="47" t="s">
        <v>1064</v>
      </c>
      <c r="B17" s="48">
        <v>1077</v>
      </c>
      <c r="C17" s="48">
        <v>8175</v>
      </c>
      <c r="D17" s="48">
        <v>19755</v>
      </c>
      <c r="E17" s="48">
        <v>863</v>
      </c>
      <c r="F17" s="48">
        <v>6670</v>
      </c>
      <c r="G17" s="48">
        <v>15950</v>
      </c>
      <c r="H17" s="48">
        <v>1940</v>
      </c>
      <c r="I17" s="48">
        <v>14845</v>
      </c>
      <c r="J17" s="48">
        <v>35705</v>
      </c>
    </row>
    <row r="18" spans="1:10" x14ac:dyDescent="0.25">
      <c r="A18" s="46" t="s">
        <v>1059</v>
      </c>
      <c r="B18" s="48">
        <v>21092</v>
      </c>
      <c r="C18" s="48">
        <v>91835</v>
      </c>
      <c r="D18" s="48">
        <v>232840</v>
      </c>
      <c r="E18" s="48">
        <v>20300</v>
      </c>
      <c r="F18" s="48">
        <v>88055</v>
      </c>
      <c r="G18" s="48">
        <v>223160</v>
      </c>
      <c r="H18" s="48">
        <v>41392</v>
      </c>
      <c r="I18" s="48">
        <v>179890</v>
      </c>
      <c r="J18" s="48">
        <v>456000</v>
      </c>
    </row>
  </sheetData>
  <conditionalFormatting sqref="C1:C3 C1007:C1048576">
    <cfRule type="colorScale" priority="2">
      <colorScale>
        <cfvo type="min"/>
        <cfvo type="max"/>
        <color rgb="FFFFEF9C"/>
        <color rgb="FF63BE7B"/>
      </colorScale>
    </cfRule>
  </conditionalFormatting>
  <conditionalFormatting sqref="C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90" zoomScaleNormal="90" workbookViewId="0">
      <selection activeCell="K1" sqref="K1:K1048576"/>
    </sheetView>
  </sheetViews>
  <sheetFormatPr defaultColWidth="11.25" defaultRowHeight="15.75" x14ac:dyDescent="0.25"/>
  <cols>
    <col min="1" max="1" width="14.75" customWidth="1"/>
    <col min="2" max="2" width="10.5" bestFit="1" customWidth="1"/>
    <col min="3" max="3" width="10.5" customWidth="1"/>
    <col min="6" max="6" width="13" customWidth="1"/>
    <col min="8" max="8" width="11.25" style="21"/>
    <col min="9" max="9" width="18.25" style="21" customWidth="1"/>
    <col min="10" max="10" width="17.125" customWidth="1"/>
    <col min="12" max="12" width="14.125" customWidth="1"/>
    <col min="14" max="14" width="18.125" style="17" customWidth="1"/>
    <col min="15" max="15" width="5.25" customWidth="1"/>
    <col min="16" max="16" width="32.875" customWidth="1"/>
    <col min="17" max="17" width="12.75" bestFit="1" customWidth="1"/>
    <col min="18" max="18" width="11.5" customWidth="1"/>
    <col min="20" max="20" width="33.375" customWidth="1"/>
  </cols>
  <sheetData>
    <row r="1" spans="1:20" x14ac:dyDescent="0.25">
      <c r="A1" s="10" t="s">
        <v>0</v>
      </c>
      <c r="B1" s="11" t="s">
        <v>1</v>
      </c>
      <c r="C1" s="30" t="s">
        <v>1050</v>
      </c>
      <c r="D1" s="1" t="s">
        <v>1051</v>
      </c>
      <c r="E1" s="1" t="s">
        <v>1052</v>
      </c>
      <c r="F1" s="11" t="s">
        <v>2</v>
      </c>
      <c r="G1" s="11" t="s">
        <v>3</v>
      </c>
      <c r="H1" s="18" t="s">
        <v>4</v>
      </c>
      <c r="I1" s="18" t="s">
        <v>1055</v>
      </c>
      <c r="J1" s="11" t="s">
        <v>5</v>
      </c>
      <c r="K1" s="11" t="s">
        <v>6</v>
      </c>
      <c r="L1" s="12" t="s">
        <v>7</v>
      </c>
      <c r="M1" s="1" t="s">
        <v>1038</v>
      </c>
      <c r="N1" s="16" t="s">
        <v>1039</v>
      </c>
    </row>
    <row r="2" spans="1:20" x14ac:dyDescent="0.25">
      <c r="A2" s="2">
        <v>22</v>
      </c>
      <c r="B2" s="3">
        <v>45214</v>
      </c>
      <c r="C2">
        <v>2023</v>
      </c>
      <c r="D2">
        <v>10</v>
      </c>
      <c r="E2">
        <v>15</v>
      </c>
      <c r="F2" s="4" t="s">
        <v>34</v>
      </c>
      <c r="G2" s="4" t="s">
        <v>9</v>
      </c>
      <c r="H2" s="19">
        <v>18</v>
      </c>
      <c r="I2" s="19" t="str" cm="1">
        <f t="array" ref="I2">_xlfn.IFS(H3&lt;30, "Young Adult", H3&gt;=50, "Senior", H3&gt;= 30, "Adult")</f>
        <v>Young Adult</v>
      </c>
      <c r="J2" s="4" t="s">
        <v>13</v>
      </c>
      <c r="K2" s="4">
        <v>2</v>
      </c>
      <c r="L2" s="5">
        <v>50</v>
      </c>
      <c r="M2">
        <f t="shared" ref="M2:M65" si="0">K2*L2</f>
        <v>100</v>
      </c>
      <c r="N2" s="17">
        <f t="shared" ref="N2:N65" si="1">M2*$Q$4</f>
        <v>1.5</v>
      </c>
    </row>
    <row r="3" spans="1:20" x14ac:dyDescent="0.25">
      <c r="A3" s="2">
        <v>37</v>
      </c>
      <c r="B3" s="3">
        <v>45069</v>
      </c>
      <c r="C3">
        <v>2023</v>
      </c>
      <c r="D3">
        <v>5</v>
      </c>
      <c r="E3">
        <v>23</v>
      </c>
      <c r="F3" s="4" t="s">
        <v>49</v>
      </c>
      <c r="G3" s="4" t="s">
        <v>12</v>
      </c>
      <c r="H3" s="19">
        <v>18</v>
      </c>
      <c r="I3" s="19" t="str" cm="1">
        <f t="array" ref="I3">_xlfn.IFS(H4&lt;30, "Young Adult", H4&gt;=50, "Senior", H4&gt;= 30, "Adult")</f>
        <v>Young Adult</v>
      </c>
      <c r="J3" s="4" t="s">
        <v>10</v>
      </c>
      <c r="K3" s="4">
        <v>3</v>
      </c>
      <c r="L3" s="5">
        <v>25</v>
      </c>
      <c r="M3">
        <f t="shared" si="0"/>
        <v>75</v>
      </c>
      <c r="N3" s="17">
        <f t="shared" si="1"/>
        <v>1.125</v>
      </c>
      <c r="P3" s="26" t="s">
        <v>1049</v>
      </c>
      <c r="Q3" s="27" t="s">
        <v>1042</v>
      </c>
    </row>
    <row r="4" spans="1:20" x14ac:dyDescent="0.25">
      <c r="A4" s="2">
        <v>58</v>
      </c>
      <c r="B4" s="3">
        <v>45243</v>
      </c>
      <c r="C4">
        <v>2023</v>
      </c>
      <c r="D4">
        <v>11</v>
      </c>
      <c r="E4">
        <v>13</v>
      </c>
      <c r="F4" s="4" t="s">
        <v>70</v>
      </c>
      <c r="G4" s="4" t="s">
        <v>9</v>
      </c>
      <c r="H4" s="19">
        <v>18</v>
      </c>
      <c r="I4" s="19" t="str" cm="1">
        <f t="array" ref="I4">_xlfn.IFS(H5&lt;30, "Young Adult", H5&gt;=50, "Senior", H5&gt;= 30, "Adult")</f>
        <v>Young Adult</v>
      </c>
      <c r="J4" s="4" t="s">
        <v>13</v>
      </c>
      <c r="K4" s="4">
        <v>4</v>
      </c>
      <c r="L4" s="5">
        <v>300</v>
      </c>
      <c r="M4">
        <f t="shared" si="0"/>
        <v>1200</v>
      </c>
      <c r="N4" s="17">
        <f t="shared" si="1"/>
        <v>18</v>
      </c>
      <c r="P4" s="24" t="s">
        <v>1040</v>
      </c>
      <c r="Q4" s="25">
        <v>1.4999999999999999E-2</v>
      </c>
    </row>
    <row r="5" spans="1:20" x14ac:dyDescent="0.25">
      <c r="A5" s="2">
        <v>62</v>
      </c>
      <c r="B5" s="3">
        <v>45287</v>
      </c>
      <c r="C5">
        <v>2023</v>
      </c>
      <c r="D5">
        <v>12</v>
      </c>
      <c r="E5">
        <v>27</v>
      </c>
      <c r="F5" s="4" t="s">
        <v>74</v>
      </c>
      <c r="G5" s="4" t="s">
        <v>9</v>
      </c>
      <c r="H5" s="19">
        <v>18</v>
      </c>
      <c r="I5" s="19" t="str" cm="1">
        <f t="array" ref="I5">_xlfn.IFS(H6&lt;30, "Young Adult", H6&gt;=50, "Senior", H6&gt;= 30, "Adult")</f>
        <v>Young Adult</v>
      </c>
      <c r="J5" s="4" t="s">
        <v>10</v>
      </c>
      <c r="K5" s="4">
        <v>2</v>
      </c>
      <c r="L5" s="5">
        <v>50</v>
      </c>
      <c r="M5">
        <f t="shared" si="0"/>
        <v>100</v>
      </c>
      <c r="N5" s="17">
        <f t="shared" si="1"/>
        <v>1.5</v>
      </c>
      <c r="P5" s="28" t="s">
        <v>1041</v>
      </c>
      <c r="Q5" s="29">
        <v>0.02</v>
      </c>
    </row>
    <row r="6" spans="1:20" x14ac:dyDescent="0.25">
      <c r="A6" s="2">
        <v>74</v>
      </c>
      <c r="B6" s="3">
        <v>45252</v>
      </c>
      <c r="C6">
        <v>2023</v>
      </c>
      <c r="D6">
        <v>11</v>
      </c>
      <c r="E6">
        <v>22</v>
      </c>
      <c r="F6" s="4" t="s">
        <v>86</v>
      </c>
      <c r="G6" s="4" t="s">
        <v>12</v>
      </c>
      <c r="H6" s="19">
        <v>18</v>
      </c>
      <c r="I6" s="19" t="str" cm="1">
        <f t="array" ref="I6">_xlfn.IFS(H7&lt;30, "Young Adult", H7&gt;=50, "Senior", H7&gt;= 30, "Adult")</f>
        <v>Young Adult</v>
      </c>
      <c r="J6" s="4" t="s">
        <v>10</v>
      </c>
      <c r="K6" s="4">
        <v>4</v>
      </c>
      <c r="L6" s="5">
        <v>500</v>
      </c>
      <c r="M6">
        <f t="shared" si="0"/>
        <v>2000</v>
      </c>
      <c r="N6" s="17">
        <f t="shared" si="1"/>
        <v>30</v>
      </c>
    </row>
    <row r="7" spans="1:20" x14ac:dyDescent="0.25">
      <c r="A7" s="2">
        <v>148</v>
      </c>
      <c r="B7" s="3">
        <v>45055</v>
      </c>
      <c r="C7">
        <v>2023</v>
      </c>
      <c r="D7">
        <v>5</v>
      </c>
      <c r="E7">
        <v>9</v>
      </c>
      <c r="F7" s="4" t="s">
        <v>160</v>
      </c>
      <c r="G7" s="4" t="s">
        <v>9</v>
      </c>
      <c r="H7" s="19">
        <v>18</v>
      </c>
      <c r="I7" s="19" t="str" cm="1">
        <f t="array" ref="I7">_xlfn.IFS(H8&lt;30, "Young Adult", H8&gt;=50, "Senior", H8&gt;= 30, "Adult")</f>
        <v>Young Adult</v>
      </c>
      <c r="J7" s="4" t="s">
        <v>13</v>
      </c>
      <c r="K7" s="4">
        <v>2</v>
      </c>
      <c r="L7" s="5">
        <v>30</v>
      </c>
      <c r="M7">
        <f t="shared" si="0"/>
        <v>60</v>
      </c>
      <c r="N7" s="17">
        <f t="shared" si="1"/>
        <v>0.89999999999999991</v>
      </c>
    </row>
    <row r="8" spans="1:20" x14ac:dyDescent="0.25">
      <c r="A8" s="2">
        <v>169</v>
      </c>
      <c r="B8" s="3">
        <v>45247</v>
      </c>
      <c r="C8">
        <v>2023</v>
      </c>
      <c r="D8">
        <v>11</v>
      </c>
      <c r="E8">
        <v>17</v>
      </c>
      <c r="F8" s="4" t="s">
        <v>181</v>
      </c>
      <c r="G8" s="4" t="s">
        <v>9</v>
      </c>
      <c r="H8" s="19">
        <v>18</v>
      </c>
      <c r="I8" s="19" t="str" cm="1">
        <f t="array" ref="I8">_xlfn.IFS(H9&lt;30, "Young Adult", H9&gt;=50, "Senior", H9&gt;= 30, "Adult")</f>
        <v>Young Adult</v>
      </c>
      <c r="J8" s="4" t="s">
        <v>10</v>
      </c>
      <c r="K8" s="4">
        <v>3</v>
      </c>
      <c r="L8" s="5">
        <v>500</v>
      </c>
      <c r="M8">
        <f t="shared" si="0"/>
        <v>1500</v>
      </c>
      <c r="N8" s="17">
        <f t="shared" si="1"/>
        <v>22.5</v>
      </c>
      <c r="P8" s="15" t="s">
        <v>1044</v>
      </c>
    </row>
    <row r="9" spans="1:20" x14ac:dyDescent="0.25">
      <c r="A9" s="2">
        <v>283</v>
      </c>
      <c r="B9" s="3">
        <v>45054</v>
      </c>
      <c r="C9">
        <v>2023</v>
      </c>
      <c r="D9">
        <v>5</v>
      </c>
      <c r="E9">
        <v>8</v>
      </c>
      <c r="F9" s="4" t="s">
        <v>295</v>
      </c>
      <c r="G9" s="4" t="s">
        <v>12</v>
      </c>
      <c r="H9" s="19">
        <v>18</v>
      </c>
      <c r="I9" s="19" t="str" cm="1">
        <f t="array" ref="I9">_xlfn.IFS(H10&lt;30, "Young Adult", H10&gt;=50, "Senior", H10&gt;= 30, "Adult")</f>
        <v>Young Adult</v>
      </c>
      <c r="J9" s="4" t="s">
        <v>15</v>
      </c>
      <c r="K9" s="4">
        <v>1</v>
      </c>
      <c r="L9" s="5">
        <v>500</v>
      </c>
      <c r="M9">
        <f t="shared" si="0"/>
        <v>500</v>
      </c>
      <c r="N9" s="17">
        <f t="shared" si="1"/>
        <v>7.5</v>
      </c>
      <c r="P9" s="14" t="s">
        <v>10</v>
      </c>
      <c r="T9" s="17"/>
    </row>
    <row r="10" spans="1:20" x14ac:dyDescent="0.25">
      <c r="A10" s="2">
        <v>305</v>
      </c>
      <c r="B10" s="3">
        <v>45062</v>
      </c>
      <c r="C10">
        <v>2023</v>
      </c>
      <c r="D10">
        <v>5</v>
      </c>
      <c r="E10">
        <v>16</v>
      </c>
      <c r="F10" s="4" t="s">
        <v>317</v>
      </c>
      <c r="G10" s="4" t="s">
        <v>12</v>
      </c>
      <c r="H10" s="19">
        <v>18</v>
      </c>
      <c r="I10" s="19" t="str" cm="1">
        <f t="array" ref="I10">_xlfn.IFS(H11&lt;30, "Young Adult", H11&gt;=50, "Senior", H11&gt;= 30, "Adult")</f>
        <v>Young Adult</v>
      </c>
      <c r="J10" s="4" t="s">
        <v>10</v>
      </c>
      <c r="K10" s="4">
        <v>1</v>
      </c>
      <c r="L10" s="5">
        <v>30</v>
      </c>
      <c r="M10">
        <f t="shared" si="0"/>
        <v>30</v>
      </c>
      <c r="N10" s="17">
        <f t="shared" si="1"/>
        <v>0.44999999999999996</v>
      </c>
      <c r="P10" s="14" t="s">
        <v>1045</v>
      </c>
      <c r="R10" s="17">
        <f>SUM(N2:N1001)</f>
        <v>6839.9999999999991</v>
      </c>
    </row>
    <row r="11" spans="1:20" x14ac:dyDescent="0.25">
      <c r="A11" s="2">
        <v>326</v>
      </c>
      <c r="B11" s="3">
        <v>45184</v>
      </c>
      <c r="C11">
        <v>2023</v>
      </c>
      <c r="D11">
        <v>9</v>
      </c>
      <c r="E11">
        <v>15</v>
      </c>
      <c r="F11" s="4" t="s">
        <v>338</v>
      </c>
      <c r="G11" s="4" t="s">
        <v>12</v>
      </c>
      <c r="H11" s="19">
        <v>18</v>
      </c>
      <c r="I11" s="19" t="str" cm="1">
        <f t="array" ref="I11">_xlfn.IFS(H12&lt;30, "Young Adult", H12&gt;=50, "Senior", H12&gt;= 30, "Adult")</f>
        <v>Young Adult</v>
      </c>
      <c r="J11" s="4" t="s">
        <v>13</v>
      </c>
      <c r="K11" s="4">
        <v>3</v>
      </c>
      <c r="L11" s="5">
        <v>25</v>
      </c>
      <c r="M11">
        <f t="shared" si="0"/>
        <v>75</v>
      </c>
      <c r="N11" s="17">
        <f t="shared" si="1"/>
        <v>1.125</v>
      </c>
      <c r="P11" s="14" t="s">
        <v>15</v>
      </c>
      <c r="R11" s="17">
        <f>AVERAGE(N2:N1001)</f>
        <v>6.839999999999999</v>
      </c>
    </row>
    <row r="12" spans="1:20" x14ac:dyDescent="0.25">
      <c r="A12" s="2">
        <v>461</v>
      </c>
      <c r="B12" s="3">
        <v>45010</v>
      </c>
      <c r="C12">
        <v>2023</v>
      </c>
      <c r="D12">
        <v>3</v>
      </c>
      <c r="E12">
        <v>25</v>
      </c>
      <c r="F12" s="4" t="s">
        <v>473</v>
      </c>
      <c r="G12" s="4" t="s">
        <v>12</v>
      </c>
      <c r="H12" s="19">
        <v>18</v>
      </c>
      <c r="I12" s="19" t="str" cm="1">
        <f t="array" ref="I12">_xlfn.IFS(H13&lt;30, "Young Adult", H13&gt;=50, "Senior", H13&gt;= 30, "Adult")</f>
        <v>Young Adult</v>
      </c>
      <c r="J12" s="4" t="s">
        <v>10</v>
      </c>
      <c r="K12" s="4">
        <v>2</v>
      </c>
      <c r="L12" s="5">
        <v>500</v>
      </c>
      <c r="M12">
        <f t="shared" si="0"/>
        <v>1000</v>
      </c>
      <c r="N12" s="17">
        <f t="shared" si="1"/>
        <v>15</v>
      </c>
    </row>
    <row r="13" spans="1:20" x14ac:dyDescent="0.25">
      <c r="A13" s="2">
        <v>469</v>
      </c>
      <c r="B13" s="3">
        <v>45054</v>
      </c>
      <c r="C13">
        <v>2023</v>
      </c>
      <c r="D13">
        <v>5</v>
      </c>
      <c r="E13">
        <v>8</v>
      </c>
      <c r="F13" s="4" t="s">
        <v>481</v>
      </c>
      <c r="G13" s="4" t="s">
        <v>9</v>
      </c>
      <c r="H13" s="19">
        <v>18</v>
      </c>
      <c r="I13" s="19" t="str" cm="1">
        <f t="array" ref="I13">_xlfn.IFS(H14&lt;30, "Young Adult", H14&gt;=50, "Senior", H14&gt;= 30, "Adult")</f>
        <v>Young Adult</v>
      </c>
      <c r="J13" s="4" t="s">
        <v>10</v>
      </c>
      <c r="K13" s="4">
        <v>3</v>
      </c>
      <c r="L13" s="5">
        <v>25</v>
      </c>
      <c r="M13">
        <f t="shared" si="0"/>
        <v>75</v>
      </c>
      <c r="N13" s="17">
        <f t="shared" si="1"/>
        <v>1.125</v>
      </c>
      <c r="P13" s="15" t="s">
        <v>1046</v>
      </c>
    </row>
    <row r="14" spans="1:20" x14ac:dyDescent="0.25">
      <c r="A14" s="2">
        <v>514</v>
      </c>
      <c r="B14" s="3">
        <v>44986</v>
      </c>
      <c r="C14">
        <v>2023</v>
      </c>
      <c r="D14">
        <v>3</v>
      </c>
      <c r="E14">
        <v>1</v>
      </c>
      <c r="F14" s="4" t="s">
        <v>526</v>
      </c>
      <c r="G14" s="4" t="s">
        <v>12</v>
      </c>
      <c r="H14" s="19">
        <v>18</v>
      </c>
      <c r="I14" s="19" t="str" cm="1">
        <f t="array" ref="I14">_xlfn.IFS(H15&lt;30, "Young Adult", H15&gt;=50, "Senior", H15&gt;= 30, "Adult")</f>
        <v>Young Adult</v>
      </c>
      <c r="J14" s="4" t="s">
        <v>15</v>
      </c>
      <c r="K14" s="4">
        <v>1</v>
      </c>
      <c r="L14" s="5">
        <v>300</v>
      </c>
      <c r="M14">
        <f t="shared" si="0"/>
        <v>300</v>
      </c>
      <c r="N14" s="17">
        <f t="shared" si="1"/>
        <v>4.5</v>
      </c>
      <c r="P14" s="14">
        <f ca="1">SUMIF(J2:J1001, "Beauty", K6:K1001)</f>
        <v>747</v>
      </c>
    </row>
    <row r="15" spans="1:20" x14ac:dyDescent="0.25">
      <c r="A15" s="2">
        <v>530</v>
      </c>
      <c r="B15" s="3">
        <v>44962</v>
      </c>
      <c r="C15">
        <v>2023</v>
      </c>
      <c r="D15">
        <v>2</v>
      </c>
      <c r="E15">
        <v>5</v>
      </c>
      <c r="F15" s="4" t="s">
        <v>542</v>
      </c>
      <c r="G15" s="4" t="s">
        <v>12</v>
      </c>
      <c r="H15" s="19">
        <v>18</v>
      </c>
      <c r="I15" s="19" t="str" cm="1">
        <f t="array" ref="I15">_xlfn.IFS(H16&lt;30, "Young Adult", H16&gt;=50, "Senior", H16&gt;= 30, "Adult")</f>
        <v>Young Adult</v>
      </c>
      <c r="J15" s="4" t="s">
        <v>15</v>
      </c>
      <c r="K15" s="4">
        <v>4</v>
      </c>
      <c r="L15" s="5">
        <v>30</v>
      </c>
      <c r="M15">
        <f t="shared" si="0"/>
        <v>120</v>
      </c>
      <c r="N15" s="17">
        <f t="shared" si="1"/>
        <v>1.7999999999999998</v>
      </c>
    </row>
    <row r="16" spans="1:20" x14ac:dyDescent="0.25">
      <c r="A16" s="2">
        <v>538</v>
      </c>
      <c r="B16" s="3">
        <v>45186</v>
      </c>
      <c r="C16">
        <v>2023</v>
      </c>
      <c r="D16">
        <v>9</v>
      </c>
      <c r="E16">
        <v>17</v>
      </c>
      <c r="F16" s="4" t="s">
        <v>550</v>
      </c>
      <c r="G16" s="4" t="s">
        <v>9</v>
      </c>
      <c r="H16" s="19">
        <v>18</v>
      </c>
      <c r="I16" s="19" t="str" cm="1">
        <f t="array" ref="I16">_xlfn.IFS(H17&lt;30, "Young Adult", H17&gt;=50, "Senior", H17&gt;= 30, "Adult")</f>
        <v>Young Adult</v>
      </c>
      <c r="J16" s="4" t="s">
        <v>13</v>
      </c>
      <c r="K16" s="4">
        <v>3</v>
      </c>
      <c r="L16" s="5">
        <v>50</v>
      </c>
      <c r="M16">
        <f t="shared" si="0"/>
        <v>150</v>
      </c>
      <c r="N16" s="17">
        <f t="shared" si="1"/>
        <v>2.25</v>
      </c>
      <c r="P16" s="15" t="s">
        <v>1047</v>
      </c>
    </row>
    <row r="17" spans="1:18" x14ac:dyDescent="0.25">
      <c r="A17" s="2">
        <v>556</v>
      </c>
      <c r="B17" s="3">
        <v>45081</v>
      </c>
      <c r="C17">
        <v>2023</v>
      </c>
      <c r="D17">
        <v>6</v>
      </c>
      <c r="E17">
        <v>4</v>
      </c>
      <c r="F17" s="4" t="s">
        <v>568</v>
      </c>
      <c r="G17" s="4" t="s">
        <v>12</v>
      </c>
      <c r="H17" s="19">
        <v>18</v>
      </c>
      <c r="I17" s="19" t="str" cm="1">
        <f t="array" ref="I17">_xlfn.IFS(H18&lt;30, "Young Adult", H18&gt;=50, "Senior", H18&gt;= 30, "Adult")</f>
        <v>Young Adult</v>
      </c>
      <c r="J17" s="4" t="s">
        <v>15</v>
      </c>
      <c r="K17" s="4">
        <v>1</v>
      </c>
      <c r="L17" s="5">
        <v>50</v>
      </c>
      <c r="M17">
        <f t="shared" si="0"/>
        <v>50</v>
      </c>
      <c r="N17" s="17">
        <f t="shared" si="1"/>
        <v>0.75</v>
      </c>
      <c r="P17" s="14">
        <f>SUMIF(J1:J1001, "Electronics", K2:K1002)</f>
        <v>855</v>
      </c>
    </row>
    <row r="18" spans="1:18" x14ac:dyDescent="0.25">
      <c r="A18" s="2">
        <v>595</v>
      </c>
      <c r="B18" s="3">
        <v>45239</v>
      </c>
      <c r="C18">
        <v>2023</v>
      </c>
      <c r="D18">
        <v>11</v>
      </c>
      <c r="E18">
        <v>9</v>
      </c>
      <c r="F18" s="4" t="s">
        <v>607</v>
      </c>
      <c r="G18" s="4" t="s">
        <v>12</v>
      </c>
      <c r="H18" s="19">
        <v>18</v>
      </c>
      <c r="I18" s="19" t="str" cm="1">
        <f t="array" ref="I18">_xlfn.IFS(H19&lt;30, "Young Adult", H19&gt;=50, "Senior", H19&gt;= 30, "Adult")</f>
        <v>Young Adult</v>
      </c>
      <c r="J18" s="4" t="s">
        <v>13</v>
      </c>
      <c r="K18" s="4">
        <v>4</v>
      </c>
      <c r="L18" s="5">
        <v>500</v>
      </c>
      <c r="M18">
        <f t="shared" si="0"/>
        <v>2000</v>
      </c>
      <c r="N18" s="17">
        <f t="shared" si="1"/>
        <v>30</v>
      </c>
    </row>
    <row r="19" spans="1:18" x14ac:dyDescent="0.25">
      <c r="A19" s="2">
        <v>679</v>
      </c>
      <c r="B19" s="3">
        <v>44937</v>
      </c>
      <c r="C19">
        <v>2023</v>
      </c>
      <c r="D19">
        <v>1</v>
      </c>
      <c r="E19">
        <v>11</v>
      </c>
      <c r="F19" s="4" t="s">
        <v>691</v>
      </c>
      <c r="G19" s="4" t="s">
        <v>12</v>
      </c>
      <c r="H19" s="19">
        <v>18</v>
      </c>
      <c r="I19" s="19" t="str" cm="1">
        <f t="array" ref="I19">_xlfn.IFS(H20&lt;30, "Young Adult", H20&gt;=50, "Senior", H20&gt;= 30, "Adult")</f>
        <v>Young Adult</v>
      </c>
      <c r="J19" s="4" t="s">
        <v>10</v>
      </c>
      <c r="K19" s="4">
        <v>3</v>
      </c>
      <c r="L19" s="5">
        <v>30</v>
      </c>
      <c r="M19">
        <f t="shared" si="0"/>
        <v>90</v>
      </c>
      <c r="N19" s="17">
        <f t="shared" si="1"/>
        <v>1.3499999999999999</v>
      </c>
      <c r="P19" s="15" t="s">
        <v>1048</v>
      </c>
    </row>
    <row r="20" spans="1:18" x14ac:dyDescent="0.25">
      <c r="A20" s="2">
        <v>714</v>
      </c>
      <c r="B20" s="3">
        <v>44969</v>
      </c>
      <c r="C20">
        <v>2023</v>
      </c>
      <c r="D20">
        <v>2</v>
      </c>
      <c r="E20">
        <v>12</v>
      </c>
      <c r="F20" s="4" t="s">
        <v>726</v>
      </c>
      <c r="G20" s="4" t="s">
        <v>12</v>
      </c>
      <c r="H20" s="19">
        <v>18</v>
      </c>
      <c r="I20" s="19" t="str" cm="1">
        <f t="array" ref="I20">_xlfn.IFS(H21&lt;30, "Young Adult", H21&gt;=50, "Senior", H21&gt;= 30, "Adult")</f>
        <v>Young Adult</v>
      </c>
      <c r="J20" s="4" t="s">
        <v>13</v>
      </c>
      <c r="K20" s="4">
        <v>1</v>
      </c>
      <c r="L20" s="5">
        <v>500</v>
      </c>
      <c r="M20">
        <f t="shared" si="0"/>
        <v>500</v>
      </c>
      <c r="N20" s="17">
        <f t="shared" si="1"/>
        <v>7.5</v>
      </c>
      <c r="P20" s="14">
        <f ca="1">SUMIF(J2:J1002, "Clothing", K4:K1002)</f>
        <v>869</v>
      </c>
      <c r="R20" s="22" t="s">
        <v>1043</v>
      </c>
    </row>
    <row r="21" spans="1:18" x14ac:dyDescent="0.25">
      <c r="A21" s="2">
        <v>837</v>
      </c>
      <c r="B21" s="3">
        <v>45108</v>
      </c>
      <c r="C21">
        <v>2023</v>
      </c>
      <c r="D21">
        <v>7</v>
      </c>
      <c r="E21">
        <v>1</v>
      </c>
      <c r="F21" s="4" t="s">
        <v>849</v>
      </c>
      <c r="G21" s="4" t="s">
        <v>9</v>
      </c>
      <c r="H21" s="19">
        <v>18</v>
      </c>
      <c r="I21" s="19" t="str" cm="1">
        <f t="array" ref="I21">_xlfn.IFS(H22&lt;30, "Young Adult", H22&gt;=50, "Senior", H22&gt;= 30, "Adult")</f>
        <v>Young Adult</v>
      </c>
      <c r="J21" s="4" t="s">
        <v>10</v>
      </c>
      <c r="K21" s="4">
        <v>3</v>
      </c>
      <c r="L21" s="5">
        <v>30</v>
      </c>
      <c r="M21">
        <f t="shared" si="0"/>
        <v>90</v>
      </c>
      <c r="N21" s="17">
        <f t="shared" si="1"/>
        <v>1.3499999999999999</v>
      </c>
      <c r="R21" s="23">
        <f>SUM(M2:M1001)</f>
        <v>456000</v>
      </c>
    </row>
    <row r="22" spans="1:18" x14ac:dyDescent="0.25">
      <c r="A22" s="2">
        <v>847</v>
      </c>
      <c r="B22" s="3">
        <v>45024</v>
      </c>
      <c r="C22">
        <v>2023</v>
      </c>
      <c r="D22">
        <v>4</v>
      </c>
      <c r="E22">
        <v>8</v>
      </c>
      <c r="F22" s="4" t="s">
        <v>859</v>
      </c>
      <c r="G22" s="4" t="s">
        <v>12</v>
      </c>
      <c r="H22" s="19">
        <v>18</v>
      </c>
      <c r="I22" s="19" t="str" cm="1">
        <f t="array" ref="I22">_xlfn.IFS(H23&lt;30, "Young Adult", H23&gt;=50, "Senior", H23&gt;= 30, "Adult")</f>
        <v>Young Adult</v>
      </c>
      <c r="J22" s="4" t="s">
        <v>15</v>
      </c>
      <c r="K22" s="4">
        <v>4</v>
      </c>
      <c r="L22" s="5">
        <v>300</v>
      </c>
      <c r="M22">
        <f t="shared" si="0"/>
        <v>1200</v>
      </c>
      <c r="N22" s="17">
        <f t="shared" si="1"/>
        <v>18</v>
      </c>
    </row>
    <row r="23" spans="1:18" x14ac:dyDescent="0.25">
      <c r="A23" s="2">
        <v>16</v>
      </c>
      <c r="B23" s="3">
        <v>44974</v>
      </c>
      <c r="C23">
        <v>2023</v>
      </c>
      <c r="D23">
        <v>2</v>
      </c>
      <c r="E23">
        <v>17</v>
      </c>
      <c r="F23" s="4" t="s">
        <v>28</v>
      </c>
      <c r="G23" s="4" t="s">
        <v>9</v>
      </c>
      <c r="H23" s="19">
        <v>19</v>
      </c>
      <c r="I23" s="19" t="str" cm="1">
        <f t="array" ref="I23">_xlfn.IFS(H24&lt;30, "Young Adult", H24&gt;=50, "Senior", H24&gt;= 30, "Adult")</f>
        <v>Young Adult</v>
      </c>
      <c r="J23" s="4" t="s">
        <v>13</v>
      </c>
      <c r="K23" s="4">
        <v>3</v>
      </c>
      <c r="L23" s="5">
        <v>500</v>
      </c>
      <c r="M23">
        <f t="shared" si="0"/>
        <v>1500</v>
      </c>
      <c r="N23" s="17">
        <f t="shared" si="1"/>
        <v>22.5</v>
      </c>
    </row>
    <row r="24" spans="1:18" x14ac:dyDescent="0.25">
      <c r="A24" s="2">
        <v>86</v>
      </c>
      <c r="B24" s="3">
        <v>45238</v>
      </c>
      <c r="C24">
        <v>2023</v>
      </c>
      <c r="D24">
        <v>11</v>
      </c>
      <c r="E24">
        <v>8</v>
      </c>
      <c r="F24" s="4" t="s">
        <v>98</v>
      </c>
      <c r="G24" s="4" t="s">
        <v>9</v>
      </c>
      <c r="H24" s="19">
        <v>19</v>
      </c>
      <c r="I24" s="19" t="str" cm="1">
        <f t="array" ref="I24">_xlfn.IFS(H25&lt;30, "Young Adult", H25&gt;=50, "Senior", H25&gt;= 30, "Adult")</f>
        <v>Young Adult</v>
      </c>
      <c r="J24" s="4" t="s">
        <v>10</v>
      </c>
      <c r="K24" s="4">
        <v>3</v>
      </c>
      <c r="L24" s="5">
        <v>30</v>
      </c>
      <c r="M24">
        <f t="shared" si="0"/>
        <v>90</v>
      </c>
      <c r="N24" s="17">
        <f t="shared" si="1"/>
        <v>1.3499999999999999</v>
      </c>
    </row>
    <row r="25" spans="1:18" x14ac:dyDescent="0.25">
      <c r="A25" s="2">
        <v>117</v>
      </c>
      <c r="B25" s="3">
        <v>45000</v>
      </c>
      <c r="C25">
        <v>2023</v>
      </c>
      <c r="D25">
        <v>3</v>
      </c>
      <c r="E25">
        <v>15</v>
      </c>
      <c r="F25" s="4" t="s">
        <v>129</v>
      </c>
      <c r="G25" s="4" t="s">
        <v>9</v>
      </c>
      <c r="H25" s="19">
        <v>19</v>
      </c>
      <c r="I25" s="19" t="str" cm="1">
        <f t="array" ref="I25">_xlfn.IFS(H26&lt;30, "Young Adult", H26&gt;=50, "Senior", H26&gt;= 30, "Adult")</f>
        <v>Young Adult</v>
      </c>
      <c r="J25" s="4" t="s">
        <v>15</v>
      </c>
      <c r="K25" s="4">
        <v>2</v>
      </c>
      <c r="L25" s="5">
        <v>500</v>
      </c>
      <c r="M25">
        <f t="shared" si="0"/>
        <v>1000</v>
      </c>
      <c r="N25" s="17">
        <f t="shared" si="1"/>
        <v>15</v>
      </c>
    </row>
    <row r="26" spans="1:18" x14ac:dyDescent="0.25">
      <c r="A26" s="2">
        <v>181</v>
      </c>
      <c r="B26" s="3">
        <v>45233</v>
      </c>
      <c r="C26">
        <v>2023</v>
      </c>
      <c r="D26">
        <v>11</v>
      </c>
      <c r="E26">
        <v>3</v>
      </c>
      <c r="F26" s="4" t="s">
        <v>193</v>
      </c>
      <c r="G26" s="4" t="s">
        <v>9</v>
      </c>
      <c r="H26" s="19">
        <v>19</v>
      </c>
      <c r="I26" s="19" t="str" cm="1">
        <f t="array" ref="I26">_xlfn.IFS(H27&lt;30, "Young Adult", H27&gt;=50, "Senior", H27&gt;= 30, "Adult")</f>
        <v>Young Adult</v>
      </c>
      <c r="J26" s="4" t="s">
        <v>15</v>
      </c>
      <c r="K26" s="4">
        <v>4</v>
      </c>
      <c r="L26" s="5">
        <v>300</v>
      </c>
      <c r="M26">
        <f t="shared" si="0"/>
        <v>1200</v>
      </c>
      <c r="N26" s="17">
        <f t="shared" si="1"/>
        <v>18</v>
      </c>
    </row>
    <row r="27" spans="1:18" x14ac:dyDescent="0.25">
      <c r="A27" s="2">
        <v>257</v>
      </c>
      <c r="B27" s="3">
        <v>44976</v>
      </c>
      <c r="C27">
        <v>2023</v>
      </c>
      <c r="D27">
        <v>2</v>
      </c>
      <c r="E27">
        <v>19</v>
      </c>
      <c r="F27" s="4" t="s">
        <v>269</v>
      </c>
      <c r="G27" s="4" t="s">
        <v>9</v>
      </c>
      <c r="H27" s="19">
        <v>19</v>
      </c>
      <c r="I27" s="19" t="str" cm="1">
        <f t="array" ref="I27">_xlfn.IFS(H28&lt;30, "Young Adult", H28&gt;=50, "Senior", H28&gt;= 30, "Adult")</f>
        <v>Young Adult</v>
      </c>
      <c r="J27" s="4" t="s">
        <v>10</v>
      </c>
      <c r="K27" s="4">
        <v>4</v>
      </c>
      <c r="L27" s="5">
        <v>500</v>
      </c>
      <c r="M27">
        <f t="shared" si="0"/>
        <v>2000</v>
      </c>
      <c r="N27" s="17">
        <f t="shared" si="1"/>
        <v>30</v>
      </c>
    </row>
    <row r="28" spans="1:18" x14ac:dyDescent="0.25">
      <c r="A28" s="2">
        <v>266</v>
      </c>
      <c r="B28" s="3">
        <v>45261</v>
      </c>
      <c r="C28">
        <v>2023</v>
      </c>
      <c r="D28">
        <v>12</v>
      </c>
      <c r="E28">
        <v>1</v>
      </c>
      <c r="F28" s="4" t="s">
        <v>278</v>
      </c>
      <c r="G28" s="4" t="s">
        <v>12</v>
      </c>
      <c r="H28" s="19">
        <v>19</v>
      </c>
      <c r="I28" s="19" t="str" cm="1">
        <f t="array" ref="I28">_xlfn.IFS(H29&lt;30, "Young Adult", H29&gt;=50, "Senior", H29&gt;= 30, "Adult")</f>
        <v>Young Adult</v>
      </c>
      <c r="J28" s="4" t="s">
        <v>15</v>
      </c>
      <c r="K28" s="4">
        <v>2</v>
      </c>
      <c r="L28" s="5">
        <v>30</v>
      </c>
      <c r="M28">
        <f t="shared" si="0"/>
        <v>60</v>
      </c>
      <c r="N28" s="17">
        <f t="shared" si="1"/>
        <v>0.89999999999999991</v>
      </c>
    </row>
    <row r="29" spans="1:18" x14ac:dyDescent="0.25">
      <c r="A29" s="2">
        <v>300</v>
      </c>
      <c r="B29" s="3">
        <v>44957</v>
      </c>
      <c r="C29">
        <v>2023</v>
      </c>
      <c r="D29">
        <v>1</v>
      </c>
      <c r="E29">
        <v>31</v>
      </c>
      <c r="F29" s="4" t="s">
        <v>312</v>
      </c>
      <c r="G29" s="4" t="s">
        <v>12</v>
      </c>
      <c r="H29" s="19">
        <v>19</v>
      </c>
      <c r="I29" s="19" t="str" cm="1">
        <f t="array" ref="I29">_xlfn.IFS(H30&lt;30, "Young Adult", H30&gt;=50, "Senior", H30&gt;= 30, "Adult")</f>
        <v>Young Adult</v>
      </c>
      <c r="J29" s="4" t="s">
        <v>15</v>
      </c>
      <c r="K29" s="4">
        <v>4</v>
      </c>
      <c r="L29" s="5">
        <v>50</v>
      </c>
      <c r="M29">
        <f t="shared" si="0"/>
        <v>200</v>
      </c>
      <c r="N29" s="17">
        <f t="shared" si="1"/>
        <v>3</v>
      </c>
    </row>
    <row r="30" spans="1:18" x14ac:dyDescent="0.25">
      <c r="A30" s="2">
        <v>303</v>
      </c>
      <c r="B30" s="3">
        <v>44928</v>
      </c>
      <c r="C30">
        <v>2023</v>
      </c>
      <c r="D30">
        <v>1</v>
      </c>
      <c r="E30">
        <v>2</v>
      </c>
      <c r="F30" s="4" t="s">
        <v>315</v>
      </c>
      <c r="G30" s="4" t="s">
        <v>9</v>
      </c>
      <c r="H30" s="19">
        <v>19</v>
      </c>
      <c r="I30" s="19" t="str" cm="1">
        <f t="array" ref="I30">_xlfn.IFS(H31&lt;30, "Young Adult", H31&gt;=50, "Senior", H31&gt;= 30, "Adult")</f>
        <v>Young Adult</v>
      </c>
      <c r="J30" s="4" t="s">
        <v>15</v>
      </c>
      <c r="K30" s="4">
        <v>3</v>
      </c>
      <c r="L30" s="5">
        <v>30</v>
      </c>
      <c r="M30">
        <f t="shared" si="0"/>
        <v>90</v>
      </c>
      <c r="N30" s="17">
        <f t="shared" si="1"/>
        <v>1.3499999999999999</v>
      </c>
    </row>
    <row r="31" spans="1:18" x14ac:dyDescent="0.25">
      <c r="A31" s="2">
        <v>364</v>
      </c>
      <c r="B31" s="3">
        <v>45161</v>
      </c>
      <c r="C31">
        <v>2023</v>
      </c>
      <c r="D31">
        <v>8</v>
      </c>
      <c r="E31">
        <v>23</v>
      </c>
      <c r="F31" s="4" t="s">
        <v>376</v>
      </c>
      <c r="G31" s="4" t="s">
        <v>12</v>
      </c>
      <c r="H31" s="19">
        <v>19</v>
      </c>
      <c r="I31" s="19" t="str" cm="1">
        <f t="array" ref="I31">_xlfn.IFS(H32&lt;30, "Young Adult", H32&gt;=50, "Senior", H32&gt;= 30, "Adult")</f>
        <v>Young Adult</v>
      </c>
      <c r="J31" s="4" t="s">
        <v>10</v>
      </c>
      <c r="K31" s="4">
        <v>1</v>
      </c>
      <c r="L31" s="5">
        <v>500</v>
      </c>
      <c r="M31">
        <f t="shared" si="0"/>
        <v>500</v>
      </c>
      <c r="N31" s="17">
        <f t="shared" si="1"/>
        <v>7.5</v>
      </c>
    </row>
    <row r="32" spans="1:18" x14ac:dyDescent="0.25">
      <c r="A32" s="2">
        <v>391</v>
      </c>
      <c r="B32" s="3">
        <v>44931</v>
      </c>
      <c r="C32">
        <v>2023</v>
      </c>
      <c r="D32">
        <v>1</v>
      </c>
      <c r="E32">
        <v>5</v>
      </c>
      <c r="F32" s="4" t="s">
        <v>403</v>
      </c>
      <c r="G32" s="4" t="s">
        <v>9</v>
      </c>
      <c r="H32" s="19">
        <v>19</v>
      </c>
      <c r="I32" s="19" t="str" cm="1">
        <f t="array" ref="I32">_xlfn.IFS(H33&lt;30, "Young Adult", H33&gt;=50, "Senior", H33&gt;= 30, "Adult")</f>
        <v>Young Adult</v>
      </c>
      <c r="J32" s="4" t="s">
        <v>10</v>
      </c>
      <c r="K32" s="4">
        <v>2</v>
      </c>
      <c r="L32" s="5">
        <v>25</v>
      </c>
      <c r="M32">
        <f t="shared" si="0"/>
        <v>50</v>
      </c>
      <c r="N32" s="17">
        <f t="shared" si="1"/>
        <v>0.75</v>
      </c>
    </row>
    <row r="33" spans="1:14" x14ac:dyDescent="0.25">
      <c r="A33" s="2">
        <v>412</v>
      </c>
      <c r="B33" s="3">
        <v>45185</v>
      </c>
      <c r="C33">
        <v>2023</v>
      </c>
      <c r="D33">
        <v>9</v>
      </c>
      <c r="E33">
        <v>16</v>
      </c>
      <c r="F33" s="4" t="s">
        <v>424</v>
      </c>
      <c r="G33" s="4" t="s">
        <v>12</v>
      </c>
      <c r="H33" s="19">
        <v>19</v>
      </c>
      <c r="I33" s="19" t="str" cm="1">
        <f t="array" ref="I33">_xlfn.IFS(H34&lt;30, "Young Adult", H34&gt;=50, "Senior", H34&gt;= 30, "Adult")</f>
        <v>Young Adult</v>
      </c>
      <c r="J33" s="4" t="s">
        <v>15</v>
      </c>
      <c r="K33" s="4">
        <v>4</v>
      </c>
      <c r="L33" s="5">
        <v>500</v>
      </c>
      <c r="M33">
        <f t="shared" si="0"/>
        <v>2000</v>
      </c>
      <c r="N33" s="17">
        <f t="shared" si="1"/>
        <v>30</v>
      </c>
    </row>
    <row r="34" spans="1:14" x14ac:dyDescent="0.25">
      <c r="A34" s="2">
        <v>484</v>
      </c>
      <c r="B34" s="3">
        <v>44939</v>
      </c>
      <c r="C34">
        <v>2023</v>
      </c>
      <c r="D34">
        <v>1</v>
      </c>
      <c r="E34">
        <v>13</v>
      </c>
      <c r="F34" s="4" t="s">
        <v>496</v>
      </c>
      <c r="G34" s="4" t="s">
        <v>12</v>
      </c>
      <c r="H34" s="19">
        <v>19</v>
      </c>
      <c r="I34" s="19" t="str" cm="1">
        <f t="array" ref="I34">_xlfn.IFS(H35&lt;30, "Young Adult", H35&gt;=50, "Senior", H35&gt;= 30, "Adult")</f>
        <v>Young Adult</v>
      </c>
      <c r="J34" s="4" t="s">
        <v>13</v>
      </c>
      <c r="K34" s="4">
        <v>4</v>
      </c>
      <c r="L34" s="5">
        <v>300</v>
      </c>
      <c r="M34">
        <f t="shared" si="0"/>
        <v>1200</v>
      </c>
      <c r="N34" s="17">
        <f t="shared" si="1"/>
        <v>18</v>
      </c>
    </row>
    <row r="35" spans="1:14" x14ac:dyDescent="0.25">
      <c r="A35" s="2">
        <v>533</v>
      </c>
      <c r="B35" s="3">
        <v>45246</v>
      </c>
      <c r="C35">
        <v>2023</v>
      </c>
      <c r="D35">
        <v>11</v>
      </c>
      <c r="E35">
        <v>16</v>
      </c>
      <c r="F35" s="4" t="s">
        <v>545</v>
      </c>
      <c r="G35" s="4" t="s">
        <v>9</v>
      </c>
      <c r="H35" s="19">
        <v>19</v>
      </c>
      <c r="I35" s="19" t="str" cm="1">
        <f t="array" ref="I35">_xlfn.IFS(H36&lt;30, "Young Adult", H36&gt;=50, "Senior", H36&gt;= 30, "Adult")</f>
        <v>Young Adult</v>
      </c>
      <c r="J35" s="4" t="s">
        <v>15</v>
      </c>
      <c r="K35" s="4">
        <v>3</v>
      </c>
      <c r="L35" s="5">
        <v>500</v>
      </c>
      <c r="M35">
        <f t="shared" si="0"/>
        <v>1500</v>
      </c>
      <c r="N35" s="17">
        <f t="shared" si="1"/>
        <v>22.5</v>
      </c>
    </row>
    <row r="36" spans="1:14" x14ac:dyDescent="0.25">
      <c r="A36" s="2">
        <v>594</v>
      </c>
      <c r="B36" s="3">
        <v>45170</v>
      </c>
      <c r="C36">
        <v>2023</v>
      </c>
      <c r="D36">
        <v>9</v>
      </c>
      <c r="E36">
        <v>1</v>
      </c>
      <c r="F36" s="4" t="s">
        <v>606</v>
      </c>
      <c r="G36" s="4" t="s">
        <v>12</v>
      </c>
      <c r="H36" s="19">
        <v>19</v>
      </c>
      <c r="I36" s="19" t="str" cm="1">
        <f t="array" ref="I36">_xlfn.IFS(H37&lt;30, "Young Adult", H37&gt;=50, "Senior", H37&gt;= 30, "Adult")</f>
        <v>Young Adult</v>
      </c>
      <c r="J36" s="4" t="s">
        <v>15</v>
      </c>
      <c r="K36" s="4">
        <v>2</v>
      </c>
      <c r="L36" s="5">
        <v>300</v>
      </c>
      <c r="M36">
        <f t="shared" si="0"/>
        <v>600</v>
      </c>
      <c r="N36" s="17">
        <f t="shared" si="1"/>
        <v>9</v>
      </c>
    </row>
    <row r="37" spans="1:14" x14ac:dyDescent="0.25">
      <c r="A37" s="2">
        <v>601</v>
      </c>
      <c r="B37" s="3">
        <v>45026</v>
      </c>
      <c r="C37">
        <v>2023</v>
      </c>
      <c r="D37">
        <v>4</v>
      </c>
      <c r="E37">
        <v>10</v>
      </c>
      <c r="F37" s="4" t="s">
        <v>613</v>
      </c>
      <c r="G37" s="4" t="s">
        <v>9</v>
      </c>
      <c r="H37" s="19">
        <v>19</v>
      </c>
      <c r="I37" s="19" t="str" cm="1">
        <f t="array" ref="I37">_xlfn.IFS(H38&lt;30, "Young Adult", H38&gt;=50, "Senior", H38&gt;= 30, "Adult")</f>
        <v>Young Adult</v>
      </c>
      <c r="J37" s="4" t="s">
        <v>13</v>
      </c>
      <c r="K37" s="4">
        <v>1</v>
      </c>
      <c r="L37" s="5">
        <v>30</v>
      </c>
      <c r="M37">
        <f t="shared" si="0"/>
        <v>30</v>
      </c>
      <c r="N37" s="17">
        <f t="shared" si="1"/>
        <v>0.44999999999999996</v>
      </c>
    </row>
    <row r="38" spans="1:14" x14ac:dyDescent="0.25">
      <c r="A38" s="2">
        <v>628</v>
      </c>
      <c r="B38" s="3">
        <v>45231</v>
      </c>
      <c r="C38">
        <v>2023</v>
      </c>
      <c r="D38">
        <v>11</v>
      </c>
      <c r="E38">
        <v>1</v>
      </c>
      <c r="F38" s="4" t="s">
        <v>640</v>
      </c>
      <c r="G38" s="4" t="s">
        <v>12</v>
      </c>
      <c r="H38" s="19">
        <v>19</v>
      </c>
      <c r="I38" s="19" t="str" cm="1">
        <f t="array" ref="I38">_xlfn.IFS(H39&lt;30, "Young Adult", H39&gt;=50, "Senior", H39&gt;= 30, "Adult")</f>
        <v>Young Adult</v>
      </c>
      <c r="J38" s="4" t="s">
        <v>10</v>
      </c>
      <c r="K38" s="4">
        <v>4</v>
      </c>
      <c r="L38" s="5">
        <v>50</v>
      </c>
      <c r="M38">
        <f t="shared" si="0"/>
        <v>200</v>
      </c>
      <c r="N38" s="17">
        <f t="shared" si="1"/>
        <v>3</v>
      </c>
    </row>
    <row r="39" spans="1:14" x14ac:dyDescent="0.25">
      <c r="A39" s="2">
        <v>677</v>
      </c>
      <c r="B39" s="3">
        <v>45226</v>
      </c>
      <c r="C39">
        <v>2023</v>
      </c>
      <c r="D39">
        <v>10</v>
      </c>
      <c r="E39">
        <v>27</v>
      </c>
      <c r="F39" s="4" t="s">
        <v>689</v>
      </c>
      <c r="G39" s="4" t="s">
        <v>12</v>
      </c>
      <c r="H39" s="19">
        <v>19</v>
      </c>
      <c r="I39" s="19" t="str" cm="1">
        <f t="array" ref="I39">_xlfn.IFS(H40&lt;30, "Young Adult", H40&gt;=50, "Senior", H40&gt;= 30, "Adult")</f>
        <v>Young Adult</v>
      </c>
      <c r="J39" s="4" t="s">
        <v>10</v>
      </c>
      <c r="K39" s="4">
        <v>3</v>
      </c>
      <c r="L39" s="5">
        <v>500</v>
      </c>
      <c r="M39">
        <f t="shared" si="0"/>
        <v>1500</v>
      </c>
      <c r="N39" s="17">
        <f t="shared" si="1"/>
        <v>22.5</v>
      </c>
    </row>
    <row r="40" spans="1:14" x14ac:dyDescent="0.25">
      <c r="A40" s="2">
        <v>709</v>
      </c>
      <c r="B40" s="3">
        <v>45128</v>
      </c>
      <c r="C40">
        <v>2023</v>
      </c>
      <c r="D40">
        <v>7</v>
      </c>
      <c r="E40">
        <v>21</v>
      </c>
      <c r="F40" s="4" t="s">
        <v>721</v>
      </c>
      <c r="G40" s="4" t="s">
        <v>12</v>
      </c>
      <c r="H40" s="19">
        <v>19</v>
      </c>
      <c r="I40" s="19" t="str" cm="1">
        <f t="array" ref="I40">_xlfn.IFS(H41&lt;30, "Young Adult", H41&gt;=50, "Senior", H41&gt;= 30, "Adult")</f>
        <v>Young Adult</v>
      </c>
      <c r="J40" s="4" t="s">
        <v>15</v>
      </c>
      <c r="K40" s="4">
        <v>2</v>
      </c>
      <c r="L40" s="5">
        <v>500</v>
      </c>
      <c r="M40">
        <f t="shared" si="0"/>
        <v>1000</v>
      </c>
      <c r="N40" s="17">
        <f t="shared" si="1"/>
        <v>15</v>
      </c>
    </row>
    <row r="41" spans="1:14" x14ac:dyDescent="0.25">
      <c r="A41" s="2">
        <v>812</v>
      </c>
      <c r="B41" s="3">
        <v>45242</v>
      </c>
      <c r="C41">
        <v>2023</v>
      </c>
      <c r="D41">
        <v>11</v>
      </c>
      <c r="E41">
        <v>12</v>
      </c>
      <c r="F41" s="4" t="s">
        <v>824</v>
      </c>
      <c r="G41" s="4" t="s">
        <v>9</v>
      </c>
      <c r="H41" s="19">
        <v>19</v>
      </c>
      <c r="I41" s="19" t="str" cm="1">
        <f t="array" ref="I41">_xlfn.IFS(H42&lt;30, "Young Adult", H42&gt;=50, "Senior", H42&gt;= 30, "Adult")</f>
        <v>Young Adult</v>
      </c>
      <c r="J41" s="4" t="s">
        <v>15</v>
      </c>
      <c r="K41" s="4">
        <v>3</v>
      </c>
      <c r="L41" s="5">
        <v>25</v>
      </c>
      <c r="M41">
        <f t="shared" si="0"/>
        <v>75</v>
      </c>
      <c r="N41" s="17">
        <f t="shared" si="1"/>
        <v>1.125</v>
      </c>
    </row>
    <row r="42" spans="1:14" x14ac:dyDescent="0.25">
      <c r="A42" s="2">
        <v>979</v>
      </c>
      <c r="B42" s="3">
        <v>44928</v>
      </c>
      <c r="C42">
        <v>2023</v>
      </c>
      <c r="D42">
        <v>1</v>
      </c>
      <c r="E42">
        <v>2</v>
      </c>
      <c r="F42" s="4" t="s">
        <v>991</v>
      </c>
      <c r="G42" s="4" t="s">
        <v>12</v>
      </c>
      <c r="H42" s="19">
        <v>19</v>
      </c>
      <c r="I42" s="19" t="str" cm="1">
        <f t="array" ref="I42">_xlfn.IFS(H43&lt;30, "Young Adult", H43&gt;=50, "Senior", H43&gt;= 30, "Adult")</f>
        <v>Young Adult</v>
      </c>
      <c r="J42" s="4" t="s">
        <v>10</v>
      </c>
      <c r="K42" s="4">
        <v>1</v>
      </c>
      <c r="L42" s="5">
        <v>25</v>
      </c>
      <c r="M42">
        <f t="shared" si="0"/>
        <v>25</v>
      </c>
      <c r="N42" s="17">
        <f t="shared" si="1"/>
        <v>0.375</v>
      </c>
    </row>
    <row r="43" spans="1:14" x14ac:dyDescent="0.25">
      <c r="A43" s="2">
        <v>985</v>
      </c>
      <c r="B43" s="3">
        <v>45076</v>
      </c>
      <c r="C43">
        <v>2023</v>
      </c>
      <c r="D43">
        <v>5</v>
      </c>
      <c r="E43">
        <v>30</v>
      </c>
      <c r="F43" s="4" t="s">
        <v>997</v>
      </c>
      <c r="G43" s="4" t="s">
        <v>12</v>
      </c>
      <c r="H43" s="19">
        <v>19</v>
      </c>
      <c r="I43" s="19" t="str" cm="1">
        <f t="array" ref="I43">_xlfn.IFS(H44&lt;30, "Young Adult", H44&gt;=50, "Senior", H44&gt;= 30, "Adult")</f>
        <v>Young Adult</v>
      </c>
      <c r="J43" s="4" t="s">
        <v>15</v>
      </c>
      <c r="K43" s="4">
        <v>2</v>
      </c>
      <c r="L43" s="5">
        <v>25</v>
      </c>
      <c r="M43">
        <f t="shared" si="0"/>
        <v>50</v>
      </c>
      <c r="N43" s="17">
        <f t="shared" si="1"/>
        <v>0.75</v>
      </c>
    </row>
    <row r="44" spans="1:14" x14ac:dyDescent="0.25">
      <c r="A44" s="2">
        <v>46</v>
      </c>
      <c r="B44" s="3">
        <v>45103</v>
      </c>
      <c r="C44">
        <v>2023</v>
      </c>
      <c r="D44">
        <v>6</v>
      </c>
      <c r="E44">
        <v>26</v>
      </c>
      <c r="F44" s="4" t="s">
        <v>58</v>
      </c>
      <c r="G44" s="4" t="s">
        <v>12</v>
      </c>
      <c r="H44" s="19">
        <v>20</v>
      </c>
      <c r="I44" s="19" t="str" cm="1">
        <f t="array" ref="I44">_xlfn.IFS(H45&lt;30, "Young Adult", H45&gt;=50, "Senior", H45&gt;= 30, "Adult")</f>
        <v>Young Adult</v>
      </c>
      <c r="J44" s="4" t="s">
        <v>15</v>
      </c>
      <c r="K44" s="4">
        <v>4</v>
      </c>
      <c r="L44" s="5">
        <v>300</v>
      </c>
      <c r="M44">
        <f t="shared" si="0"/>
        <v>1200</v>
      </c>
      <c r="N44" s="17">
        <f t="shared" si="1"/>
        <v>18</v>
      </c>
    </row>
    <row r="45" spans="1:14" x14ac:dyDescent="0.25">
      <c r="A45" s="2">
        <v>72</v>
      </c>
      <c r="B45" s="3">
        <v>45069</v>
      </c>
      <c r="C45">
        <v>2023</v>
      </c>
      <c r="D45">
        <v>5</v>
      </c>
      <c r="E45">
        <v>23</v>
      </c>
      <c r="F45" s="4" t="s">
        <v>84</v>
      </c>
      <c r="G45" s="4" t="s">
        <v>12</v>
      </c>
      <c r="H45" s="19">
        <v>20</v>
      </c>
      <c r="I45" s="19" t="str" cm="1">
        <f t="array" ref="I45">_xlfn.IFS(H46&lt;30, "Young Adult", H46&gt;=50, "Senior", H46&gt;= 30, "Adult")</f>
        <v>Young Adult</v>
      </c>
      <c r="J45" s="4" t="s">
        <v>15</v>
      </c>
      <c r="K45" s="4">
        <v>4</v>
      </c>
      <c r="L45" s="5">
        <v>500</v>
      </c>
      <c r="M45">
        <f t="shared" si="0"/>
        <v>2000</v>
      </c>
      <c r="N45" s="17">
        <f t="shared" si="1"/>
        <v>30</v>
      </c>
    </row>
    <row r="46" spans="1:14" x14ac:dyDescent="0.25">
      <c r="A46" s="2">
        <v>133</v>
      </c>
      <c r="B46" s="3">
        <v>44973</v>
      </c>
      <c r="C46">
        <v>2023</v>
      </c>
      <c r="D46">
        <v>2</v>
      </c>
      <c r="E46">
        <v>16</v>
      </c>
      <c r="F46" s="4" t="s">
        <v>145</v>
      </c>
      <c r="G46" s="4" t="s">
        <v>9</v>
      </c>
      <c r="H46" s="19">
        <v>20</v>
      </c>
      <c r="I46" s="19" t="str" cm="1">
        <f t="array" ref="I46">_xlfn.IFS(H47&lt;30, "Young Adult", H47&gt;=50, "Senior", H47&gt;= 30, "Adult")</f>
        <v>Young Adult</v>
      </c>
      <c r="J46" s="4" t="s">
        <v>15</v>
      </c>
      <c r="K46" s="4">
        <v>3</v>
      </c>
      <c r="L46" s="5">
        <v>300</v>
      </c>
      <c r="M46">
        <f t="shared" si="0"/>
        <v>900</v>
      </c>
      <c r="N46" s="17">
        <f t="shared" si="1"/>
        <v>13.5</v>
      </c>
    </row>
    <row r="47" spans="1:14" x14ac:dyDescent="0.25">
      <c r="A47" s="2">
        <v>135</v>
      </c>
      <c r="B47" s="3">
        <v>44983</v>
      </c>
      <c r="C47">
        <v>2023</v>
      </c>
      <c r="D47">
        <v>2</v>
      </c>
      <c r="E47">
        <v>26</v>
      </c>
      <c r="F47" s="4" t="s">
        <v>147</v>
      </c>
      <c r="G47" s="4" t="s">
        <v>9</v>
      </c>
      <c r="H47" s="19">
        <v>20</v>
      </c>
      <c r="I47" s="19" t="str" cm="1">
        <f t="array" ref="I47">_xlfn.IFS(H48&lt;30, "Young Adult", H48&gt;=50, "Senior", H48&gt;= 30, "Adult")</f>
        <v>Young Adult</v>
      </c>
      <c r="J47" s="4" t="s">
        <v>13</v>
      </c>
      <c r="K47" s="4">
        <v>2</v>
      </c>
      <c r="L47" s="5">
        <v>25</v>
      </c>
      <c r="M47">
        <f t="shared" si="0"/>
        <v>50</v>
      </c>
      <c r="N47" s="17">
        <f t="shared" si="1"/>
        <v>0.75</v>
      </c>
    </row>
    <row r="48" spans="1:14" x14ac:dyDescent="0.25">
      <c r="A48" s="2">
        <v>186</v>
      </c>
      <c r="B48" s="3">
        <v>45112</v>
      </c>
      <c r="C48">
        <v>2023</v>
      </c>
      <c r="D48">
        <v>7</v>
      </c>
      <c r="E48">
        <v>5</v>
      </c>
      <c r="F48" s="4" t="s">
        <v>198</v>
      </c>
      <c r="G48" s="4" t="s">
        <v>9</v>
      </c>
      <c r="H48" s="19">
        <v>20</v>
      </c>
      <c r="I48" s="19" t="str" cm="1">
        <f t="array" ref="I48">_xlfn.IFS(H49&lt;30, "Young Adult", H49&gt;=50, "Senior", H49&gt;= 30, "Adult")</f>
        <v>Young Adult</v>
      </c>
      <c r="J48" s="4" t="s">
        <v>13</v>
      </c>
      <c r="K48" s="4">
        <v>4</v>
      </c>
      <c r="L48" s="5">
        <v>50</v>
      </c>
      <c r="M48">
        <f t="shared" si="0"/>
        <v>200</v>
      </c>
      <c r="N48" s="17">
        <f t="shared" si="1"/>
        <v>3</v>
      </c>
    </row>
    <row r="49" spans="1:14" x14ac:dyDescent="0.25">
      <c r="A49" s="2">
        <v>214</v>
      </c>
      <c r="B49" s="3">
        <v>45270</v>
      </c>
      <c r="C49">
        <v>2023</v>
      </c>
      <c r="D49">
        <v>12</v>
      </c>
      <c r="E49">
        <v>10</v>
      </c>
      <c r="F49" s="4" t="s">
        <v>226</v>
      </c>
      <c r="G49" s="4" t="s">
        <v>9</v>
      </c>
      <c r="H49" s="19">
        <v>20</v>
      </c>
      <c r="I49" s="19" t="str" cm="1">
        <f t="array" ref="I49">_xlfn.IFS(H50&lt;30, "Young Adult", H50&gt;=50, "Senior", H50&gt;= 30, "Adult")</f>
        <v>Young Adult</v>
      </c>
      <c r="J49" s="4" t="s">
        <v>10</v>
      </c>
      <c r="K49" s="4">
        <v>2</v>
      </c>
      <c r="L49" s="5">
        <v>30</v>
      </c>
      <c r="M49">
        <f t="shared" si="0"/>
        <v>60</v>
      </c>
      <c r="N49" s="17">
        <f t="shared" si="1"/>
        <v>0.89999999999999991</v>
      </c>
    </row>
    <row r="50" spans="1:14" x14ac:dyDescent="0.25">
      <c r="A50" s="2">
        <v>249</v>
      </c>
      <c r="B50" s="3">
        <v>45219</v>
      </c>
      <c r="C50">
        <v>2023</v>
      </c>
      <c r="D50">
        <v>10</v>
      </c>
      <c r="E50">
        <v>20</v>
      </c>
      <c r="F50" s="4" t="s">
        <v>261</v>
      </c>
      <c r="G50" s="4" t="s">
        <v>9</v>
      </c>
      <c r="H50" s="19">
        <v>20</v>
      </c>
      <c r="I50" s="19" t="str" cm="1">
        <f t="array" ref="I50">_xlfn.IFS(H51&lt;30, "Young Adult", H51&gt;=50, "Senior", H51&gt;= 30, "Adult")</f>
        <v>Young Adult</v>
      </c>
      <c r="J50" s="4" t="s">
        <v>13</v>
      </c>
      <c r="K50" s="4">
        <v>1</v>
      </c>
      <c r="L50" s="5">
        <v>50</v>
      </c>
      <c r="M50">
        <f t="shared" si="0"/>
        <v>50</v>
      </c>
      <c r="N50" s="17">
        <f t="shared" si="1"/>
        <v>0.75</v>
      </c>
    </row>
    <row r="51" spans="1:14" x14ac:dyDescent="0.25">
      <c r="A51" s="2">
        <v>292</v>
      </c>
      <c r="B51" s="3">
        <v>44974</v>
      </c>
      <c r="C51">
        <v>2023</v>
      </c>
      <c r="D51">
        <v>2</v>
      </c>
      <c r="E51">
        <v>17</v>
      </c>
      <c r="F51" s="4" t="s">
        <v>304</v>
      </c>
      <c r="G51" s="4" t="s">
        <v>9</v>
      </c>
      <c r="H51" s="19">
        <v>20</v>
      </c>
      <c r="I51" s="19" t="str" cm="1">
        <f t="array" ref="I51">_xlfn.IFS(H52&lt;30, "Young Adult", H52&gt;=50, "Senior", H52&gt;= 30, "Adult")</f>
        <v>Young Adult</v>
      </c>
      <c r="J51" s="4" t="s">
        <v>10</v>
      </c>
      <c r="K51" s="4">
        <v>4</v>
      </c>
      <c r="L51" s="5">
        <v>300</v>
      </c>
      <c r="M51">
        <f t="shared" si="0"/>
        <v>1200</v>
      </c>
      <c r="N51" s="17">
        <f t="shared" si="1"/>
        <v>18</v>
      </c>
    </row>
    <row r="52" spans="1:14" x14ac:dyDescent="0.25">
      <c r="A52" s="2">
        <v>371</v>
      </c>
      <c r="B52" s="3">
        <v>44978</v>
      </c>
      <c r="C52">
        <v>2023</v>
      </c>
      <c r="D52">
        <v>2</v>
      </c>
      <c r="E52">
        <v>21</v>
      </c>
      <c r="F52" s="4" t="s">
        <v>383</v>
      </c>
      <c r="G52" s="4" t="s">
        <v>12</v>
      </c>
      <c r="H52" s="19">
        <v>20</v>
      </c>
      <c r="I52" s="19" t="str" cm="1">
        <f t="array" ref="I52">_xlfn.IFS(H53&lt;30, "Young Adult", H53&gt;=50, "Senior", H53&gt;= 30, "Adult")</f>
        <v>Young Adult</v>
      </c>
      <c r="J52" s="4" t="s">
        <v>10</v>
      </c>
      <c r="K52" s="4">
        <v>1</v>
      </c>
      <c r="L52" s="5">
        <v>25</v>
      </c>
      <c r="M52">
        <f t="shared" si="0"/>
        <v>25</v>
      </c>
      <c r="N52" s="17">
        <f t="shared" si="1"/>
        <v>0.375</v>
      </c>
    </row>
    <row r="53" spans="1:14" x14ac:dyDescent="0.25">
      <c r="A53" s="2">
        <v>542</v>
      </c>
      <c r="B53" s="3">
        <v>45094</v>
      </c>
      <c r="C53">
        <v>2023</v>
      </c>
      <c r="D53">
        <v>6</v>
      </c>
      <c r="E53">
        <v>17</v>
      </c>
      <c r="F53" s="4" t="s">
        <v>554</v>
      </c>
      <c r="G53" s="4" t="s">
        <v>12</v>
      </c>
      <c r="H53" s="19">
        <v>20</v>
      </c>
      <c r="I53" s="19" t="str" cm="1">
        <f t="array" ref="I53">_xlfn.IFS(H54&lt;30, "Young Adult", H54&gt;=50, "Senior", H54&gt;= 30, "Adult")</f>
        <v>Young Adult</v>
      </c>
      <c r="J53" s="4" t="s">
        <v>10</v>
      </c>
      <c r="K53" s="4">
        <v>1</v>
      </c>
      <c r="L53" s="5">
        <v>50</v>
      </c>
      <c r="M53">
        <f t="shared" si="0"/>
        <v>50</v>
      </c>
      <c r="N53" s="17">
        <f t="shared" si="1"/>
        <v>0.75</v>
      </c>
    </row>
    <row r="54" spans="1:14" x14ac:dyDescent="0.25">
      <c r="A54" s="2">
        <v>557</v>
      </c>
      <c r="B54" s="3">
        <v>45134</v>
      </c>
      <c r="C54">
        <v>2023</v>
      </c>
      <c r="D54">
        <v>7</v>
      </c>
      <c r="E54">
        <v>27</v>
      </c>
      <c r="F54" s="4" t="s">
        <v>569</v>
      </c>
      <c r="G54" s="4" t="s">
        <v>12</v>
      </c>
      <c r="H54" s="19">
        <v>20</v>
      </c>
      <c r="I54" s="19" t="str" cm="1">
        <f t="array" ref="I54">_xlfn.IFS(H55&lt;30, "Young Adult", H55&gt;=50, "Senior", H55&gt;= 30, "Adult")</f>
        <v>Young Adult</v>
      </c>
      <c r="J54" s="4" t="s">
        <v>10</v>
      </c>
      <c r="K54" s="4">
        <v>3</v>
      </c>
      <c r="L54" s="5">
        <v>30</v>
      </c>
      <c r="M54">
        <f t="shared" si="0"/>
        <v>90</v>
      </c>
      <c r="N54" s="17">
        <f t="shared" si="1"/>
        <v>1.3499999999999999</v>
      </c>
    </row>
    <row r="55" spans="1:14" x14ac:dyDescent="0.25">
      <c r="A55" s="2">
        <v>563</v>
      </c>
      <c r="B55" s="3">
        <v>45147</v>
      </c>
      <c r="C55">
        <v>2023</v>
      </c>
      <c r="D55">
        <v>8</v>
      </c>
      <c r="E55">
        <v>9</v>
      </c>
      <c r="F55" s="4" t="s">
        <v>575</v>
      </c>
      <c r="G55" s="4" t="s">
        <v>9</v>
      </c>
      <c r="H55" s="19">
        <v>20</v>
      </c>
      <c r="I55" s="19" t="str" cm="1">
        <f t="array" ref="I55">_xlfn.IFS(H56&lt;30, "Young Adult", H56&gt;=50, "Senior", H56&gt;= 30, "Adult")</f>
        <v>Young Adult</v>
      </c>
      <c r="J55" s="4" t="s">
        <v>13</v>
      </c>
      <c r="K55" s="4">
        <v>2</v>
      </c>
      <c r="L55" s="5">
        <v>30</v>
      </c>
      <c r="M55">
        <f t="shared" si="0"/>
        <v>60</v>
      </c>
      <c r="N55" s="17">
        <f t="shared" si="1"/>
        <v>0.89999999999999991</v>
      </c>
    </row>
    <row r="56" spans="1:14" x14ac:dyDescent="0.25">
      <c r="A56" s="2">
        <v>602</v>
      </c>
      <c r="B56" s="3">
        <v>45283</v>
      </c>
      <c r="C56">
        <v>2023</v>
      </c>
      <c r="D56">
        <v>12</v>
      </c>
      <c r="E56">
        <v>23</v>
      </c>
      <c r="F56" s="4" t="s">
        <v>614</v>
      </c>
      <c r="G56" s="4" t="s">
        <v>12</v>
      </c>
      <c r="H56" s="19">
        <v>20</v>
      </c>
      <c r="I56" s="19" t="str" cm="1">
        <f t="array" ref="I56">_xlfn.IFS(H57&lt;30, "Young Adult", H57&gt;=50, "Senior", H57&gt;= 30, "Adult")</f>
        <v>Young Adult</v>
      </c>
      <c r="J56" s="4" t="s">
        <v>15</v>
      </c>
      <c r="K56" s="4">
        <v>1</v>
      </c>
      <c r="L56" s="5">
        <v>300</v>
      </c>
      <c r="M56">
        <f t="shared" si="0"/>
        <v>300</v>
      </c>
      <c r="N56" s="17">
        <f t="shared" si="1"/>
        <v>4.5</v>
      </c>
    </row>
    <row r="57" spans="1:14" x14ac:dyDescent="0.25">
      <c r="A57" s="2">
        <v>722</v>
      </c>
      <c r="B57" s="3">
        <v>45121</v>
      </c>
      <c r="C57">
        <v>2023</v>
      </c>
      <c r="D57">
        <v>7</v>
      </c>
      <c r="E57">
        <v>14</v>
      </c>
      <c r="F57" s="4" t="s">
        <v>734</v>
      </c>
      <c r="G57" s="4" t="s">
        <v>9</v>
      </c>
      <c r="H57" s="19">
        <v>20</v>
      </c>
      <c r="I57" s="19" t="str" cm="1">
        <f t="array" ref="I57">_xlfn.IFS(H58&lt;30, "Young Adult", H58&gt;=50, "Senior", H58&gt;= 30, "Adult")</f>
        <v>Young Adult</v>
      </c>
      <c r="J57" s="4" t="s">
        <v>10</v>
      </c>
      <c r="K57" s="4">
        <v>3</v>
      </c>
      <c r="L57" s="5">
        <v>300</v>
      </c>
      <c r="M57">
        <f t="shared" si="0"/>
        <v>900</v>
      </c>
      <c r="N57" s="17">
        <f t="shared" si="1"/>
        <v>13.5</v>
      </c>
    </row>
    <row r="58" spans="1:14" x14ac:dyDescent="0.25">
      <c r="A58" s="2">
        <v>792</v>
      </c>
      <c r="B58" s="3">
        <v>45116</v>
      </c>
      <c r="C58">
        <v>2023</v>
      </c>
      <c r="D58">
        <v>7</v>
      </c>
      <c r="E58">
        <v>9</v>
      </c>
      <c r="F58" s="4" t="s">
        <v>804</v>
      </c>
      <c r="G58" s="4" t="s">
        <v>12</v>
      </c>
      <c r="H58" s="19">
        <v>20</v>
      </c>
      <c r="I58" s="19" t="str" cm="1">
        <f t="array" ref="I58">_xlfn.IFS(H59&lt;30, "Young Adult", H59&gt;=50, "Senior", H59&gt;= 30, "Adult")</f>
        <v>Young Adult</v>
      </c>
      <c r="J58" s="4" t="s">
        <v>10</v>
      </c>
      <c r="K58" s="4">
        <v>1</v>
      </c>
      <c r="L58" s="5">
        <v>50</v>
      </c>
      <c r="M58">
        <f t="shared" si="0"/>
        <v>50</v>
      </c>
      <c r="N58" s="17">
        <f t="shared" si="1"/>
        <v>0.75</v>
      </c>
    </row>
    <row r="59" spans="1:14" x14ac:dyDescent="0.25">
      <c r="A59" s="2">
        <v>839</v>
      </c>
      <c r="B59" s="3">
        <v>45101</v>
      </c>
      <c r="C59">
        <v>2023</v>
      </c>
      <c r="D59">
        <v>6</v>
      </c>
      <c r="E59">
        <v>24</v>
      </c>
      <c r="F59" s="4" t="s">
        <v>851</v>
      </c>
      <c r="G59" s="4" t="s">
        <v>12</v>
      </c>
      <c r="H59" s="19">
        <v>20</v>
      </c>
      <c r="I59" s="19" t="str" cm="1">
        <f t="array" ref="I59">_xlfn.IFS(H60&lt;30, "Young Adult", H60&gt;=50, "Senior", H60&gt;= 30, "Adult")</f>
        <v>Young Adult</v>
      </c>
      <c r="J59" s="4" t="s">
        <v>15</v>
      </c>
      <c r="K59" s="4">
        <v>4</v>
      </c>
      <c r="L59" s="5">
        <v>300</v>
      </c>
      <c r="M59">
        <f t="shared" si="0"/>
        <v>1200</v>
      </c>
      <c r="N59" s="17">
        <f t="shared" si="1"/>
        <v>18</v>
      </c>
    </row>
    <row r="60" spans="1:14" x14ac:dyDescent="0.25">
      <c r="A60" s="2">
        <v>878</v>
      </c>
      <c r="B60" s="3">
        <v>45107</v>
      </c>
      <c r="C60">
        <v>2023</v>
      </c>
      <c r="D60">
        <v>6</v>
      </c>
      <c r="E60">
        <v>30</v>
      </c>
      <c r="F60" s="4" t="s">
        <v>890</v>
      </c>
      <c r="G60" s="4" t="s">
        <v>12</v>
      </c>
      <c r="H60" s="19">
        <v>20</v>
      </c>
      <c r="I60" s="19" t="str" cm="1">
        <f t="array" ref="I60">_xlfn.IFS(H61&lt;30, "Young Adult", H61&gt;=50, "Senior", H61&gt;= 30, "Adult")</f>
        <v>Young Adult</v>
      </c>
      <c r="J60" s="4" t="s">
        <v>13</v>
      </c>
      <c r="K60" s="4">
        <v>1</v>
      </c>
      <c r="L60" s="5">
        <v>30</v>
      </c>
      <c r="M60">
        <f t="shared" si="0"/>
        <v>30</v>
      </c>
      <c r="N60" s="17">
        <f t="shared" si="1"/>
        <v>0.44999999999999996</v>
      </c>
    </row>
    <row r="61" spans="1:14" x14ac:dyDescent="0.25">
      <c r="A61" s="2">
        <v>892</v>
      </c>
      <c r="B61" s="3">
        <v>45025</v>
      </c>
      <c r="C61">
        <v>2023</v>
      </c>
      <c r="D61">
        <v>4</v>
      </c>
      <c r="E61">
        <v>9</v>
      </c>
      <c r="F61" s="4" t="s">
        <v>904</v>
      </c>
      <c r="G61" s="4" t="s">
        <v>9</v>
      </c>
      <c r="H61" s="19">
        <v>20</v>
      </c>
      <c r="I61" s="19" t="str" cm="1">
        <f t="array" ref="I61">_xlfn.IFS(H62&lt;30, "Young Adult", H62&gt;=50, "Senior", H62&gt;= 30, "Adult")</f>
        <v>Young Adult</v>
      </c>
      <c r="J61" s="4" t="s">
        <v>15</v>
      </c>
      <c r="K61" s="4">
        <v>1</v>
      </c>
      <c r="L61" s="5">
        <v>50</v>
      </c>
      <c r="M61">
        <f t="shared" si="0"/>
        <v>50</v>
      </c>
      <c r="N61" s="17">
        <f t="shared" si="1"/>
        <v>0.75</v>
      </c>
    </row>
    <row r="62" spans="1:14" x14ac:dyDescent="0.25">
      <c r="A62" s="2">
        <v>906</v>
      </c>
      <c r="B62" s="3">
        <v>45081</v>
      </c>
      <c r="C62">
        <v>2023</v>
      </c>
      <c r="D62">
        <v>6</v>
      </c>
      <c r="E62">
        <v>4</v>
      </c>
      <c r="F62" s="4" t="s">
        <v>918</v>
      </c>
      <c r="G62" s="4" t="s">
        <v>12</v>
      </c>
      <c r="H62" s="19">
        <v>20</v>
      </c>
      <c r="I62" s="19" t="str" cm="1">
        <f t="array" ref="I62">_xlfn.IFS(H63&lt;30, "Young Adult", H63&gt;=50, "Senior", H63&gt;= 30, "Adult")</f>
        <v>Young Adult</v>
      </c>
      <c r="J62" s="4" t="s">
        <v>13</v>
      </c>
      <c r="K62" s="4">
        <v>1</v>
      </c>
      <c r="L62" s="5">
        <v>50</v>
      </c>
      <c r="M62">
        <f t="shared" si="0"/>
        <v>50</v>
      </c>
      <c r="N62" s="17">
        <f t="shared" si="1"/>
        <v>0.75</v>
      </c>
    </row>
    <row r="63" spans="1:14" x14ac:dyDescent="0.25">
      <c r="A63" s="2">
        <v>910</v>
      </c>
      <c r="B63" s="3">
        <v>44991</v>
      </c>
      <c r="C63">
        <v>2023</v>
      </c>
      <c r="D63">
        <v>3</v>
      </c>
      <c r="E63">
        <v>6</v>
      </c>
      <c r="F63" s="4" t="s">
        <v>922</v>
      </c>
      <c r="G63" s="4" t="s">
        <v>12</v>
      </c>
      <c r="H63" s="19">
        <v>20</v>
      </c>
      <c r="I63" s="19" t="str" cm="1">
        <f t="array" ref="I63">_xlfn.IFS(H64&lt;30, "Young Adult", H64&gt;=50, "Senior", H64&gt;= 30, "Adult")</f>
        <v>Young Adult</v>
      </c>
      <c r="J63" s="4" t="s">
        <v>10</v>
      </c>
      <c r="K63" s="4">
        <v>3</v>
      </c>
      <c r="L63" s="5">
        <v>50</v>
      </c>
      <c r="M63">
        <f t="shared" si="0"/>
        <v>150</v>
      </c>
      <c r="N63" s="17">
        <f t="shared" si="1"/>
        <v>2.25</v>
      </c>
    </row>
    <row r="64" spans="1:14" x14ac:dyDescent="0.25">
      <c r="A64" s="2">
        <v>940</v>
      </c>
      <c r="B64" s="3">
        <v>44954</v>
      </c>
      <c r="C64">
        <v>2023</v>
      </c>
      <c r="D64">
        <v>1</v>
      </c>
      <c r="E64">
        <v>28</v>
      </c>
      <c r="F64" s="4" t="s">
        <v>952</v>
      </c>
      <c r="G64" s="4" t="s">
        <v>12</v>
      </c>
      <c r="H64" s="19">
        <v>20</v>
      </c>
      <c r="I64" s="19" t="str" cm="1">
        <f t="array" ref="I64">_xlfn.IFS(H65&lt;30, "Young Adult", H65&gt;=50, "Senior", H65&gt;= 30, "Adult")</f>
        <v>Young Adult</v>
      </c>
      <c r="J64" s="4" t="s">
        <v>15</v>
      </c>
      <c r="K64" s="4">
        <v>1</v>
      </c>
      <c r="L64" s="5">
        <v>30</v>
      </c>
      <c r="M64">
        <f t="shared" si="0"/>
        <v>30</v>
      </c>
      <c r="N64" s="17">
        <f t="shared" si="1"/>
        <v>0.44999999999999996</v>
      </c>
    </row>
    <row r="65" spans="1:14" x14ac:dyDescent="0.25">
      <c r="A65" s="2">
        <v>61</v>
      </c>
      <c r="B65" s="3">
        <v>45025</v>
      </c>
      <c r="C65">
        <v>2023</v>
      </c>
      <c r="D65">
        <v>4</v>
      </c>
      <c r="E65">
        <v>9</v>
      </c>
      <c r="F65" s="4" t="s">
        <v>73</v>
      </c>
      <c r="G65" s="4" t="s">
        <v>9</v>
      </c>
      <c r="H65" s="19">
        <v>21</v>
      </c>
      <c r="I65" s="19" t="str" cm="1">
        <f t="array" ref="I65">_xlfn.IFS(H66&lt;30, "Young Adult", H66&gt;=50, "Senior", H66&gt;= 30, "Adult")</f>
        <v>Young Adult</v>
      </c>
      <c r="J65" s="4" t="s">
        <v>10</v>
      </c>
      <c r="K65" s="4">
        <v>4</v>
      </c>
      <c r="L65" s="5">
        <v>50</v>
      </c>
      <c r="M65">
        <f t="shared" si="0"/>
        <v>200</v>
      </c>
      <c r="N65" s="17">
        <f t="shared" si="1"/>
        <v>3</v>
      </c>
    </row>
    <row r="66" spans="1:14" x14ac:dyDescent="0.25">
      <c r="A66" s="2">
        <v>107</v>
      </c>
      <c r="B66" s="3">
        <v>44960</v>
      </c>
      <c r="C66">
        <v>2023</v>
      </c>
      <c r="D66">
        <v>2</v>
      </c>
      <c r="E66">
        <v>3</v>
      </c>
      <c r="F66" s="4" t="s">
        <v>119</v>
      </c>
      <c r="G66" s="4" t="s">
        <v>12</v>
      </c>
      <c r="H66" s="19">
        <v>21</v>
      </c>
      <c r="I66" s="19" t="str" cm="1">
        <f t="array" ref="I66">_xlfn.IFS(H67&lt;30, "Young Adult", H67&gt;=50, "Senior", H67&gt;= 30, "Adult")</f>
        <v>Young Adult</v>
      </c>
      <c r="J66" s="4" t="s">
        <v>13</v>
      </c>
      <c r="K66" s="4">
        <v>4</v>
      </c>
      <c r="L66" s="5">
        <v>300</v>
      </c>
      <c r="M66">
        <f t="shared" ref="M66:M129" si="2">K66*L66</f>
        <v>1200</v>
      </c>
      <c r="N66" s="17">
        <f t="shared" ref="N66:N129" si="3">M66*$Q$4</f>
        <v>18</v>
      </c>
    </row>
    <row r="67" spans="1:14" x14ac:dyDescent="0.25">
      <c r="A67" s="2">
        <v>129</v>
      </c>
      <c r="B67" s="3">
        <v>45039</v>
      </c>
      <c r="C67">
        <v>2023</v>
      </c>
      <c r="D67">
        <v>4</v>
      </c>
      <c r="E67">
        <v>23</v>
      </c>
      <c r="F67" s="4" t="s">
        <v>141</v>
      </c>
      <c r="G67" s="4" t="s">
        <v>12</v>
      </c>
      <c r="H67" s="19">
        <v>21</v>
      </c>
      <c r="I67" s="19" t="str" cm="1">
        <f t="array" ref="I67">_xlfn.IFS(H68&lt;30, "Young Adult", H68&gt;=50, "Senior", H68&gt;= 30, "Adult")</f>
        <v>Young Adult</v>
      </c>
      <c r="J67" s="4" t="s">
        <v>10</v>
      </c>
      <c r="K67" s="4">
        <v>2</v>
      </c>
      <c r="L67" s="5">
        <v>300</v>
      </c>
      <c r="M67">
        <f t="shared" si="2"/>
        <v>600</v>
      </c>
      <c r="N67" s="17">
        <f t="shared" si="3"/>
        <v>9</v>
      </c>
    </row>
    <row r="68" spans="1:14" x14ac:dyDescent="0.25">
      <c r="A68" s="2">
        <v>131</v>
      </c>
      <c r="B68" s="3">
        <v>45187</v>
      </c>
      <c r="C68">
        <v>2023</v>
      </c>
      <c r="D68">
        <v>9</v>
      </c>
      <c r="E68">
        <v>18</v>
      </c>
      <c r="F68" s="4" t="s">
        <v>143</v>
      </c>
      <c r="G68" s="4" t="s">
        <v>12</v>
      </c>
      <c r="H68" s="19">
        <v>21</v>
      </c>
      <c r="I68" s="19" t="str" cm="1">
        <f t="array" ref="I68">_xlfn.IFS(H69&lt;30, "Young Adult", H69&gt;=50, "Senior", H69&gt;= 30, "Adult")</f>
        <v>Young Adult</v>
      </c>
      <c r="J68" s="4" t="s">
        <v>10</v>
      </c>
      <c r="K68" s="4">
        <v>2</v>
      </c>
      <c r="L68" s="5">
        <v>300</v>
      </c>
      <c r="M68">
        <f t="shared" si="2"/>
        <v>600</v>
      </c>
      <c r="N68" s="17">
        <f t="shared" si="3"/>
        <v>9</v>
      </c>
    </row>
    <row r="69" spans="1:14" x14ac:dyDescent="0.25">
      <c r="A69" s="2">
        <v>212</v>
      </c>
      <c r="B69" s="3">
        <v>45086</v>
      </c>
      <c r="C69">
        <v>2023</v>
      </c>
      <c r="D69">
        <v>6</v>
      </c>
      <c r="E69">
        <v>9</v>
      </c>
      <c r="F69" s="4" t="s">
        <v>224</v>
      </c>
      <c r="G69" s="4" t="s">
        <v>9</v>
      </c>
      <c r="H69" s="19">
        <v>21</v>
      </c>
      <c r="I69" s="19" t="str" cm="1">
        <f t="array" ref="I69">_xlfn.IFS(H70&lt;30, "Young Adult", H70&gt;=50, "Senior", H70&gt;= 30, "Adult")</f>
        <v>Young Adult</v>
      </c>
      <c r="J69" s="4" t="s">
        <v>13</v>
      </c>
      <c r="K69" s="4">
        <v>3</v>
      </c>
      <c r="L69" s="5">
        <v>500</v>
      </c>
      <c r="M69">
        <f t="shared" si="2"/>
        <v>1500</v>
      </c>
      <c r="N69" s="17">
        <f t="shared" si="3"/>
        <v>22.5</v>
      </c>
    </row>
    <row r="70" spans="1:14" x14ac:dyDescent="0.25">
      <c r="A70" s="2">
        <v>242</v>
      </c>
      <c r="B70" s="3">
        <v>45048</v>
      </c>
      <c r="C70">
        <v>2023</v>
      </c>
      <c r="D70">
        <v>5</v>
      </c>
      <c r="E70">
        <v>2</v>
      </c>
      <c r="F70" s="4" t="s">
        <v>254</v>
      </c>
      <c r="G70" s="4" t="s">
        <v>9</v>
      </c>
      <c r="H70" s="19">
        <v>21</v>
      </c>
      <c r="I70" s="19" t="str" cm="1">
        <f t="array" ref="I70">_xlfn.IFS(H71&lt;30, "Young Adult", H71&gt;=50, "Senior", H71&gt;= 30, "Adult")</f>
        <v>Young Adult</v>
      </c>
      <c r="J70" s="4" t="s">
        <v>13</v>
      </c>
      <c r="K70" s="4">
        <v>1</v>
      </c>
      <c r="L70" s="5">
        <v>25</v>
      </c>
      <c r="M70">
        <f t="shared" si="2"/>
        <v>25</v>
      </c>
      <c r="N70" s="17">
        <f t="shared" si="3"/>
        <v>0.375</v>
      </c>
    </row>
    <row r="71" spans="1:14" x14ac:dyDescent="0.25">
      <c r="A71" s="2">
        <v>261</v>
      </c>
      <c r="B71" s="3">
        <v>45143</v>
      </c>
      <c r="C71">
        <v>2023</v>
      </c>
      <c r="D71">
        <v>8</v>
      </c>
      <c r="E71">
        <v>5</v>
      </c>
      <c r="F71" s="4" t="s">
        <v>273</v>
      </c>
      <c r="G71" s="4" t="s">
        <v>9</v>
      </c>
      <c r="H71" s="19">
        <v>21</v>
      </c>
      <c r="I71" s="19" t="str" cm="1">
        <f t="array" ref="I71">_xlfn.IFS(H72&lt;30, "Young Adult", H72&gt;=50, "Senior", H72&gt;= 30, "Adult")</f>
        <v>Young Adult</v>
      </c>
      <c r="J71" s="4" t="s">
        <v>13</v>
      </c>
      <c r="K71" s="4">
        <v>2</v>
      </c>
      <c r="L71" s="5">
        <v>25</v>
      </c>
      <c r="M71">
        <f t="shared" si="2"/>
        <v>50</v>
      </c>
      <c r="N71" s="17">
        <f t="shared" si="3"/>
        <v>0.75</v>
      </c>
    </row>
    <row r="72" spans="1:14" x14ac:dyDescent="0.25">
      <c r="A72" s="2">
        <v>276</v>
      </c>
      <c r="B72" s="3">
        <v>45201</v>
      </c>
      <c r="C72">
        <v>2023</v>
      </c>
      <c r="D72">
        <v>10</v>
      </c>
      <c r="E72">
        <v>2</v>
      </c>
      <c r="F72" s="4" t="s">
        <v>288</v>
      </c>
      <c r="G72" s="4" t="s">
        <v>12</v>
      </c>
      <c r="H72" s="19">
        <v>21</v>
      </c>
      <c r="I72" s="19" t="str" cm="1">
        <f t="array" ref="I72">_xlfn.IFS(H73&lt;30, "Young Adult", H73&gt;=50, "Senior", H73&gt;= 30, "Adult")</f>
        <v>Young Adult</v>
      </c>
      <c r="J72" s="4" t="s">
        <v>10</v>
      </c>
      <c r="K72" s="4">
        <v>4</v>
      </c>
      <c r="L72" s="5">
        <v>25</v>
      </c>
      <c r="M72">
        <f t="shared" si="2"/>
        <v>100</v>
      </c>
      <c r="N72" s="17">
        <f t="shared" si="3"/>
        <v>1.5</v>
      </c>
    </row>
    <row r="73" spans="1:14" x14ac:dyDescent="0.25">
      <c r="A73" s="2">
        <v>343</v>
      </c>
      <c r="B73" s="3">
        <v>45231</v>
      </c>
      <c r="C73">
        <v>2023</v>
      </c>
      <c r="D73">
        <v>11</v>
      </c>
      <c r="E73">
        <v>1</v>
      </c>
      <c r="F73" s="4" t="s">
        <v>355</v>
      </c>
      <c r="G73" s="4" t="s">
        <v>9</v>
      </c>
      <c r="H73" s="19">
        <v>21</v>
      </c>
      <c r="I73" s="19" t="str" cm="1">
        <f t="array" ref="I73">_xlfn.IFS(H74&lt;30, "Young Adult", H74&gt;=50, "Senior", H74&gt;= 30, "Adult")</f>
        <v>Young Adult</v>
      </c>
      <c r="J73" s="4" t="s">
        <v>15</v>
      </c>
      <c r="K73" s="4">
        <v>2</v>
      </c>
      <c r="L73" s="5">
        <v>25</v>
      </c>
      <c r="M73">
        <f t="shared" si="2"/>
        <v>50</v>
      </c>
      <c r="N73" s="17">
        <f t="shared" si="3"/>
        <v>0.75</v>
      </c>
    </row>
    <row r="74" spans="1:14" x14ac:dyDescent="0.25">
      <c r="A74" s="2">
        <v>389</v>
      </c>
      <c r="B74" s="3">
        <v>45261</v>
      </c>
      <c r="C74">
        <v>2023</v>
      </c>
      <c r="D74">
        <v>12</v>
      </c>
      <c r="E74">
        <v>1</v>
      </c>
      <c r="F74" s="4" t="s">
        <v>401</v>
      </c>
      <c r="G74" s="4" t="s">
        <v>9</v>
      </c>
      <c r="H74" s="19">
        <v>21</v>
      </c>
      <c r="I74" s="19" t="str" cm="1">
        <f t="array" ref="I74">_xlfn.IFS(H75&lt;30, "Young Adult", H75&gt;=50, "Senior", H75&gt;= 30, "Adult")</f>
        <v>Young Adult</v>
      </c>
      <c r="J74" s="4" t="s">
        <v>13</v>
      </c>
      <c r="K74" s="4">
        <v>2</v>
      </c>
      <c r="L74" s="5">
        <v>25</v>
      </c>
      <c r="M74">
        <f t="shared" si="2"/>
        <v>50</v>
      </c>
      <c r="N74" s="17">
        <f t="shared" si="3"/>
        <v>0.75</v>
      </c>
    </row>
    <row r="75" spans="1:14" x14ac:dyDescent="0.25">
      <c r="A75" s="2">
        <v>409</v>
      </c>
      <c r="B75" s="3">
        <v>45278</v>
      </c>
      <c r="C75">
        <v>2023</v>
      </c>
      <c r="D75">
        <v>12</v>
      </c>
      <c r="E75">
        <v>18</v>
      </c>
      <c r="F75" s="4" t="s">
        <v>421</v>
      </c>
      <c r="G75" s="4" t="s">
        <v>12</v>
      </c>
      <c r="H75" s="19">
        <v>21</v>
      </c>
      <c r="I75" s="19" t="str" cm="1">
        <f t="array" ref="I75">_xlfn.IFS(H76&lt;30, "Young Adult", H76&gt;=50, "Senior", H76&gt;= 30, "Adult")</f>
        <v>Young Adult</v>
      </c>
      <c r="J75" s="4" t="s">
        <v>15</v>
      </c>
      <c r="K75" s="4">
        <v>3</v>
      </c>
      <c r="L75" s="5">
        <v>300</v>
      </c>
      <c r="M75">
        <f t="shared" si="2"/>
        <v>900</v>
      </c>
      <c r="N75" s="17">
        <f t="shared" si="3"/>
        <v>13.5</v>
      </c>
    </row>
    <row r="76" spans="1:14" x14ac:dyDescent="0.25">
      <c r="A76" s="2">
        <v>446</v>
      </c>
      <c r="B76" s="3">
        <v>45084</v>
      </c>
      <c r="C76">
        <v>2023</v>
      </c>
      <c r="D76">
        <v>6</v>
      </c>
      <c r="E76">
        <v>7</v>
      </c>
      <c r="F76" s="4" t="s">
        <v>458</v>
      </c>
      <c r="G76" s="4" t="s">
        <v>9</v>
      </c>
      <c r="H76" s="19">
        <v>21</v>
      </c>
      <c r="I76" s="19" t="str" cm="1">
        <f t="array" ref="I76">_xlfn.IFS(H77&lt;30, "Young Adult", H77&gt;=50, "Senior", H77&gt;= 30, "Adult")</f>
        <v>Young Adult</v>
      </c>
      <c r="J76" s="4" t="s">
        <v>15</v>
      </c>
      <c r="K76" s="4">
        <v>1</v>
      </c>
      <c r="L76" s="5">
        <v>50</v>
      </c>
      <c r="M76">
        <f t="shared" si="2"/>
        <v>50</v>
      </c>
      <c r="N76" s="17">
        <f t="shared" si="3"/>
        <v>0.75</v>
      </c>
    </row>
    <row r="77" spans="1:14" x14ac:dyDescent="0.25">
      <c r="A77" s="2">
        <v>537</v>
      </c>
      <c r="B77" s="3">
        <v>45080</v>
      </c>
      <c r="C77">
        <v>2023</v>
      </c>
      <c r="D77">
        <v>6</v>
      </c>
      <c r="E77">
        <v>3</v>
      </c>
      <c r="F77" s="4" t="s">
        <v>549</v>
      </c>
      <c r="G77" s="4" t="s">
        <v>12</v>
      </c>
      <c r="H77" s="19">
        <v>21</v>
      </c>
      <c r="I77" s="19" t="str" cm="1">
        <f t="array" ref="I77">_xlfn.IFS(H78&lt;30, "Young Adult", H78&gt;=50, "Senior", H78&gt;= 30, "Adult")</f>
        <v>Young Adult</v>
      </c>
      <c r="J77" s="4" t="s">
        <v>10</v>
      </c>
      <c r="K77" s="4">
        <v>1</v>
      </c>
      <c r="L77" s="5">
        <v>500</v>
      </c>
      <c r="M77">
        <f t="shared" si="2"/>
        <v>500</v>
      </c>
      <c r="N77" s="17">
        <f t="shared" si="3"/>
        <v>7.5</v>
      </c>
    </row>
    <row r="78" spans="1:14" x14ac:dyDescent="0.25">
      <c r="A78" s="2">
        <v>577</v>
      </c>
      <c r="B78" s="3">
        <v>44970</v>
      </c>
      <c r="C78">
        <v>2023</v>
      </c>
      <c r="D78">
        <v>2</v>
      </c>
      <c r="E78">
        <v>13</v>
      </c>
      <c r="F78" s="4" t="s">
        <v>589</v>
      </c>
      <c r="G78" s="4" t="s">
        <v>9</v>
      </c>
      <c r="H78" s="19">
        <v>21</v>
      </c>
      <c r="I78" s="19" t="str" cm="1">
        <f t="array" ref="I78">_xlfn.IFS(H79&lt;30, "Young Adult", H79&gt;=50, "Senior", H79&gt;= 30, "Adult")</f>
        <v>Young Adult</v>
      </c>
      <c r="J78" s="4" t="s">
        <v>10</v>
      </c>
      <c r="K78" s="4">
        <v>4</v>
      </c>
      <c r="L78" s="5">
        <v>500</v>
      </c>
      <c r="M78">
        <f t="shared" si="2"/>
        <v>2000</v>
      </c>
      <c r="N78" s="17">
        <f t="shared" si="3"/>
        <v>30</v>
      </c>
    </row>
    <row r="79" spans="1:14" x14ac:dyDescent="0.25">
      <c r="A79" s="2">
        <v>636</v>
      </c>
      <c r="B79" s="3">
        <v>45008</v>
      </c>
      <c r="C79">
        <v>2023</v>
      </c>
      <c r="D79">
        <v>3</v>
      </c>
      <c r="E79">
        <v>23</v>
      </c>
      <c r="F79" s="4" t="s">
        <v>648</v>
      </c>
      <c r="G79" s="4" t="s">
        <v>12</v>
      </c>
      <c r="H79" s="19">
        <v>21</v>
      </c>
      <c r="I79" s="19" t="str" cm="1">
        <f t="array" ref="I79">_xlfn.IFS(H80&lt;30, "Young Adult", H80&gt;=50, "Senior", H80&gt;= 30, "Adult")</f>
        <v>Young Adult</v>
      </c>
      <c r="J79" s="4" t="s">
        <v>10</v>
      </c>
      <c r="K79" s="4">
        <v>3</v>
      </c>
      <c r="L79" s="5">
        <v>500</v>
      </c>
      <c r="M79">
        <f t="shared" si="2"/>
        <v>1500</v>
      </c>
      <c r="N79" s="17">
        <f t="shared" si="3"/>
        <v>22.5</v>
      </c>
    </row>
    <row r="80" spans="1:14" x14ac:dyDescent="0.25">
      <c r="A80" s="2">
        <v>801</v>
      </c>
      <c r="B80" s="3">
        <v>45148</v>
      </c>
      <c r="C80">
        <v>2023</v>
      </c>
      <c r="D80">
        <v>8</v>
      </c>
      <c r="E80">
        <v>10</v>
      </c>
      <c r="F80" s="4" t="s">
        <v>813</v>
      </c>
      <c r="G80" s="4" t="s">
        <v>9</v>
      </c>
      <c r="H80" s="19">
        <v>21</v>
      </c>
      <c r="I80" s="19" t="str" cm="1">
        <f t="array" ref="I80">_xlfn.IFS(H81&lt;30, "Young Adult", H81&gt;=50, "Senior", H81&gt;= 30, "Adult")</f>
        <v>Young Adult</v>
      </c>
      <c r="J80" s="4" t="s">
        <v>13</v>
      </c>
      <c r="K80" s="4">
        <v>4</v>
      </c>
      <c r="L80" s="5">
        <v>50</v>
      </c>
      <c r="M80">
        <f t="shared" si="2"/>
        <v>200</v>
      </c>
      <c r="N80" s="17">
        <f t="shared" si="3"/>
        <v>3</v>
      </c>
    </row>
    <row r="81" spans="1:14" x14ac:dyDescent="0.25">
      <c r="A81" s="2">
        <v>843</v>
      </c>
      <c r="B81" s="3">
        <v>45068</v>
      </c>
      <c r="C81">
        <v>2023</v>
      </c>
      <c r="D81">
        <v>5</v>
      </c>
      <c r="E81">
        <v>22</v>
      </c>
      <c r="F81" s="4" t="s">
        <v>855</v>
      </c>
      <c r="G81" s="4" t="s">
        <v>9</v>
      </c>
      <c r="H81" s="19">
        <v>21</v>
      </c>
      <c r="I81" s="19" t="str" cm="1">
        <f t="array" ref="I81">_xlfn.IFS(H82&lt;30, "Young Adult", H82&gt;=50, "Senior", H82&gt;= 30, "Adult")</f>
        <v>Young Adult</v>
      </c>
      <c r="J81" s="4" t="s">
        <v>10</v>
      </c>
      <c r="K81" s="4">
        <v>3</v>
      </c>
      <c r="L81" s="5">
        <v>500</v>
      </c>
      <c r="M81">
        <f t="shared" si="2"/>
        <v>1500</v>
      </c>
      <c r="N81" s="17">
        <f t="shared" si="3"/>
        <v>22.5</v>
      </c>
    </row>
    <row r="82" spans="1:14" x14ac:dyDescent="0.25">
      <c r="A82" s="2">
        <v>853</v>
      </c>
      <c r="B82" s="3">
        <v>45050</v>
      </c>
      <c r="C82">
        <v>2023</v>
      </c>
      <c r="D82">
        <v>5</v>
      </c>
      <c r="E82">
        <v>4</v>
      </c>
      <c r="F82" s="4" t="s">
        <v>865</v>
      </c>
      <c r="G82" s="4" t="s">
        <v>9</v>
      </c>
      <c r="H82" s="19">
        <v>21</v>
      </c>
      <c r="I82" s="19" t="str" cm="1">
        <f t="array" ref="I82">_xlfn.IFS(H83&lt;30, "Young Adult", H83&gt;=50, "Senior", H83&gt;= 30, "Adult")</f>
        <v>Young Adult</v>
      </c>
      <c r="J82" s="4" t="s">
        <v>10</v>
      </c>
      <c r="K82" s="4">
        <v>2</v>
      </c>
      <c r="L82" s="5">
        <v>500</v>
      </c>
      <c r="M82">
        <f t="shared" si="2"/>
        <v>1000</v>
      </c>
      <c r="N82" s="17">
        <f t="shared" si="3"/>
        <v>15</v>
      </c>
    </row>
    <row r="83" spans="1:14" x14ac:dyDescent="0.25">
      <c r="A83" s="2">
        <v>867</v>
      </c>
      <c r="B83" s="3">
        <v>45083</v>
      </c>
      <c r="C83">
        <v>2023</v>
      </c>
      <c r="D83">
        <v>6</v>
      </c>
      <c r="E83">
        <v>6</v>
      </c>
      <c r="F83" s="4" t="s">
        <v>879</v>
      </c>
      <c r="G83" s="4" t="s">
        <v>9</v>
      </c>
      <c r="H83" s="19">
        <v>21</v>
      </c>
      <c r="I83" s="19" t="str" cm="1">
        <f t="array" ref="I83">_xlfn.IFS(H84&lt;30, "Young Adult", H84&gt;=50, "Senior", H84&gt;= 30, "Adult")</f>
        <v>Young Adult</v>
      </c>
      <c r="J83" s="4" t="s">
        <v>15</v>
      </c>
      <c r="K83" s="4">
        <v>1</v>
      </c>
      <c r="L83" s="5">
        <v>500</v>
      </c>
      <c r="M83">
        <f t="shared" si="2"/>
        <v>500</v>
      </c>
      <c r="N83" s="17">
        <f t="shared" si="3"/>
        <v>7.5</v>
      </c>
    </row>
    <row r="84" spans="1:14" x14ac:dyDescent="0.25">
      <c r="A84" s="2">
        <v>900</v>
      </c>
      <c r="B84" s="3">
        <v>44978</v>
      </c>
      <c r="C84">
        <v>2023</v>
      </c>
      <c r="D84">
        <v>2</v>
      </c>
      <c r="E84">
        <v>21</v>
      </c>
      <c r="F84" s="4" t="s">
        <v>912</v>
      </c>
      <c r="G84" s="4" t="s">
        <v>9</v>
      </c>
      <c r="H84" s="19">
        <v>21</v>
      </c>
      <c r="I84" s="19" t="str" cm="1">
        <f t="array" ref="I84">_xlfn.IFS(H85&lt;30, "Young Adult", H85&gt;=50, "Senior", H85&gt;= 30, "Adult")</f>
        <v>Young Adult</v>
      </c>
      <c r="J84" s="4" t="s">
        <v>13</v>
      </c>
      <c r="K84" s="4">
        <v>2</v>
      </c>
      <c r="L84" s="5">
        <v>30</v>
      </c>
      <c r="M84">
        <f t="shared" si="2"/>
        <v>60</v>
      </c>
      <c r="N84" s="17">
        <f t="shared" si="3"/>
        <v>0.89999999999999991</v>
      </c>
    </row>
    <row r="85" spans="1:14" x14ac:dyDescent="0.25">
      <c r="A85" s="2">
        <v>13</v>
      </c>
      <c r="B85" s="3">
        <v>45143</v>
      </c>
      <c r="C85">
        <v>2023</v>
      </c>
      <c r="D85">
        <v>8</v>
      </c>
      <c r="E85">
        <v>5</v>
      </c>
      <c r="F85" s="4" t="s">
        <v>25</v>
      </c>
      <c r="G85" s="4" t="s">
        <v>9</v>
      </c>
      <c r="H85" s="19">
        <v>22</v>
      </c>
      <c r="I85" s="19" t="str" cm="1">
        <f t="array" ref="I85">_xlfn.IFS(H86&lt;30, "Young Adult", H86&gt;=50, "Senior", H86&gt;= 30, "Adult")</f>
        <v>Young Adult</v>
      </c>
      <c r="J85" s="4" t="s">
        <v>15</v>
      </c>
      <c r="K85" s="4">
        <v>3</v>
      </c>
      <c r="L85" s="5">
        <v>500</v>
      </c>
      <c r="M85">
        <f t="shared" si="2"/>
        <v>1500</v>
      </c>
      <c r="N85" s="17">
        <f t="shared" si="3"/>
        <v>22.5</v>
      </c>
    </row>
    <row r="86" spans="1:14" x14ac:dyDescent="0.25">
      <c r="A86" s="2">
        <v>20</v>
      </c>
      <c r="B86" s="3">
        <v>45235</v>
      </c>
      <c r="C86">
        <v>2023</v>
      </c>
      <c r="D86">
        <v>11</v>
      </c>
      <c r="E86">
        <v>5</v>
      </c>
      <c r="F86" s="4" t="s">
        <v>32</v>
      </c>
      <c r="G86" s="4" t="s">
        <v>9</v>
      </c>
      <c r="H86" s="19">
        <v>22</v>
      </c>
      <c r="I86" s="19" t="str" cm="1">
        <f t="array" ref="I86">_xlfn.IFS(H87&lt;30, "Young Adult", H87&gt;=50, "Senior", H87&gt;= 30, "Adult")</f>
        <v>Young Adult</v>
      </c>
      <c r="J86" s="4" t="s">
        <v>13</v>
      </c>
      <c r="K86" s="4">
        <v>3</v>
      </c>
      <c r="L86" s="5">
        <v>300</v>
      </c>
      <c r="M86">
        <f t="shared" si="2"/>
        <v>900</v>
      </c>
      <c r="N86" s="17">
        <f t="shared" si="3"/>
        <v>13.5</v>
      </c>
    </row>
    <row r="87" spans="1:14" x14ac:dyDescent="0.25">
      <c r="A87" s="2">
        <v>42</v>
      </c>
      <c r="B87" s="3">
        <v>44974</v>
      </c>
      <c r="C87">
        <v>2023</v>
      </c>
      <c r="D87">
        <v>2</v>
      </c>
      <c r="E87">
        <v>17</v>
      </c>
      <c r="F87" s="4" t="s">
        <v>54</v>
      </c>
      <c r="G87" s="4" t="s">
        <v>9</v>
      </c>
      <c r="H87" s="19">
        <v>22</v>
      </c>
      <c r="I87" s="19" t="str" cm="1">
        <f t="array" ref="I87">_xlfn.IFS(H88&lt;30, "Young Adult", H88&gt;=50, "Senior", H88&gt;= 30, "Adult")</f>
        <v>Young Adult</v>
      </c>
      <c r="J87" s="4" t="s">
        <v>13</v>
      </c>
      <c r="K87" s="4">
        <v>3</v>
      </c>
      <c r="L87" s="5">
        <v>300</v>
      </c>
      <c r="M87">
        <f t="shared" si="2"/>
        <v>900</v>
      </c>
      <c r="N87" s="17">
        <f t="shared" si="3"/>
        <v>13.5</v>
      </c>
    </row>
    <row r="88" spans="1:14" x14ac:dyDescent="0.25">
      <c r="A88" s="2">
        <v>44</v>
      </c>
      <c r="B88" s="3">
        <v>44976</v>
      </c>
      <c r="C88">
        <v>2023</v>
      </c>
      <c r="D88">
        <v>2</v>
      </c>
      <c r="E88">
        <v>19</v>
      </c>
      <c r="F88" s="4" t="s">
        <v>56</v>
      </c>
      <c r="G88" s="4" t="s">
        <v>12</v>
      </c>
      <c r="H88" s="19">
        <v>22</v>
      </c>
      <c r="I88" s="19" t="str" cm="1">
        <f t="array" ref="I88">_xlfn.IFS(H89&lt;30, "Young Adult", H89&gt;=50, "Senior", H89&gt;= 30, "Adult")</f>
        <v>Young Adult</v>
      </c>
      <c r="J88" s="4" t="s">
        <v>13</v>
      </c>
      <c r="K88" s="4">
        <v>1</v>
      </c>
      <c r="L88" s="5">
        <v>25</v>
      </c>
      <c r="M88">
        <f t="shared" si="2"/>
        <v>25</v>
      </c>
      <c r="N88" s="17">
        <f t="shared" si="3"/>
        <v>0.375</v>
      </c>
    </row>
    <row r="89" spans="1:14" x14ac:dyDescent="0.25">
      <c r="A89" s="2">
        <v>76</v>
      </c>
      <c r="B89" s="3">
        <v>45010</v>
      </c>
      <c r="C89">
        <v>2023</v>
      </c>
      <c r="D89">
        <v>3</v>
      </c>
      <c r="E89">
        <v>25</v>
      </c>
      <c r="F89" s="4" t="s">
        <v>88</v>
      </c>
      <c r="G89" s="4" t="s">
        <v>12</v>
      </c>
      <c r="H89" s="19">
        <v>22</v>
      </c>
      <c r="I89" s="19" t="str" cm="1">
        <f t="array" ref="I89">_xlfn.IFS(H90&lt;30, "Young Adult", H90&gt;=50, "Senior", H90&gt;= 30, "Adult")</f>
        <v>Young Adult</v>
      </c>
      <c r="J89" s="4" t="s">
        <v>15</v>
      </c>
      <c r="K89" s="4">
        <v>2</v>
      </c>
      <c r="L89" s="5">
        <v>50</v>
      </c>
      <c r="M89">
        <f t="shared" si="2"/>
        <v>100</v>
      </c>
      <c r="N89" s="17">
        <f t="shared" si="3"/>
        <v>1.5</v>
      </c>
    </row>
    <row r="90" spans="1:14" x14ac:dyDescent="0.25">
      <c r="A90" s="2">
        <v>105</v>
      </c>
      <c r="B90" s="3">
        <v>45132</v>
      </c>
      <c r="C90">
        <v>2023</v>
      </c>
      <c r="D90">
        <v>7</v>
      </c>
      <c r="E90">
        <v>25</v>
      </c>
      <c r="F90" s="4" t="s">
        <v>117</v>
      </c>
      <c r="G90" s="4" t="s">
        <v>12</v>
      </c>
      <c r="H90" s="19">
        <v>22</v>
      </c>
      <c r="I90" s="19" t="str" cm="1">
        <f t="array" ref="I90">_xlfn.IFS(H91&lt;30, "Young Adult", H91&gt;=50, "Senior", H91&gt;= 30, "Adult")</f>
        <v>Young Adult</v>
      </c>
      <c r="J90" s="4" t="s">
        <v>15</v>
      </c>
      <c r="K90" s="4">
        <v>1</v>
      </c>
      <c r="L90" s="5">
        <v>500</v>
      </c>
      <c r="M90">
        <f t="shared" si="2"/>
        <v>500</v>
      </c>
      <c r="N90" s="17">
        <f t="shared" si="3"/>
        <v>7.5</v>
      </c>
    </row>
    <row r="91" spans="1:14" x14ac:dyDescent="0.25">
      <c r="A91" s="2">
        <v>114</v>
      </c>
      <c r="B91" s="3">
        <v>45129</v>
      </c>
      <c r="C91">
        <v>2023</v>
      </c>
      <c r="D91">
        <v>7</v>
      </c>
      <c r="E91">
        <v>22</v>
      </c>
      <c r="F91" s="4" t="s">
        <v>126</v>
      </c>
      <c r="G91" s="4" t="s">
        <v>12</v>
      </c>
      <c r="H91" s="19">
        <v>22</v>
      </c>
      <c r="I91" s="19" t="str" cm="1">
        <f t="array" ref="I91">_xlfn.IFS(H92&lt;30, "Young Adult", H92&gt;=50, "Senior", H92&gt;= 30, "Adult")</f>
        <v>Young Adult</v>
      </c>
      <c r="J91" s="4" t="s">
        <v>10</v>
      </c>
      <c r="K91" s="4">
        <v>4</v>
      </c>
      <c r="L91" s="5">
        <v>25</v>
      </c>
      <c r="M91">
        <f t="shared" si="2"/>
        <v>100</v>
      </c>
      <c r="N91" s="17">
        <f t="shared" si="3"/>
        <v>1.5</v>
      </c>
    </row>
    <row r="92" spans="1:14" x14ac:dyDescent="0.25">
      <c r="A92" s="2">
        <v>141</v>
      </c>
      <c r="B92" s="3">
        <v>45232</v>
      </c>
      <c r="C92">
        <v>2023</v>
      </c>
      <c r="D92">
        <v>11</v>
      </c>
      <c r="E92">
        <v>2</v>
      </c>
      <c r="F92" s="4" t="s">
        <v>153</v>
      </c>
      <c r="G92" s="4" t="s">
        <v>12</v>
      </c>
      <c r="H92" s="19">
        <v>22</v>
      </c>
      <c r="I92" s="19" t="str" cm="1">
        <f t="array" ref="I92">_xlfn.IFS(H93&lt;30, "Young Adult", H93&gt;=50, "Senior", H93&gt;= 30, "Adult")</f>
        <v>Young Adult</v>
      </c>
      <c r="J92" s="4" t="s">
        <v>15</v>
      </c>
      <c r="K92" s="4">
        <v>1</v>
      </c>
      <c r="L92" s="5">
        <v>50</v>
      </c>
      <c r="M92">
        <f t="shared" si="2"/>
        <v>50</v>
      </c>
      <c r="N92" s="17">
        <f t="shared" si="3"/>
        <v>0.75</v>
      </c>
    </row>
    <row r="93" spans="1:14" x14ac:dyDescent="0.25">
      <c r="A93" s="2">
        <v>149</v>
      </c>
      <c r="B93" s="3">
        <v>45210</v>
      </c>
      <c r="C93">
        <v>2023</v>
      </c>
      <c r="D93">
        <v>10</v>
      </c>
      <c r="E93">
        <v>11</v>
      </c>
      <c r="F93" s="4" t="s">
        <v>161</v>
      </c>
      <c r="G93" s="4" t="s">
        <v>9</v>
      </c>
      <c r="H93" s="19">
        <v>22</v>
      </c>
      <c r="I93" s="19" t="str" cm="1">
        <f t="array" ref="I93">_xlfn.IFS(H94&lt;30, "Young Adult", H94&gt;=50, "Senior", H94&gt;= 30, "Adult")</f>
        <v>Young Adult</v>
      </c>
      <c r="J93" s="4" t="s">
        <v>13</v>
      </c>
      <c r="K93" s="4">
        <v>3</v>
      </c>
      <c r="L93" s="5">
        <v>25</v>
      </c>
      <c r="M93">
        <f t="shared" si="2"/>
        <v>75</v>
      </c>
      <c r="N93" s="17">
        <f t="shared" si="3"/>
        <v>1.125</v>
      </c>
    </row>
    <row r="94" spans="1:14" x14ac:dyDescent="0.25">
      <c r="A94" s="2">
        <v>273</v>
      </c>
      <c r="B94" s="3">
        <v>45054</v>
      </c>
      <c r="C94">
        <v>2023</v>
      </c>
      <c r="D94">
        <v>5</v>
      </c>
      <c r="E94">
        <v>8</v>
      </c>
      <c r="F94" s="4" t="s">
        <v>285</v>
      </c>
      <c r="G94" s="4" t="s">
        <v>12</v>
      </c>
      <c r="H94" s="19">
        <v>22</v>
      </c>
      <c r="I94" s="19" t="str" cm="1">
        <f t="array" ref="I94">_xlfn.IFS(H95&lt;30, "Young Adult", H95&gt;=50, "Senior", H95&gt;= 30, "Adult")</f>
        <v>Young Adult</v>
      </c>
      <c r="J94" s="4" t="s">
        <v>10</v>
      </c>
      <c r="K94" s="4">
        <v>1</v>
      </c>
      <c r="L94" s="5">
        <v>50</v>
      </c>
      <c r="M94">
        <f t="shared" si="2"/>
        <v>50</v>
      </c>
      <c r="N94" s="17">
        <f t="shared" si="3"/>
        <v>0.75</v>
      </c>
    </row>
    <row r="95" spans="1:14" x14ac:dyDescent="0.25">
      <c r="A95" s="2">
        <v>296</v>
      </c>
      <c r="B95" s="3">
        <v>45175</v>
      </c>
      <c r="C95">
        <v>2023</v>
      </c>
      <c r="D95">
        <v>9</v>
      </c>
      <c r="E95">
        <v>6</v>
      </c>
      <c r="F95" s="4" t="s">
        <v>308</v>
      </c>
      <c r="G95" s="4" t="s">
        <v>12</v>
      </c>
      <c r="H95" s="19">
        <v>22</v>
      </c>
      <c r="I95" s="19" t="str" cm="1">
        <f t="array" ref="I95">_xlfn.IFS(H96&lt;30, "Young Adult", H96&gt;=50, "Senior", H96&gt;= 30, "Adult")</f>
        <v>Young Adult</v>
      </c>
      <c r="J95" s="4" t="s">
        <v>13</v>
      </c>
      <c r="K95" s="4">
        <v>4</v>
      </c>
      <c r="L95" s="5">
        <v>300</v>
      </c>
      <c r="M95">
        <f t="shared" si="2"/>
        <v>1200</v>
      </c>
      <c r="N95" s="17">
        <f t="shared" si="3"/>
        <v>18</v>
      </c>
    </row>
    <row r="96" spans="1:14" x14ac:dyDescent="0.25">
      <c r="A96" s="2">
        <v>317</v>
      </c>
      <c r="B96" s="3">
        <v>44956</v>
      </c>
      <c r="C96">
        <v>2023</v>
      </c>
      <c r="D96">
        <v>1</v>
      </c>
      <c r="E96">
        <v>30</v>
      </c>
      <c r="F96" s="4" t="s">
        <v>329</v>
      </c>
      <c r="G96" s="4" t="s">
        <v>9</v>
      </c>
      <c r="H96" s="19">
        <v>22</v>
      </c>
      <c r="I96" s="19" t="str" cm="1">
        <f t="array" ref="I96">_xlfn.IFS(H97&lt;30, "Young Adult", H97&gt;=50, "Senior", H97&gt;= 30, "Adult")</f>
        <v>Young Adult</v>
      </c>
      <c r="J96" s="4" t="s">
        <v>15</v>
      </c>
      <c r="K96" s="4">
        <v>3</v>
      </c>
      <c r="L96" s="5">
        <v>30</v>
      </c>
      <c r="M96">
        <f t="shared" si="2"/>
        <v>90</v>
      </c>
      <c r="N96" s="17">
        <f t="shared" si="3"/>
        <v>1.3499999999999999</v>
      </c>
    </row>
    <row r="97" spans="1:14" x14ac:dyDescent="0.25">
      <c r="A97" s="2">
        <v>339</v>
      </c>
      <c r="B97" s="3">
        <v>44988</v>
      </c>
      <c r="C97">
        <v>2023</v>
      </c>
      <c r="D97">
        <v>3</v>
      </c>
      <c r="E97">
        <v>3</v>
      </c>
      <c r="F97" s="4" t="s">
        <v>351</v>
      </c>
      <c r="G97" s="4" t="s">
        <v>12</v>
      </c>
      <c r="H97" s="19">
        <v>22</v>
      </c>
      <c r="I97" s="19" t="str" cm="1">
        <f t="array" ref="I97">_xlfn.IFS(H98&lt;30, "Young Adult", H98&gt;=50, "Senior", H98&gt;= 30, "Adult")</f>
        <v>Young Adult</v>
      </c>
      <c r="J97" s="4" t="s">
        <v>15</v>
      </c>
      <c r="K97" s="4">
        <v>2</v>
      </c>
      <c r="L97" s="5">
        <v>25</v>
      </c>
      <c r="M97">
        <f t="shared" si="2"/>
        <v>50</v>
      </c>
      <c r="N97" s="17">
        <f t="shared" si="3"/>
        <v>0.75</v>
      </c>
    </row>
    <row r="98" spans="1:14" x14ac:dyDescent="0.25">
      <c r="A98" s="2">
        <v>393</v>
      </c>
      <c r="B98" s="3">
        <v>45210</v>
      </c>
      <c r="C98">
        <v>2023</v>
      </c>
      <c r="D98">
        <v>10</v>
      </c>
      <c r="E98">
        <v>11</v>
      </c>
      <c r="F98" s="4" t="s">
        <v>405</v>
      </c>
      <c r="G98" s="4" t="s">
        <v>12</v>
      </c>
      <c r="H98" s="19">
        <v>22</v>
      </c>
      <c r="I98" s="19" t="str" cm="1">
        <f t="array" ref="I98">_xlfn.IFS(H99&lt;30, "Young Adult", H99&gt;=50, "Senior", H99&gt;= 30, "Adult")</f>
        <v>Young Adult</v>
      </c>
      <c r="J98" s="4" t="s">
        <v>10</v>
      </c>
      <c r="K98" s="4">
        <v>2</v>
      </c>
      <c r="L98" s="5">
        <v>500</v>
      </c>
      <c r="M98">
        <f t="shared" si="2"/>
        <v>1000</v>
      </c>
      <c r="N98" s="17">
        <f t="shared" si="3"/>
        <v>15</v>
      </c>
    </row>
    <row r="99" spans="1:14" x14ac:dyDescent="0.25">
      <c r="A99" s="2">
        <v>406</v>
      </c>
      <c r="B99" s="3">
        <v>45034</v>
      </c>
      <c r="C99">
        <v>2023</v>
      </c>
      <c r="D99">
        <v>4</v>
      </c>
      <c r="E99">
        <v>18</v>
      </c>
      <c r="F99" s="4" t="s">
        <v>418</v>
      </c>
      <c r="G99" s="4" t="s">
        <v>12</v>
      </c>
      <c r="H99" s="19">
        <v>22</v>
      </c>
      <c r="I99" s="19" t="str" cm="1">
        <f t="array" ref="I99">_xlfn.IFS(H100&lt;30, "Young Adult", H100&gt;=50, "Senior", H100&gt;= 30, "Adult")</f>
        <v>Young Adult</v>
      </c>
      <c r="J99" s="4" t="s">
        <v>10</v>
      </c>
      <c r="K99" s="4">
        <v>4</v>
      </c>
      <c r="L99" s="5">
        <v>25</v>
      </c>
      <c r="M99">
        <f t="shared" si="2"/>
        <v>100</v>
      </c>
      <c r="N99" s="17">
        <f t="shared" si="3"/>
        <v>1.5</v>
      </c>
    </row>
    <row r="100" spans="1:14" x14ac:dyDescent="0.25">
      <c r="A100" s="2">
        <v>420</v>
      </c>
      <c r="B100" s="3">
        <v>44949</v>
      </c>
      <c r="C100">
        <v>2023</v>
      </c>
      <c r="D100">
        <v>1</v>
      </c>
      <c r="E100">
        <v>23</v>
      </c>
      <c r="F100" s="4" t="s">
        <v>432</v>
      </c>
      <c r="G100" s="4" t="s">
        <v>12</v>
      </c>
      <c r="H100" s="19">
        <v>22</v>
      </c>
      <c r="I100" s="19" t="str" cm="1">
        <f t="array" ref="I100">_xlfn.IFS(H101&lt;30, "Young Adult", H101&gt;=50, "Senior", H101&gt;= 30, "Adult")</f>
        <v>Young Adult</v>
      </c>
      <c r="J100" s="4" t="s">
        <v>13</v>
      </c>
      <c r="K100" s="4">
        <v>4</v>
      </c>
      <c r="L100" s="5">
        <v>500</v>
      </c>
      <c r="M100">
        <f t="shared" si="2"/>
        <v>2000</v>
      </c>
      <c r="N100" s="17">
        <f t="shared" si="3"/>
        <v>30</v>
      </c>
    </row>
    <row r="101" spans="1:14" x14ac:dyDescent="0.25">
      <c r="A101" s="2">
        <v>447</v>
      </c>
      <c r="B101" s="3">
        <v>45113</v>
      </c>
      <c r="C101">
        <v>2023</v>
      </c>
      <c r="D101">
        <v>7</v>
      </c>
      <c r="E101">
        <v>6</v>
      </c>
      <c r="F101" s="4" t="s">
        <v>459</v>
      </c>
      <c r="G101" s="4" t="s">
        <v>9</v>
      </c>
      <c r="H101" s="19">
        <v>22</v>
      </c>
      <c r="I101" s="19" t="str" cm="1">
        <f t="array" ref="I101">_xlfn.IFS(H102&lt;30, "Young Adult", H102&gt;=50, "Senior", H102&gt;= 30, "Adult")</f>
        <v>Young Adult</v>
      </c>
      <c r="J101" s="4" t="s">
        <v>10</v>
      </c>
      <c r="K101" s="4">
        <v>4</v>
      </c>
      <c r="L101" s="5">
        <v>500</v>
      </c>
      <c r="M101">
        <f t="shared" si="2"/>
        <v>2000</v>
      </c>
      <c r="N101" s="17">
        <f t="shared" si="3"/>
        <v>30</v>
      </c>
    </row>
    <row r="102" spans="1:14" x14ac:dyDescent="0.25">
      <c r="A102" s="2">
        <v>597</v>
      </c>
      <c r="B102" s="3">
        <v>45160</v>
      </c>
      <c r="C102">
        <v>2023</v>
      </c>
      <c r="D102">
        <v>8</v>
      </c>
      <c r="E102">
        <v>22</v>
      </c>
      <c r="F102" s="4" t="s">
        <v>609</v>
      </c>
      <c r="G102" s="4" t="s">
        <v>9</v>
      </c>
      <c r="H102" s="19">
        <v>22</v>
      </c>
      <c r="I102" s="19" t="str" cm="1">
        <f t="array" ref="I102">_xlfn.IFS(H103&lt;30, "Young Adult", H103&gt;=50, "Senior", H103&gt;= 30, "Adult")</f>
        <v>Young Adult</v>
      </c>
      <c r="J102" s="4" t="s">
        <v>10</v>
      </c>
      <c r="K102" s="4">
        <v>4</v>
      </c>
      <c r="L102" s="5">
        <v>300</v>
      </c>
      <c r="M102">
        <f t="shared" si="2"/>
        <v>1200</v>
      </c>
      <c r="N102" s="17">
        <f t="shared" si="3"/>
        <v>18</v>
      </c>
    </row>
    <row r="103" spans="1:14" x14ac:dyDescent="0.25">
      <c r="A103" s="2">
        <v>606</v>
      </c>
      <c r="B103" s="3">
        <v>45051</v>
      </c>
      <c r="C103">
        <v>2023</v>
      </c>
      <c r="D103">
        <v>5</v>
      </c>
      <c r="E103">
        <v>5</v>
      </c>
      <c r="F103" s="4" t="s">
        <v>618</v>
      </c>
      <c r="G103" s="4" t="s">
        <v>9</v>
      </c>
      <c r="H103" s="19">
        <v>22</v>
      </c>
      <c r="I103" s="19" t="str" cm="1">
        <f t="array" ref="I103">_xlfn.IFS(H104&lt;30, "Young Adult", H104&gt;=50, "Senior", H104&gt;= 30, "Adult")</f>
        <v>Young Adult</v>
      </c>
      <c r="J103" s="4" t="s">
        <v>15</v>
      </c>
      <c r="K103" s="4">
        <v>1</v>
      </c>
      <c r="L103" s="5">
        <v>50</v>
      </c>
      <c r="M103">
        <f t="shared" si="2"/>
        <v>50</v>
      </c>
      <c r="N103" s="17">
        <f t="shared" si="3"/>
        <v>0.75</v>
      </c>
    </row>
    <row r="104" spans="1:14" x14ac:dyDescent="0.25">
      <c r="A104" s="2">
        <v>695</v>
      </c>
      <c r="B104" s="3">
        <v>45150</v>
      </c>
      <c r="C104">
        <v>2023</v>
      </c>
      <c r="D104">
        <v>8</v>
      </c>
      <c r="E104">
        <v>12</v>
      </c>
      <c r="F104" s="4" t="s">
        <v>707</v>
      </c>
      <c r="G104" s="4" t="s">
        <v>12</v>
      </c>
      <c r="H104" s="19">
        <v>22</v>
      </c>
      <c r="I104" s="19" t="str" cm="1">
        <f t="array" ref="I104">_xlfn.IFS(H105&lt;30, "Young Adult", H105&gt;=50, "Senior", H105&gt;= 30, "Adult")</f>
        <v>Young Adult</v>
      </c>
      <c r="J104" s="4" t="s">
        <v>15</v>
      </c>
      <c r="K104" s="4">
        <v>3</v>
      </c>
      <c r="L104" s="5">
        <v>50</v>
      </c>
      <c r="M104">
        <f t="shared" si="2"/>
        <v>150</v>
      </c>
      <c r="N104" s="17">
        <f t="shared" si="3"/>
        <v>2.25</v>
      </c>
    </row>
    <row r="105" spans="1:14" x14ac:dyDescent="0.25">
      <c r="A105" s="2">
        <v>836</v>
      </c>
      <c r="B105" s="3">
        <v>45035</v>
      </c>
      <c r="C105">
        <v>2023</v>
      </c>
      <c r="D105">
        <v>4</v>
      </c>
      <c r="E105">
        <v>19</v>
      </c>
      <c r="F105" s="4" t="s">
        <v>848</v>
      </c>
      <c r="G105" s="4" t="s">
        <v>12</v>
      </c>
      <c r="H105" s="19">
        <v>22</v>
      </c>
      <c r="I105" s="19" t="str" cm="1">
        <f t="array" ref="I105">_xlfn.IFS(H106&lt;30, "Young Adult", H106&gt;=50, "Senior", H106&gt;= 30, "Adult")</f>
        <v>Young Adult</v>
      </c>
      <c r="J105" s="4" t="s">
        <v>13</v>
      </c>
      <c r="K105" s="4">
        <v>1</v>
      </c>
      <c r="L105" s="5">
        <v>50</v>
      </c>
      <c r="M105">
        <f t="shared" si="2"/>
        <v>50</v>
      </c>
      <c r="N105" s="17">
        <f t="shared" si="3"/>
        <v>0.75</v>
      </c>
    </row>
    <row r="106" spans="1:14" x14ac:dyDescent="0.25">
      <c r="A106" s="2">
        <v>880</v>
      </c>
      <c r="B106" s="3">
        <v>45159</v>
      </c>
      <c r="C106">
        <v>2023</v>
      </c>
      <c r="D106">
        <v>8</v>
      </c>
      <c r="E106">
        <v>21</v>
      </c>
      <c r="F106" s="4" t="s">
        <v>892</v>
      </c>
      <c r="G106" s="4" t="s">
        <v>9</v>
      </c>
      <c r="H106" s="19">
        <v>22</v>
      </c>
      <c r="I106" s="19" t="str" cm="1">
        <f t="array" ref="I106">_xlfn.IFS(H107&lt;30, "Young Adult", H107&gt;=50, "Senior", H107&gt;= 30, "Adult")</f>
        <v>Young Adult</v>
      </c>
      <c r="J106" s="4" t="s">
        <v>10</v>
      </c>
      <c r="K106" s="4">
        <v>2</v>
      </c>
      <c r="L106" s="5">
        <v>500</v>
      </c>
      <c r="M106">
        <f t="shared" si="2"/>
        <v>1000</v>
      </c>
      <c r="N106" s="17">
        <f t="shared" si="3"/>
        <v>15</v>
      </c>
    </row>
    <row r="107" spans="1:14" x14ac:dyDescent="0.25">
      <c r="A107" s="2">
        <v>881</v>
      </c>
      <c r="B107" s="3">
        <v>45065</v>
      </c>
      <c r="C107">
        <v>2023</v>
      </c>
      <c r="D107">
        <v>5</v>
      </c>
      <c r="E107">
        <v>19</v>
      </c>
      <c r="F107" s="4" t="s">
        <v>893</v>
      </c>
      <c r="G107" s="4" t="s">
        <v>9</v>
      </c>
      <c r="H107" s="19">
        <v>22</v>
      </c>
      <c r="I107" s="19" t="str" cm="1">
        <f t="array" ref="I107">_xlfn.IFS(H108&lt;30, "Young Adult", H108&gt;=50, "Senior", H108&gt;= 30, "Adult")</f>
        <v>Young Adult</v>
      </c>
      <c r="J107" s="4" t="s">
        <v>15</v>
      </c>
      <c r="K107" s="4">
        <v>1</v>
      </c>
      <c r="L107" s="5">
        <v>300</v>
      </c>
      <c r="M107">
        <f t="shared" si="2"/>
        <v>300</v>
      </c>
      <c r="N107" s="17">
        <f t="shared" si="3"/>
        <v>4.5</v>
      </c>
    </row>
    <row r="108" spans="1:14" x14ac:dyDescent="0.25">
      <c r="A108" s="2">
        <v>919</v>
      </c>
      <c r="B108" s="3">
        <v>45178</v>
      </c>
      <c r="C108">
        <v>2023</v>
      </c>
      <c r="D108">
        <v>9</v>
      </c>
      <c r="E108">
        <v>9</v>
      </c>
      <c r="F108" s="4" t="s">
        <v>931</v>
      </c>
      <c r="G108" s="4" t="s">
        <v>12</v>
      </c>
      <c r="H108" s="19">
        <v>22</v>
      </c>
      <c r="I108" s="19" t="str" cm="1">
        <f t="array" ref="I108">_xlfn.IFS(H109&lt;30, "Young Adult", H109&gt;=50, "Senior", H109&gt;= 30, "Adult")</f>
        <v>Young Adult</v>
      </c>
      <c r="J108" s="4" t="s">
        <v>10</v>
      </c>
      <c r="K108" s="4">
        <v>2</v>
      </c>
      <c r="L108" s="5">
        <v>25</v>
      </c>
      <c r="M108">
        <f t="shared" si="2"/>
        <v>50</v>
      </c>
      <c r="N108" s="17">
        <f t="shared" si="3"/>
        <v>0.75</v>
      </c>
    </row>
    <row r="109" spans="1:14" x14ac:dyDescent="0.25">
      <c r="A109" s="2">
        <v>926</v>
      </c>
      <c r="B109" s="3">
        <v>45152</v>
      </c>
      <c r="C109">
        <v>2023</v>
      </c>
      <c r="D109">
        <v>8</v>
      </c>
      <c r="E109">
        <v>14</v>
      </c>
      <c r="F109" s="4" t="s">
        <v>938</v>
      </c>
      <c r="G109" s="4" t="s">
        <v>9</v>
      </c>
      <c r="H109" s="19">
        <v>22</v>
      </c>
      <c r="I109" s="19" t="str" cm="1">
        <f t="array" ref="I109">_xlfn.IFS(H110&lt;30, "Young Adult", H110&gt;=50, "Senior", H110&gt;= 30, "Adult")</f>
        <v>Young Adult</v>
      </c>
      <c r="J109" s="4" t="s">
        <v>15</v>
      </c>
      <c r="K109" s="4">
        <v>1</v>
      </c>
      <c r="L109" s="5">
        <v>30</v>
      </c>
      <c r="M109">
        <f t="shared" si="2"/>
        <v>30</v>
      </c>
      <c r="N109" s="17">
        <f t="shared" si="3"/>
        <v>0.44999999999999996</v>
      </c>
    </row>
    <row r="110" spans="1:14" x14ac:dyDescent="0.25">
      <c r="A110" s="2">
        <v>933</v>
      </c>
      <c r="B110" s="3">
        <v>44960</v>
      </c>
      <c r="C110">
        <v>2023</v>
      </c>
      <c r="D110">
        <v>2</v>
      </c>
      <c r="E110">
        <v>3</v>
      </c>
      <c r="F110" s="4" t="s">
        <v>945</v>
      </c>
      <c r="G110" s="4" t="s">
        <v>9</v>
      </c>
      <c r="H110" s="19">
        <v>22</v>
      </c>
      <c r="I110" s="19" t="str" cm="1">
        <f t="array" ref="I110">_xlfn.IFS(H111&lt;30, "Young Adult", H111&gt;=50, "Senior", H111&gt;= 30, "Adult")</f>
        <v>Young Adult</v>
      </c>
      <c r="J110" s="4" t="s">
        <v>10</v>
      </c>
      <c r="K110" s="4">
        <v>1</v>
      </c>
      <c r="L110" s="5">
        <v>30</v>
      </c>
      <c r="M110">
        <f t="shared" si="2"/>
        <v>30</v>
      </c>
      <c r="N110" s="17">
        <f t="shared" si="3"/>
        <v>0.44999999999999996</v>
      </c>
    </row>
    <row r="111" spans="1:14" x14ac:dyDescent="0.25">
      <c r="A111" s="2">
        <v>965</v>
      </c>
      <c r="B111" s="3">
        <v>45239</v>
      </c>
      <c r="C111">
        <v>2023</v>
      </c>
      <c r="D111">
        <v>11</v>
      </c>
      <c r="E111">
        <v>9</v>
      </c>
      <c r="F111" s="4" t="s">
        <v>977</v>
      </c>
      <c r="G111" s="4" t="s">
        <v>9</v>
      </c>
      <c r="H111" s="19">
        <v>22</v>
      </c>
      <c r="I111" s="19" t="str" cm="1">
        <f t="array" ref="I111">_xlfn.IFS(H112&lt;30, "Young Adult", H112&gt;=50, "Senior", H112&gt;= 30, "Adult")</f>
        <v>Young Adult</v>
      </c>
      <c r="J111" s="4" t="s">
        <v>13</v>
      </c>
      <c r="K111" s="4">
        <v>4</v>
      </c>
      <c r="L111" s="5">
        <v>50</v>
      </c>
      <c r="M111">
        <f t="shared" si="2"/>
        <v>200</v>
      </c>
      <c r="N111" s="17">
        <f t="shared" si="3"/>
        <v>3</v>
      </c>
    </row>
    <row r="112" spans="1:14" x14ac:dyDescent="0.25">
      <c r="A112" s="2">
        <v>11</v>
      </c>
      <c r="B112" s="3">
        <v>44971</v>
      </c>
      <c r="C112">
        <v>2023</v>
      </c>
      <c r="D112">
        <v>2</v>
      </c>
      <c r="E112">
        <v>14</v>
      </c>
      <c r="F112" s="4" t="s">
        <v>23</v>
      </c>
      <c r="G112" s="4" t="s">
        <v>9</v>
      </c>
      <c r="H112" s="19">
        <v>23</v>
      </c>
      <c r="I112" s="19" t="str" cm="1">
        <f t="array" ref="I112">_xlfn.IFS(H113&lt;30, "Young Adult", H113&gt;=50, "Senior", H113&gt;= 30, "Adult")</f>
        <v>Young Adult</v>
      </c>
      <c r="J112" s="4" t="s">
        <v>13</v>
      </c>
      <c r="K112" s="4">
        <v>2</v>
      </c>
      <c r="L112" s="5">
        <v>50</v>
      </c>
      <c r="M112">
        <f t="shared" si="2"/>
        <v>100</v>
      </c>
      <c r="N112" s="17">
        <f t="shared" si="3"/>
        <v>1.5</v>
      </c>
    </row>
    <row r="113" spans="1:14" x14ac:dyDescent="0.25">
      <c r="A113" s="2">
        <v>39</v>
      </c>
      <c r="B113" s="3">
        <v>45037</v>
      </c>
      <c r="C113">
        <v>2023</v>
      </c>
      <c r="D113">
        <v>4</v>
      </c>
      <c r="E113">
        <v>21</v>
      </c>
      <c r="F113" s="4" t="s">
        <v>51</v>
      </c>
      <c r="G113" s="4" t="s">
        <v>9</v>
      </c>
      <c r="H113" s="19">
        <v>23</v>
      </c>
      <c r="I113" s="19" t="str" cm="1">
        <f t="array" ref="I113">_xlfn.IFS(H114&lt;30, "Young Adult", H114&gt;=50, "Senior", H114&gt;= 30, "Adult")</f>
        <v>Young Adult</v>
      </c>
      <c r="J113" s="4" t="s">
        <v>13</v>
      </c>
      <c r="K113" s="4">
        <v>4</v>
      </c>
      <c r="L113" s="5">
        <v>30</v>
      </c>
      <c r="M113">
        <f t="shared" si="2"/>
        <v>120</v>
      </c>
      <c r="N113" s="17">
        <f t="shared" si="3"/>
        <v>1.7999999999999998</v>
      </c>
    </row>
    <row r="114" spans="1:14" x14ac:dyDescent="0.25">
      <c r="A114" s="2">
        <v>116</v>
      </c>
      <c r="B114" s="3">
        <v>45161</v>
      </c>
      <c r="C114">
        <v>2023</v>
      </c>
      <c r="D114">
        <v>8</v>
      </c>
      <c r="E114">
        <v>23</v>
      </c>
      <c r="F114" s="4" t="s">
        <v>128</v>
      </c>
      <c r="G114" s="4" t="s">
        <v>12</v>
      </c>
      <c r="H114" s="19">
        <v>23</v>
      </c>
      <c r="I114" s="19" t="str" cm="1">
        <f t="array" ref="I114">_xlfn.IFS(H115&lt;30, "Young Adult", H115&gt;=50, "Senior", H115&gt;= 30, "Adult")</f>
        <v>Young Adult</v>
      </c>
      <c r="J114" s="4" t="s">
        <v>13</v>
      </c>
      <c r="K114" s="4">
        <v>1</v>
      </c>
      <c r="L114" s="5">
        <v>30</v>
      </c>
      <c r="M114">
        <f t="shared" si="2"/>
        <v>30</v>
      </c>
      <c r="N114" s="17">
        <f t="shared" si="3"/>
        <v>0.44999999999999996</v>
      </c>
    </row>
    <row r="115" spans="1:14" x14ac:dyDescent="0.25">
      <c r="A115" s="2">
        <v>147</v>
      </c>
      <c r="B115" s="3">
        <v>45197</v>
      </c>
      <c r="C115">
        <v>2023</v>
      </c>
      <c r="D115">
        <v>9</v>
      </c>
      <c r="E115">
        <v>28</v>
      </c>
      <c r="F115" s="4" t="s">
        <v>159</v>
      </c>
      <c r="G115" s="4" t="s">
        <v>9</v>
      </c>
      <c r="H115" s="19">
        <v>23</v>
      </c>
      <c r="I115" s="19" t="str" cm="1">
        <f t="array" ref="I115">_xlfn.IFS(H116&lt;30, "Young Adult", H116&gt;=50, "Senior", H116&gt;= 30, "Adult")</f>
        <v>Young Adult</v>
      </c>
      <c r="J115" s="4" t="s">
        <v>15</v>
      </c>
      <c r="K115" s="4">
        <v>1</v>
      </c>
      <c r="L115" s="5">
        <v>300</v>
      </c>
      <c r="M115">
        <f t="shared" si="2"/>
        <v>300</v>
      </c>
      <c r="N115" s="17">
        <f t="shared" si="3"/>
        <v>4.5</v>
      </c>
    </row>
    <row r="116" spans="1:14" x14ac:dyDescent="0.25">
      <c r="A116" s="2">
        <v>231</v>
      </c>
      <c r="B116" s="3">
        <v>44930</v>
      </c>
      <c r="C116">
        <v>2023</v>
      </c>
      <c r="D116">
        <v>1</v>
      </c>
      <c r="E116">
        <v>4</v>
      </c>
      <c r="F116" s="4" t="s">
        <v>243</v>
      </c>
      <c r="G116" s="4" t="s">
        <v>12</v>
      </c>
      <c r="H116" s="19">
        <v>23</v>
      </c>
      <c r="I116" s="19" t="str" cm="1">
        <f t="array" ref="I116">_xlfn.IFS(H117&lt;30, "Young Adult", H117&gt;=50, "Senior", H117&gt;= 30, "Adult")</f>
        <v>Young Adult</v>
      </c>
      <c r="J116" s="4" t="s">
        <v>13</v>
      </c>
      <c r="K116" s="4">
        <v>3</v>
      </c>
      <c r="L116" s="5">
        <v>50</v>
      </c>
      <c r="M116">
        <f t="shared" si="2"/>
        <v>150</v>
      </c>
      <c r="N116" s="17">
        <f t="shared" si="3"/>
        <v>2.25</v>
      </c>
    </row>
    <row r="117" spans="1:14" x14ac:dyDescent="0.25">
      <c r="A117" s="2">
        <v>235</v>
      </c>
      <c r="B117" s="3">
        <v>44957</v>
      </c>
      <c r="C117">
        <v>2023</v>
      </c>
      <c r="D117">
        <v>1</v>
      </c>
      <c r="E117">
        <v>31</v>
      </c>
      <c r="F117" s="4" t="s">
        <v>247</v>
      </c>
      <c r="G117" s="4" t="s">
        <v>12</v>
      </c>
      <c r="H117" s="19">
        <v>23</v>
      </c>
      <c r="I117" s="19" t="str" cm="1">
        <f t="array" ref="I117">_xlfn.IFS(H118&lt;30, "Young Adult", H118&gt;=50, "Senior", H118&gt;= 30, "Adult")</f>
        <v>Young Adult</v>
      </c>
      <c r="J117" s="4" t="s">
        <v>15</v>
      </c>
      <c r="K117" s="4">
        <v>2</v>
      </c>
      <c r="L117" s="5">
        <v>500</v>
      </c>
      <c r="M117">
        <f t="shared" si="2"/>
        <v>1000</v>
      </c>
      <c r="N117" s="17">
        <f t="shared" si="3"/>
        <v>15</v>
      </c>
    </row>
    <row r="118" spans="1:14" x14ac:dyDescent="0.25">
      <c r="A118" s="2">
        <v>240</v>
      </c>
      <c r="B118" s="3">
        <v>44963</v>
      </c>
      <c r="C118">
        <v>2023</v>
      </c>
      <c r="D118">
        <v>2</v>
      </c>
      <c r="E118">
        <v>6</v>
      </c>
      <c r="F118" s="4" t="s">
        <v>252</v>
      </c>
      <c r="G118" s="4" t="s">
        <v>12</v>
      </c>
      <c r="H118" s="19">
        <v>23</v>
      </c>
      <c r="I118" s="19" t="str" cm="1">
        <f t="array" ref="I118">_xlfn.IFS(H119&lt;30, "Young Adult", H119&gt;=50, "Senior", H119&gt;= 30, "Adult")</f>
        <v>Young Adult</v>
      </c>
      <c r="J118" s="4" t="s">
        <v>10</v>
      </c>
      <c r="K118" s="4">
        <v>1</v>
      </c>
      <c r="L118" s="5">
        <v>300</v>
      </c>
      <c r="M118">
        <f t="shared" si="2"/>
        <v>300</v>
      </c>
      <c r="N118" s="17">
        <f t="shared" si="3"/>
        <v>4.5</v>
      </c>
    </row>
    <row r="119" spans="1:14" x14ac:dyDescent="0.25">
      <c r="A119" s="2">
        <v>241</v>
      </c>
      <c r="B119" s="3">
        <v>45190</v>
      </c>
      <c r="C119">
        <v>2023</v>
      </c>
      <c r="D119">
        <v>9</v>
      </c>
      <c r="E119">
        <v>21</v>
      </c>
      <c r="F119" s="4" t="s">
        <v>253</v>
      </c>
      <c r="G119" s="4" t="s">
        <v>12</v>
      </c>
      <c r="H119" s="19">
        <v>23</v>
      </c>
      <c r="I119" s="19" t="str" cm="1">
        <f t="array" ref="I119">_xlfn.IFS(H120&lt;30, "Young Adult", H120&gt;=50, "Senior", H120&gt;= 30, "Adult")</f>
        <v>Young Adult</v>
      </c>
      <c r="J119" s="4" t="s">
        <v>15</v>
      </c>
      <c r="K119" s="4">
        <v>3</v>
      </c>
      <c r="L119" s="5">
        <v>25</v>
      </c>
      <c r="M119">
        <f t="shared" si="2"/>
        <v>75</v>
      </c>
      <c r="N119" s="17">
        <f t="shared" si="3"/>
        <v>1.125</v>
      </c>
    </row>
    <row r="120" spans="1:14" x14ac:dyDescent="0.25">
      <c r="A120" s="2">
        <v>256</v>
      </c>
      <c r="B120" s="3">
        <v>44975</v>
      </c>
      <c r="C120">
        <v>2023</v>
      </c>
      <c r="D120">
        <v>2</v>
      </c>
      <c r="E120">
        <v>18</v>
      </c>
      <c r="F120" s="4" t="s">
        <v>268</v>
      </c>
      <c r="G120" s="4" t="s">
        <v>9</v>
      </c>
      <c r="H120" s="19">
        <v>23</v>
      </c>
      <c r="I120" s="19" t="str" cm="1">
        <f t="array" ref="I120">_xlfn.IFS(H121&lt;30, "Young Adult", H121&gt;=50, "Senior", H121&gt;= 30, "Adult")</f>
        <v>Young Adult</v>
      </c>
      <c r="J120" s="4" t="s">
        <v>13</v>
      </c>
      <c r="K120" s="4">
        <v>2</v>
      </c>
      <c r="L120" s="5">
        <v>500</v>
      </c>
      <c r="M120">
        <f t="shared" si="2"/>
        <v>1000</v>
      </c>
      <c r="N120" s="17">
        <f t="shared" si="3"/>
        <v>15</v>
      </c>
    </row>
    <row r="121" spans="1:14" x14ac:dyDescent="0.25">
      <c r="A121" s="2">
        <v>263</v>
      </c>
      <c r="B121" s="3">
        <v>45166</v>
      </c>
      <c r="C121">
        <v>2023</v>
      </c>
      <c r="D121">
        <v>8</v>
      </c>
      <c r="E121">
        <v>28</v>
      </c>
      <c r="F121" s="4" t="s">
        <v>275</v>
      </c>
      <c r="G121" s="4" t="s">
        <v>9</v>
      </c>
      <c r="H121" s="19">
        <v>23</v>
      </c>
      <c r="I121" s="19" t="str" cm="1">
        <f t="array" ref="I121">_xlfn.IFS(H122&lt;30, "Young Adult", H122&gt;=50, "Senior", H122&gt;= 30, "Adult")</f>
        <v>Young Adult</v>
      </c>
      <c r="J121" s="4" t="s">
        <v>10</v>
      </c>
      <c r="K121" s="4">
        <v>2</v>
      </c>
      <c r="L121" s="5">
        <v>30</v>
      </c>
      <c r="M121">
        <f t="shared" si="2"/>
        <v>60</v>
      </c>
      <c r="N121" s="17">
        <f t="shared" si="3"/>
        <v>0.89999999999999991</v>
      </c>
    </row>
    <row r="122" spans="1:14" x14ac:dyDescent="0.25">
      <c r="A122" s="2">
        <v>274</v>
      </c>
      <c r="B122" s="3">
        <v>45025</v>
      </c>
      <c r="C122">
        <v>2023</v>
      </c>
      <c r="D122">
        <v>4</v>
      </c>
      <c r="E122">
        <v>9</v>
      </c>
      <c r="F122" s="4" t="s">
        <v>286</v>
      </c>
      <c r="G122" s="4" t="s">
        <v>12</v>
      </c>
      <c r="H122" s="19">
        <v>23</v>
      </c>
      <c r="I122" s="19" t="str" cm="1">
        <f t="array" ref="I122">_xlfn.IFS(H123&lt;30, "Young Adult", H123&gt;=50, "Senior", H123&gt;= 30, "Adult")</f>
        <v>Young Adult</v>
      </c>
      <c r="J122" s="4" t="s">
        <v>13</v>
      </c>
      <c r="K122" s="4">
        <v>2</v>
      </c>
      <c r="L122" s="5">
        <v>500</v>
      </c>
      <c r="M122">
        <f t="shared" si="2"/>
        <v>1000</v>
      </c>
      <c r="N122" s="17">
        <f t="shared" si="3"/>
        <v>15</v>
      </c>
    </row>
    <row r="123" spans="1:14" x14ac:dyDescent="0.25">
      <c r="A123" s="2">
        <v>294</v>
      </c>
      <c r="B123" s="3">
        <v>45012</v>
      </c>
      <c r="C123">
        <v>2023</v>
      </c>
      <c r="D123">
        <v>3</v>
      </c>
      <c r="E123">
        <v>27</v>
      </c>
      <c r="F123" s="4" t="s">
        <v>306</v>
      </c>
      <c r="G123" s="4" t="s">
        <v>12</v>
      </c>
      <c r="H123" s="19">
        <v>23</v>
      </c>
      <c r="I123" s="19" t="str" cm="1">
        <f t="array" ref="I123">_xlfn.IFS(H124&lt;30, "Young Adult", H124&gt;=50, "Senior", H124&gt;= 30, "Adult")</f>
        <v>Young Adult</v>
      </c>
      <c r="J123" s="4" t="s">
        <v>13</v>
      </c>
      <c r="K123" s="4">
        <v>3</v>
      </c>
      <c r="L123" s="5">
        <v>30</v>
      </c>
      <c r="M123">
        <f t="shared" si="2"/>
        <v>90</v>
      </c>
      <c r="N123" s="17">
        <f t="shared" si="3"/>
        <v>1.3499999999999999</v>
      </c>
    </row>
    <row r="124" spans="1:14" x14ac:dyDescent="0.25">
      <c r="A124" s="2">
        <v>369</v>
      </c>
      <c r="B124" s="3">
        <v>45245</v>
      </c>
      <c r="C124">
        <v>2023</v>
      </c>
      <c r="D124">
        <v>11</v>
      </c>
      <c r="E124">
        <v>15</v>
      </c>
      <c r="F124" s="4" t="s">
        <v>381</v>
      </c>
      <c r="G124" s="4" t="s">
        <v>9</v>
      </c>
      <c r="H124" s="19">
        <v>23</v>
      </c>
      <c r="I124" s="19" t="str" cm="1">
        <f t="array" ref="I124">_xlfn.IFS(H125&lt;30, "Young Adult", H125&gt;=50, "Senior", H125&gt;= 30, "Adult")</f>
        <v>Young Adult</v>
      </c>
      <c r="J124" s="4" t="s">
        <v>15</v>
      </c>
      <c r="K124" s="4">
        <v>3</v>
      </c>
      <c r="L124" s="5">
        <v>500</v>
      </c>
      <c r="M124">
        <f t="shared" si="2"/>
        <v>1500</v>
      </c>
      <c r="N124" s="17">
        <f t="shared" si="3"/>
        <v>22.5</v>
      </c>
    </row>
    <row r="125" spans="1:14" x14ac:dyDescent="0.25">
      <c r="A125" s="2">
        <v>370</v>
      </c>
      <c r="B125" s="3">
        <v>45215</v>
      </c>
      <c r="C125">
        <v>2023</v>
      </c>
      <c r="D125">
        <v>10</v>
      </c>
      <c r="E125">
        <v>16</v>
      </c>
      <c r="F125" s="4" t="s">
        <v>382</v>
      </c>
      <c r="G125" s="4" t="s">
        <v>9</v>
      </c>
      <c r="H125" s="19">
        <v>23</v>
      </c>
      <c r="I125" s="19" t="str" cm="1">
        <f t="array" ref="I125">_xlfn.IFS(H126&lt;30, "Young Adult", H126&gt;=50, "Senior", H126&gt;= 30, "Adult")</f>
        <v>Young Adult</v>
      </c>
      <c r="J125" s="4" t="s">
        <v>15</v>
      </c>
      <c r="K125" s="4">
        <v>2</v>
      </c>
      <c r="L125" s="5">
        <v>30</v>
      </c>
      <c r="M125">
        <f t="shared" si="2"/>
        <v>60</v>
      </c>
      <c r="N125" s="17">
        <f t="shared" si="3"/>
        <v>0.89999999999999991</v>
      </c>
    </row>
    <row r="126" spans="1:14" x14ac:dyDescent="0.25">
      <c r="A126" s="2">
        <v>426</v>
      </c>
      <c r="B126" s="3">
        <v>45009</v>
      </c>
      <c r="C126">
        <v>2023</v>
      </c>
      <c r="D126">
        <v>3</v>
      </c>
      <c r="E126">
        <v>24</v>
      </c>
      <c r="F126" s="4" t="s">
        <v>438</v>
      </c>
      <c r="G126" s="4" t="s">
        <v>9</v>
      </c>
      <c r="H126" s="19">
        <v>23</v>
      </c>
      <c r="I126" s="19" t="str" cm="1">
        <f t="array" ref="I126">_xlfn.IFS(H127&lt;30, "Young Adult", H127&gt;=50, "Senior", H127&gt;= 30, "Adult")</f>
        <v>Young Adult</v>
      </c>
      <c r="J126" s="4" t="s">
        <v>15</v>
      </c>
      <c r="K126" s="4">
        <v>3</v>
      </c>
      <c r="L126" s="5">
        <v>50</v>
      </c>
      <c r="M126">
        <f t="shared" si="2"/>
        <v>150</v>
      </c>
      <c r="N126" s="17">
        <f t="shared" si="3"/>
        <v>2.25</v>
      </c>
    </row>
    <row r="127" spans="1:14" x14ac:dyDescent="0.25">
      <c r="A127" s="2">
        <v>496</v>
      </c>
      <c r="B127" s="3">
        <v>45274</v>
      </c>
      <c r="C127">
        <v>2023</v>
      </c>
      <c r="D127">
        <v>12</v>
      </c>
      <c r="E127">
        <v>14</v>
      </c>
      <c r="F127" s="4" t="s">
        <v>508</v>
      </c>
      <c r="G127" s="4" t="s">
        <v>9</v>
      </c>
      <c r="H127" s="19">
        <v>23</v>
      </c>
      <c r="I127" s="19" t="str" cm="1">
        <f t="array" ref="I127">_xlfn.IFS(H128&lt;30, "Young Adult", H128&gt;=50, "Senior", H128&gt;= 30, "Adult")</f>
        <v>Young Adult</v>
      </c>
      <c r="J127" s="4" t="s">
        <v>13</v>
      </c>
      <c r="K127" s="4">
        <v>2</v>
      </c>
      <c r="L127" s="5">
        <v>300</v>
      </c>
      <c r="M127">
        <f t="shared" si="2"/>
        <v>600</v>
      </c>
      <c r="N127" s="17">
        <f t="shared" si="3"/>
        <v>9</v>
      </c>
    </row>
    <row r="128" spans="1:14" x14ac:dyDescent="0.25">
      <c r="A128" s="2">
        <v>644</v>
      </c>
      <c r="B128" s="3">
        <v>45175</v>
      </c>
      <c r="C128">
        <v>2023</v>
      </c>
      <c r="D128">
        <v>9</v>
      </c>
      <c r="E128">
        <v>6</v>
      </c>
      <c r="F128" s="4" t="s">
        <v>656</v>
      </c>
      <c r="G128" s="4" t="s">
        <v>9</v>
      </c>
      <c r="H128" s="19">
        <v>23</v>
      </c>
      <c r="I128" s="19" t="str" cm="1">
        <f t="array" ref="I128">_xlfn.IFS(H129&lt;30, "Young Adult", H129&gt;=50, "Senior", H129&gt;= 30, "Adult")</f>
        <v>Young Adult</v>
      </c>
      <c r="J128" s="4" t="s">
        <v>10</v>
      </c>
      <c r="K128" s="4">
        <v>3</v>
      </c>
      <c r="L128" s="5">
        <v>25</v>
      </c>
      <c r="M128">
        <f t="shared" si="2"/>
        <v>75</v>
      </c>
      <c r="N128" s="17">
        <f t="shared" si="3"/>
        <v>1.125</v>
      </c>
    </row>
    <row r="129" spans="1:14" x14ac:dyDescent="0.25">
      <c r="A129" s="2">
        <v>663</v>
      </c>
      <c r="B129" s="3">
        <v>45005</v>
      </c>
      <c r="C129">
        <v>2023</v>
      </c>
      <c r="D129">
        <v>3</v>
      </c>
      <c r="E129">
        <v>20</v>
      </c>
      <c r="F129" s="4" t="s">
        <v>675</v>
      </c>
      <c r="G129" s="4" t="s">
        <v>9</v>
      </c>
      <c r="H129" s="19">
        <v>23</v>
      </c>
      <c r="I129" s="19" t="str" cm="1">
        <f t="array" ref="I129">_xlfn.IFS(H130&lt;30, "Young Adult", H130&gt;=50, "Senior", H130&gt;= 30, "Adult")</f>
        <v>Young Adult</v>
      </c>
      <c r="J129" s="4" t="s">
        <v>13</v>
      </c>
      <c r="K129" s="4">
        <v>4</v>
      </c>
      <c r="L129" s="5">
        <v>300</v>
      </c>
      <c r="M129">
        <f t="shared" si="2"/>
        <v>1200</v>
      </c>
      <c r="N129" s="17">
        <f t="shared" si="3"/>
        <v>18</v>
      </c>
    </row>
    <row r="130" spans="1:14" x14ac:dyDescent="0.25">
      <c r="A130" s="2">
        <v>747</v>
      </c>
      <c r="B130" s="3">
        <v>45245</v>
      </c>
      <c r="C130">
        <v>2023</v>
      </c>
      <c r="D130">
        <v>11</v>
      </c>
      <c r="E130">
        <v>15</v>
      </c>
      <c r="F130" s="4" t="s">
        <v>759</v>
      </c>
      <c r="G130" s="4" t="s">
        <v>9</v>
      </c>
      <c r="H130" s="19">
        <v>23</v>
      </c>
      <c r="I130" s="19" t="str" cm="1">
        <f t="array" ref="I130">_xlfn.IFS(H131&lt;30, "Young Adult", H131&gt;=50, "Senior", H131&gt;= 30, "Adult")</f>
        <v>Young Adult</v>
      </c>
      <c r="J130" s="4" t="s">
        <v>10</v>
      </c>
      <c r="K130" s="4">
        <v>1</v>
      </c>
      <c r="L130" s="5">
        <v>30</v>
      </c>
      <c r="M130">
        <f t="shared" ref="M130:M193" si="4">K130*L130</f>
        <v>30</v>
      </c>
      <c r="N130" s="17">
        <f t="shared" ref="N130:N193" si="5">M130*$Q$4</f>
        <v>0.44999999999999996</v>
      </c>
    </row>
    <row r="131" spans="1:14" x14ac:dyDescent="0.25">
      <c r="A131" s="2">
        <v>858</v>
      </c>
      <c r="B131" s="3">
        <v>45178</v>
      </c>
      <c r="C131">
        <v>2023</v>
      </c>
      <c r="D131">
        <v>9</v>
      </c>
      <c r="E131">
        <v>9</v>
      </c>
      <c r="F131" s="4" t="s">
        <v>870</v>
      </c>
      <c r="G131" s="4" t="s">
        <v>9</v>
      </c>
      <c r="H131" s="19">
        <v>23</v>
      </c>
      <c r="I131" s="19" t="str" cm="1">
        <f t="array" ref="I131">_xlfn.IFS(H132&lt;30, "Young Adult", H132&gt;=50, "Senior", H132&gt;= 30, "Adult")</f>
        <v>Young Adult</v>
      </c>
      <c r="J131" s="4" t="s">
        <v>15</v>
      </c>
      <c r="K131" s="4">
        <v>2</v>
      </c>
      <c r="L131" s="5">
        <v>50</v>
      </c>
      <c r="M131">
        <f t="shared" si="4"/>
        <v>100</v>
      </c>
      <c r="N131" s="17">
        <f t="shared" si="5"/>
        <v>1.5</v>
      </c>
    </row>
    <row r="132" spans="1:14" x14ac:dyDescent="0.25">
      <c r="A132" s="2">
        <v>879</v>
      </c>
      <c r="B132" s="3">
        <v>45286</v>
      </c>
      <c r="C132">
        <v>2023</v>
      </c>
      <c r="D132">
        <v>12</v>
      </c>
      <c r="E132">
        <v>26</v>
      </c>
      <c r="F132" s="4" t="s">
        <v>891</v>
      </c>
      <c r="G132" s="4" t="s">
        <v>9</v>
      </c>
      <c r="H132" s="19">
        <v>23</v>
      </c>
      <c r="I132" s="19" t="str" cm="1">
        <f t="array" ref="I132">_xlfn.IFS(H133&lt;30, "Young Adult", H133&gt;=50, "Senior", H133&gt;= 30, "Adult")</f>
        <v>Young Adult</v>
      </c>
      <c r="J132" s="4" t="s">
        <v>13</v>
      </c>
      <c r="K132" s="4">
        <v>1</v>
      </c>
      <c r="L132" s="5">
        <v>30</v>
      </c>
      <c r="M132">
        <f t="shared" si="4"/>
        <v>30</v>
      </c>
      <c r="N132" s="17">
        <f t="shared" si="5"/>
        <v>0.44999999999999996</v>
      </c>
    </row>
    <row r="133" spans="1:14" x14ac:dyDescent="0.25">
      <c r="A133" s="2">
        <v>929</v>
      </c>
      <c r="B133" s="3">
        <v>44953</v>
      </c>
      <c r="C133">
        <v>2023</v>
      </c>
      <c r="D133">
        <v>1</v>
      </c>
      <c r="E133">
        <v>27</v>
      </c>
      <c r="F133" s="4" t="s">
        <v>941</v>
      </c>
      <c r="G133" s="4" t="s">
        <v>12</v>
      </c>
      <c r="H133" s="19">
        <v>23</v>
      </c>
      <c r="I133" s="19" t="str" cm="1">
        <f t="array" ref="I133">_xlfn.IFS(H134&lt;30, "Young Adult", H134&gt;=50, "Senior", H134&gt;= 30, "Adult")</f>
        <v>Young Adult</v>
      </c>
      <c r="J133" s="4" t="s">
        <v>10</v>
      </c>
      <c r="K133" s="4">
        <v>3</v>
      </c>
      <c r="L133" s="5">
        <v>25</v>
      </c>
      <c r="M133">
        <f t="shared" si="4"/>
        <v>75</v>
      </c>
      <c r="N133" s="17">
        <f t="shared" si="5"/>
        <v>1.125</v>
      </c>
    </row>
    <row r="134" spans="1:14" x14ac:dyDescent="0.25">
      <c r="A134" s="2">
        <v>948</v>
      </c>
      <c r="B134" s="3">
        <v>45212</v>
      </c>
      <c r="C134">
        <v>2023</v>
      </c>
      <c r="D134">
        <v>10</v>
      </c>
      <c r="E134">
        <v>13</v>
      </c>
      <c r="F134" s="4" t="s">
        <v>960</v>
      </c>
      <c r="G134" s="4" t="s">
        <v>12</v>
      </c>
      <c r="H134" s="19">
        <v>23</v>
      </c>
      <c r="I134" s="19" t="str" cm="1">
        <f t="array" ref="I134">_xlfn.IFS(H135&lt;30, "Young Adult", H135&gt;=50, "Senior", H135&gt;= 30, "Adult")</f>
        <v>Young Adult</v>
      </c>
      <c r="J134" s="4" t="s">
        <v>15</v>
      </c>
      <c r="K134" s="4">
        <v>3</v>
      </c>
      <c r="L134" s="5">
        <v>25</v>
      </c>
      <c r="M134">
        <f t="shared" si="4"/>
        <v>75</v>
      </c>
      <c r="N134" s="17">
        <f t="shared" si="5"/>
        <v>1.125</v>
      </c>
    </row>
    <row r="135" spans="1:14" x14ac:dyDescent="0.25">
      <c r="A135" s="2">
        <v>998</v>
      </c>
      <c r="B135" s="3">
        <v>45228</v>
      </c>
      <c r="C135">
        <v>2023</v>
      </c>
      <c r="D135">
        <v>10</v>
      </c>
      <c r="E135">
        <v>29</v>
      </c>
      <c r="F135" s="4" t="s">
        <v>1010</v>
      </c>
      <c r="G135" s="4" t="s">
        <v>12</v>
      </c>
      <c r="H135" s="19">
        <v>23</v>
      </c>
      <c r="I135" s="19" t="str" cm="1">
        <f t="array" ref="I135">_xlfn.IFS(H136&lt;30, "Young Adult", H136&gt;=50, "Senior", H136&gt;= 30, "Adult")</f>
        <v>Young Adult</v>
      </c>
      <c r="J135" s="4" t="s">
        <v>10</v>
      </c>
      <c r="K135" s="4">
        <v>4</v>
      </c>
      <c r="L135" s="5">
        <v>25</v>
      </c>
      <c r="M135">
        <f t="shared" si="4"/>
        <v>100</v>
      </c>
      <c r="N135" s="17">
        <f t="shared" si="5"/>
        <v>1.5</v>
      </c>
    </row>
    <row r="136" spans="1:14" x14ac:dyDescent="0.25">
      <c r="A136" s="2">
        <v>185</v>
      </c>
      <c r="B136" s="3">
        <v>44984</v>
      </c>
      <c r="C136">
        <v>2023</v>
      </c>
      <c r="D136">
        <v>2</v>
      </c>
      <c r="E136">
        <v>27</v>
      </c>
      <c r="F136" s="4" t="s">
        <v>197</v>
      </c>
      <c r="G136" s="4" t="s">
        <v>9</v>
      </c>
      <c r="H136" s="19">
        <v>24</v>
      </c>
      <c r="I136" s="19" t="str" cm="1">
        <f t="array" ref="I136">_xlfn.IFS(H137&lt;30, "Young Adult", H137&gt;=50, "Senior", H137&gt;= 30, "Adult")</f>
        <v>Young Adult</v>
      </c>
      <c r="J136" s="4" t="s">
        <v>13</v>
      </c>
      <c r="K136" s="4">
        <v>1</v>
      </c>
      <c r="L136" s="5">
        <v>25</v>
      </c>
      <c r="M136">
        <f t="shared" si="4"/>
        <v>25</v>
      </c>
      <c r="N136" s="17">
        <f t="shared" si="5"/>
        <v>0.375</v>
      </c>
    </row>
    <row r="137" spans="1:14" x14ac:dyDescent="0.25">
      <c r="A137" s="2">
        <v>372</v>
      </c>
      <c r="B137" s="3">
        <v>44964</v>
      </c>
      <c r="C137">
        <v>2023</v>
      </c>
      <c r="D137">
        <v>2</v>
      </c>
      <c r="E137">
        <v>7</v>
      </c>
      <c r="F137" s="4" t="s">
        <v>384</v>
      </c>
      <c r="G137" s="4" t="s">
        <v>12</v>
      </c>
      <c r="H137" s="19">
        <v>24</v>
      </c>
      <c r="I137" s="19" t="str" cm="1">
        <f t="array" ref="I137">_xlfn.IFS(H138&lt;30, "Young Adult", H138&gt;=50, "Senior", H138&gt;= 30, "Adult")</f>
        <v>Young Adult</v>
      </c>
      <c r="J137" s="4" t="s">
        <v>10</v>
      </c>
      <c r="K137" s="4">
        <v>3</v>
      </c>
      <c r="L137" s="5">
        <v>500</v>
      </c>
      <c r="M137">
        <f t="shared" si="4"/>
        <v>1500</v>
      </c>
      <c r="N137" s="17">
        <f t="shared" si="5"/>
        <v>22.5</v>
      </c>
    </row>
    <row r="138" spans="1:14" x14ac:dyDescent="0.25">
      <c r="A138" s="2">
        <v>485</v>
      </c>
      <c r="B138" s="3">
        <v>45264</v>
      </c>
      <c r="C138">
        <v>2023</v>
      </c>
      <c r="D138">
        <v>12</v>
      </c>
      <c r="E138">
        <v>4</v>
      </c>
      <c r="F138" s="4" t="s">
        <v>497</v>
      </c>
      <c r="G138" s="4" t="s">
        <v>9</v>
      </c>
      <c r="H138" s="19">
        <v>24</v>
      </c>
      <c r="I138" s="19" t="str" cm="1">
        <f t="array" ref="I138">_xlfn.IFS(H139&lt;30, "Young Adult", H139&gt;=50, "Senior", H139&gt;= 30, "Adult")</f>
        <v>Young Adult</v>
      </c>
      <c r="J138" s="4" t="s">
        <v>15</v>
      </c>
      <c r="K138" s="4">
        <v>1</v>
      </c>
      <c r="L138" s="5">
        <v>30</v>
      </c>
      <c r="M138">
        <f t="shared" si="4"/>
        <v>30</v>
      </c>
      <c r="N138" s="17">
        <f t="shared" si="5"/>
        <v>0.44999999999999996</v>
      </c>
    </row>
    <row r="139" spans="1:14" x14ac:dyDescent="0.25">
      <c r="A139" s="2">
        <v>495</v>
      </c>
      <c r="B139" s="3">
        <v>45131</v>
      </c>
      <c r="C139">
        <v>2023</v>
      </c>
      <c r="D139">
        <v>7</v>
      </c>
      <c r="E139">
        <v>24</v>
      </c>
      <c r="F139" s="4" t="s">
        <v>507</v>
      </c>
      <c r="G139" s="4" t="s">
        <v>9</v>
      </c>
      <c r="H139" s="19">
        <v>24</v>
      </c>
      <c r="I139" s="19" t="str" cm="1">
        <f t="array" ref="I139">_xlfn.IFS(H140&lt;30, "Young Adult", H140&gt;=50, "Senior", H140&gt;= 30, "Adult")</f>
        <v>Young Adult</v>
      </c>
      <c r="J139" s="4" t="s">
        <v>10</v>
      </c>
      <c r="K139" s="4">
        <v>2</v>
      </c>
      <c r="L139" s="5">
        <v>30</v>
      </c>
      <c r="M139">
        <f t="shared" si="4"/>
        <v>60</v>
      </c>
      <c r="N139" s="17">
        <f t="shared" si="5"/>
        <v>0.89999999999999991</v>
      </c>
    </row>
    <row r="140" spans="1:14" x14ac:dyDescent="0.25">
      <c r="A140" s="2">
        <v>505</v>
      </c>
      <c r="B140" s="3">
        <v>44946</v>
      </c>
      <c r="C140">
        <v>2023</v>
      </c>
      <c r="D140">
        <v>1</v>
      </c>
      <c r="E140">
        <v>20</v>
      </c>
      <c r="F140" s="4" t="s">
        <v>517</v>
      </c>
      <c r="G140" s="4" t="s">
        <v>9</v>
      </c>
      <c r="H140" s="19">
        <v>24</v>
      </c>
      <c r="I140" s="19" t="str" cm="1">
        <f t="array" ref="I140">_xlfn.IFS(H141&lt;30, "Young Adult", H141&gt;=50, "Senior", H141&gt;= 30, "Adult")</f>
        <v>Young Adult</v>
      </c>
      <c r="J140" s="4" t="s">
        <v>10</v>
      </c>
      <c r="K140" s="4">
        <v>1</v>
      </c>
      <c r="L140" s="5">
        <v>50</v>
      </c>
      <c r="M140">
        <f t="shared" si="4"/>
        <v>50</v>
      </c>
      <c r="N140" s="17">
        <f t="shared" si="5"/>
        <v>0.75</v>
      </c>
    </row>
    <row r="141" spans="1:14" x14ac:dyDescent="0.25">
      <c r="A141" s="2">
        <v>513</v>
      </c>
      <c r="B141" s="3">
        <v>45188</v>
      </c>
      <c r="C141">
        <v>2023</v>
      </c>
      <c r="D141">
        <v>9</v>
      </c>
      <c r="E141">
        <v>19</v>
      </c>
      <c r="F141" s="4" t="s">
        <v>525</v>
      </c>
      <c r="G141" s="4" t="s">
        <v>9</v>
      </c>
      <c r="H141" s="19">
        <v>24</v>
      </c>
      <c r="I141" s="19" t="str" cm="1">
        <f t="array" ref="I141">_xlfn.IFS(H142&lt;30, "Young Adult", H142&gt;=50, "Senior", H142&gt;= 30, "Adult")</f>
        <v>Young Adult</v>
      </c>
      <c r="J141" s="4" t="s">
        <v>15</v>
      </c>
      <c r="K141" s="4">
        <v>4</v>
      </c>
      <c r="L141" s="5">
        <v>25</v>
      </c>
      <c r="M141">
        <f t="shared" si="4"/>
        <v>100</v>
      </c>
      <c r="N141" s="17">
        <f t="shared" si="5"/>
        <v>1.5</v>
      </c>
    </row>
    <row r="142" spans="1:14" x14ac:dyDescent="0.25">
      <c r="A142" s="2">
        <v>553</v>
      </c>
      <c r="B142" s="3">
        <v>45016</v>
      </c>
      <c r="C142">
        <v>2023</v>
      </c>
      <c r="D142">
        <v>3</v>
      </c>
      <c r="E142">
        <v>31</v>
      </c>
      <c r="F142" s="4" t="s">
        <v>565</v>
      </c>
      <c r="G142" s="4" t="s">
        <v>9</v>
      </c>
      <c r="H142" s="19">
        <v>24</v>
      </c>
      <c r="I142" s="19" t="str" cm="1">
        <f t="array" ref="I142">_xlfn.IFS(H143&lt;30, "Young Adult", H143&gt;=50, "Senior", H143&gt;= 30, "Adult")</f>
        <v>Young Adult</v>
      </c>
      <c r="J142" s="4" t="s">
        <v>13</v>
      </c>
      <c r="K142" s="4">
        <v>4</v>
      </c>
      <c r="L142" s="5">
        <v>300</v>
      </c>
      <c r="M142">
        <f t="shared" si="4"/>
        <v>1200</v>
      </c>
      <c r="N142" s="17">
        <f t="shared" si="5"/>
        <v>18</v>
      </c>
    </row>
    <row r="143" spans="1:14" x14ac:dyDescent="0.25">
      <c r="A143" s="2">
        <v>583</v>
      </c>
      <c r="B143" s="3">
        <v>45098</v>
      </c>
      <c r="C143">
        <v>2023</v>
      </c>
      <c r="D143">
        <v>6</v>
      </c>
      <c r="E143">
        <v>21</v>
      </c>
      <c r="F143" s="4" t="s">
        <v>595</v>
      </c>
      <c r="G143" s="4" t="s">
        <v>12</v>
      </c>
      <c r="H143" s="19">
        <v>24</v>
      </c>
      <c r="I143" s="19" t="str" cm="1">
        <f t="array" ref="I143">_xlfn.IFS(H144&lt;30, "Young Adult", H144&gt;=50, "Senior", H144&gt;= 30, "Adult")</f>
        <v>Young Adult</v>
      </c>
      <c r="J143" s="4" t="s">
        <v>15</v>
      </c>
      <c r="K143" s="4">
        <v>4</v>
      </c>
      <c r="L143" s="5">
        <v>25</v>
      </c>
      <c r="M143">
        <f t="shared" si="4"/>
        <v>100</v>
      </c>
      <c r="N143" s="17">
        <f t="shared" si="5"/>
        <v>1.5</v>
      </c>
    </row>
    <row r="144" spans="1:14" x14ac:dyDescent="0.25">
      <c r="A144" s="2">
        <v>585</v>
      </c>
      <c r="B144" s="3">
        <v>45047</v>
      </c>
      <c r="C144">
        <v>2023</v>
      </c>
      <c r="D144">
        <v>5</v>
      </c>
      <c r="E144">
        <v>1</v>
      </c>
      <c r="F144" s="4" t="s">
        <v>597</v>
      </c>
      <c r="G144" s="4" t="s">
        <v>12</v>
      </c>
      <c r="H144" s="19">
        <v>24</v>
      </c>
      <c r="I144" s="19" t="str" cm="1">
        <f t="array" ref="I144">_xlfn.IFS(H145&lt;30, "Young Adult", H145&gt;=50, "Senior", H145&gt;= 30, "Adult")</f>
        <v>Young Adult</v>
      </c>
      <c r="J144" s="4" t="s">
        <v>13</v>
      </c>
      <c r="K144" s="4">
        <v>1</v>
      </c>
      <c r="L144" s="5">
        <v>25</v>
      </c>
      <c r="M144">
        <f t="shared" si="4"/>
        <v>25</v>
      </c>
      <c r="N144" s="17">
        <f t="shared" si="5"/>
        <v>0.375</v>
      </c>
    </row>
    <row r="145" spans="1:14" x14ac:dyDescent="0.25">
      <c r="A145" s="2">
        <v>669</v>
      </c>
      <c r="B145" s="3">
        <v>45096</v>
      </c>
      <c r="C145">
        <v>2023</v>
      </c>
      <c r="D145">
        <v>6</v>
      </c>
      <c r="E145">
        <v>19</v>
      </c>
      <c r="F145" s="4" t="s">
        <v>681</v>
      </c>
      <c r="G145" s="4" t="s">
        <v>9</v>
      </c>
      <c r="H145" s="19">
        <v>24</v>
      </c>
      <c r="I145" s="19" t="str" cm="1">
        <f t="array" ref="I145">_xlfn.IFS(H146&lt;30, "Young Adult", H146&gt;=50, "Senior", H146&gt;= 30, "Adult")</f>
        <v>Young Adult</v>
      </c>
      <c r="J145" s="4" t="s">
        <v>10</v>
      </c>
      <c r="K145" s="4">
        <v>4</v>
      </c>
      <c r="L145" s="5">
        <v>300</v>
      </c>
      <c r="M145">
        <f t="shared" si="4"/>
        <v>1200</v>
      </c>
      <c r="N145" s="17">
        <f t="shared" si="5"/>
        <v>18</v>
      </c>
    </row>
    <row r="146" spans="1:14" x14ac:dyDescent="0.25">
      <c r="A146" s="2">
        <v>762</v>
      </c>
      <c r="B146" s="3">
        <v>45237</v>
      </c>
      <c r="C146">
        <v>2023</v>
      </c>
      <c r="D146">
        <v>11</v>
      </c>
      <c r="E146">
        <v>7</v>
      </c>
      <c r="F146" s="4" t="s">
        <v>774</v>
      </c>
      <c r="G146" s="4" t="s">
        <v>12</v>
      </c>
      <c r="H146" s="19">
        <v>24</v>
      </c>
      <c r="I146" s="19" t="str" cm="1">
        <f t="array" ref="I146">_xlfn.IFS(H147&lt;30, "Young Adult", H147&gt;=50, "Senior", H147&gt;= 30, "Adult")</f>
        <v>Young Adult</v>
      </c>
      <c r="J146" s="4" t="s">
        <v>15</v>
      </c>
      <c r="K146" s="4">
        <v>2</v>
      </c>
      <c r="L146" s="5">
        <v>25</v>
      </c>
      <c r="M146">
        <f t="shared" si="4"/>
        <v>50</v>
      </c>
      <c r="N146" s="17">
        <f t="shared" si="5"/>
        <v>0.75</v>
      </c>
    </row>
    <row r="147" spans="1:14" x14ac:dyDescent="0.25">
      <c r="A147" s="2">
        <v>768</v>
      </c>
      <c r="B147" s="3">
        <v>44940</v>
      </c>
      <c r="C147">
        <v>2023</v>
      </c>
      <c r="D147">
        <v>1</v>
      </c>
      <c r="E147">
        <v>14</v>
      </c>
      <c r="F147" s="4" t="s">
        <v>780</v>
      </c>
      <c r="G147" s="4" t="s">
        <v>12</v>
      </c>
      <c r="H147" s="19">
        <v>24</v>
      </c>
      <c r="I147" s="19" t="str" cm="1">
        <f t="array" ref="I147">_xlfn.IFS(H148&lt;30, "Young Adult", H148&gt;=50, "Senior", H148&gt;= 30, "Adult")</f>
        <v>Young Adult</v>
      </c>
      <c r="J147" s="4" t="s">
        <v>10</v>
      </c>
      <c r="K147" s="4">
        <v>3</v>
      </c>
      <c r="L147" s="5">
        <v>25</v>
      </c>
      <c r="M147">
        <f t="shared" si="4"/>
        <v>75</v>
      </c>
      <c r="N147" s="17">
        <f t="shared" si="5"/>
        <v>1.125</v>
      </c>
    </row>
    <row r="148" spans="1:14" x14ac:dyDescent="0.25">
      <c r="A148" s="2">
        <v>771</v>
      </c>
      <c r="B148" s="3">
        <v>45273</v>
      </c>
      <c r="C148">
        <v>2023</v>
      </c>
      <c r="D148">
        <v>12</v>
      </c>
      <c r="E148">
        <v>13</v>
      </c>
      <c r="F148" s="4" t="s">
        <v>783</v>
      </c>
      <c r="G148" s="4" t="s">
        <v>9</v>
      </c>
      <c r="H148" s="19">
        <v>24</v>
      </c>
      <c r="I148" s="19" t="str" cm="1">
        <f t="array" ref="I148">_xlfn.IFS(H149&lt;30, "Young Adult", H149&gt;=50, "Senior", H149&gt;= 30, "Adult")</f>
        <v>Young Adult</v>
      </c>
      <c r="J148" s="4" t="s">
        <v>15</v>
      </c>
      <c r="K148" s="4">
        <v>2</v>
      </c>
      <c r="L148" s="5">
        <v>25</v>
      </c>
      <c r="M148">
        <f t="shared" si="4"/>
        <v>50</v>
      </c>
      <c r="N148" s="17">
        <f t="shared" si="5"/>
        <v>0.75</v>
      </c>
    </row>
    <row r="149" spans="1:14" x14ac:dyDescent="0.25">
      <c r="A149" s="2">
        <v>866</v>
      </c>
      <c r="B149" s="3">
        <v>45051</v>
      </c>
      <c r="C149">
        <v>2023</v>
      </c>
      <c r="D149">
        <v>5</v>
      </c>
      <c r="E149">
        <v>5</v>
      </c>
      <c r="F149" s="4" t="s">
        <v>878</v>
      </c>
      <c r="G149" s="4" t="s">
        <v>9</v>
      </c>
      <c r="H149" s="19">
        <v>24</v>
      </c>
      <c r="I149" s="19" t="str" cm="1">
        <f t="array" ref="I149">_xlfn.IFS(H150&lt;30, "Young Adult", H150&gt;=50, "Senior", H150&gt;= 30, "Adult")</f>
        <v>Young Adult</v>
      </c>
      <c r="J149" s="4" t="s">
        <v>15</v>
      </c>
      <c r="K149" s="4">
        <v>1</v>
      </c>
      <c r="L149" s="5">
        <v>50</v>
      </c>
      <c r="M149">
        <f t="shared" si="4"/>
        <v>50</v>
      </c>
      <c r="N149" s="17">
        <f t="shared" si="5"/>
        <v>0.75</v>
      </c>
    </row>
    <row r="150" spans="1:14" x14ac:dyDescent="0.25">
      <c r="A150" s="2">
        <v>964</v>
      </c>
      <c r="B150" s="3">
        <v>44957</v>
      </c>
      <c r="C150">
        <v>2023</v>
      </c>
      <c r="D150">
        <v>1</v>
      </c>
      <c r="E150">
        <v>31</v>
      </c>
      <c r="F150" s="4" t="s">
        <v>976</v>
      </c>
      <c r="G150" s="4" t="s">
        <v>9</v>
      </c>
      <c r="H150" s="19">
        <v>24</v>
      </c>
      <c r="I150" s="19" t="str" cm="1">
        <f t="array" ref="I150">_xlfn.IFS(H151&lt;30, "Young Adult", H151&gt;=50, "Senior", H151&gt;= 30, "Adult")</f>
        <v>Young Adult</v>
      </c>
      <c r="J150" s="4" t="s">
        <v>13</v>
      </c>
      <c r="K150" s="4">
        <v>3</v>
      </c>
      <c r="L150" s="5">
        <v>300</v>
      </c>
      <c r="M150">
        <f t="shared" si="4"/>
        <v>900</v>
      </c>
      <c r="N150" s="17">
        <f t="shared" si="5"/>
        <v>13.5</v>
      </c>
    </row>
    <row r="151" spans="1:14" x14ac:dyDescent="0.25">
      <c r="A151" s="2">
        <v>68</v>
      </c>
      <c r="B151" s="3">
        <v>44967</v>
      </c>
      <c r="C151">
        <v>2023</v>
      </c>
      <c r="D151">
        <v>2</v>
      </c>
      <c r="E151">
        <v>10</v>
      </c>
      <c r="F151" s="4" t="s">
        <v>80</v>
      </c>
      <c r="G151" s="4" t="s">
        <v>9</v>
      </c>
      <c r="H151" s="19">
        <v>25</v>
      </c>
      <c r="I151" s="19" t="str" cm="1">
        <f t="array" ref="I151">_xlfn.IFS(H152&lt;30, "Young Adult", H152&gt;=50, "Senior", H152&gt;= 30, "Adult")</f>
        <v>Young Adult</v>
      </c>
      <c r="J151" s="4" t="s">
        <v>15</v>
      </c>
      <c r="K151" s="4">
        <v>1</v>
      </c>
      <c r="L151" s="5">
        <v>300</v>
      </c>
      <c r="M151">
        <f t="shared" si="4"/>
        <v>300</v>
      </c>
      <c r="N151" s="17">
        <f t="shared" si="5"/>
        <v>4.5</v>
      </c>
    </row>
    <row r="152" spans="1:14" x14ac:dyDescent="0.25">
      <c r="A152" s="2">
        <v>128</v>
      </c>
      <c r="B152" s="3">
        <v>45112</v>
      </c>
      <c r="C152">
        <v>2023</v>
      </c>
      <c r="D152">
        <v>7</v>
      </c>
      <c r="E152">
        <v>5</v>
      </c>
      <c r="F152" s="4" t="s">
        <v>140</v>
      </c>
      <c r="G152" s="4" t="s">
        <v>9</v>
      </c>
      <c r="H152" s="19">
        <v>25</v>
      </c>
      <c r="I152" s="19" t="str" cm="1">
        <f t="array" ref="I152">_xlfn.IFS(H153&lt;30, "Young Adult", H153&gt;=50, "Senior", H153&gt;= 30, "Adult")</f>
        <v>Young Adult</v>
      </c>
      <c r="J152" s="4" t="s">
        <v>10</v>
      </c>
      <c r="K152" s="4">
        <v>1</v>
      </c>
      <c r="L152" s="5">
        <v>500</v>
      </c>
      <c r="M152">
        <f t="shared" si="4"/>
        <v>500</v>
      </c>
      <c r="N152" s="17">
        <f t="shared" si="5"/>
        <v>7.5</v>
      </c>
    </row>
    <row r="153" spans="1:14" x14ac:dyDescent="0.25">
      <c r="A153" s="2">
        <v>170</v>
      </c>
      <c r="B153" s="3">
        <v>45079</v>
      </c>
      <c r="C153">
        <v>2023</v>
      </c>
      <c r="D153">
        <v>6</v>
      </c>
      <c r="E153">
        <v>6</v>
      </c>
      <c r="F153" s="4" t="s">
        <v>182</v>
      </c>
      <c r="G153" s="4" t="s">
        <v>12</v>
      </c>
      <c r="H153" s="19">
        <v>25</v>
      </c>
      <c r="I153" s="19" t="str" cm="1">
        <f t="array" ref="I153">_xlfn.IFS(H154&lt;30, "Young Adult", H154&gt;=50, "Senior", H154&gt;= 30, "Adult")</f>
        <v>Young Adult</v>
      </c>
      <c r="J153" s="4" t="s">
        <v>13</v>
      </c>
      <c r="K153" s="4">
        <v>2</v>
      </c>
      <c r="L153" s="5">
        <v>25</v>
      </c>
      <c r="M153">
        <f t="shared" si="4"/>
        <v>50</v>
      </c>
      <c r="N153" s="17">
        <f t="shared" si="5"/>
        <v>0.75</v>
      </c>
    </row>
    <row r="154" spans="1:14" x14ac:dyDescent="0.25">
      <c r="A154" s="2">
        <v>224</v>
      </c>
      <c r="B154" s="3">
        <v>45100</v>
      </c>
      <c r="C154">
        <v>2023</v>
      </c>
      <c r="D154">
        <v>6</v>
      </c>
      <c r="E154">
        <v>23</v>
      </c>
      <c r="F154" s="4" t="s">
        <v>236</v>
      </c>
      <c r="G154" s="4" t="s">
        <v>12</v>
      </c>
      <c r="H154" s="19">
        <v>25</v>
      </c>
      <c r="I154" s="19" t="str" cm="1">
        <f t="array" ref="I154">_xlfn.IFS(H155&lt;30, "Young Adult", H155&gt;=50, "Senior", H155&gt;= 30, "Adult")</f>
        <v>Young Adult</v>
      </c>
      <c r="J154" s="4" t="s">
        <v>13</v>
      </c>
      <c r="K154" s="4">
        <v>1</v>
      </c>
      <c r="L154" s="5">
        <v>50</v>
      </c>
      <c r="M154">
        <f t="shared" si="4"/>
        <v>50</v>
      </c>
      <c r="N154" s="17">
        <f t="shared" si="5"/>
        <v>0.75</v>
      </c>
    </row>
    <row r="155" spans="1:14" x14ac:dyDescent="0.25">
      <c r="A155" s="2">
        <v>269</v>
      </c>
      <c r="B155" s="3">
        <v>44958</v>
      </c>
      <c r="C155">
        <v>2023</v>
      </c>
      <c r="D155">
        <v>2</v>
      </c>
      <c r="E155">
        <v>1</v>
      </c>
      <c r="F155" s="4" t="s">
        <v>281</v>
      </c>
      <c r="G155" s="4" t="s">
        <v>9</v>
      </c>
      <c r="H155" s="19">
        <v>25</v>
      </c>
      <c r="I155" s="19" t="str" cm="1">
        <f t="array" ref="I155">_xlfn.IFS(H156&lt;30, "Young Adult", H156&gt;=50, "Senior", H156&gt;= 30, "Adult")</f>
        <v>Young Adult</v>
      </c>
      <c r="J155" s="4" t="s">
        <v>13</v>
      </c>
      <c r="K155" s="4">
        <v>4</v>
      </c>
      <c r="L155" s="5">
        <v>500</v>
      </c>
      <c r="M155">
        <f t="shared" si="4"/>
        <v>2000</v>
      </c>
      <c r="N155" s="17">
        <f t="shared" si="5"/>
        <v>30</v>
      </c>
    </row>
    <row r="156" spans="1:14" x14ac:dyDescent="0.25">
      <c r="A156" s="2">
        <v>330</v>
      </c>
      <c r="B156" s="3">
        <v>45187</v>
      </c>
      <c r="C156">
        <v>2023</v>
      </c>
      <c r="D156">
        <v>9</v>
      </c>
      <c r="E156">
        <v>18</v>
      </c>
      <c r="F156" s="4" t="s">
        <v>342</v>
      </c>
      <c r="G156" s="4" t="s">
        <v>12</v>
      </c>
      <c r="H156" s="19">
        <v>25</v>
      </c>
      <c r="I156" s="19" t="str" cm="1">
        <f t="array" ref="I156">_xlfn.IFS(H157&lt;30, "Young Adult", H157&gt;=50, "Senior", H157&gt;= 30, "Adult")</f>
        <v>Young Adult</v>
      </c>
      <c r="J156" s="4" t="s">
        <v>10</v>
      </c>
      <c r="K156" s="4">
        <v>4</v>
      </c>
      <c r="L156" s="5">
        <v>50</v>
      </c>
      <c r="M156">
        <f t="shared" si="4"/>
        <v>200</v>
      </c>
      <c r="N156" s="17">
        <f t="shared" si="5"/>
        <v>3</v>
      </c>
    </row>
    <row r="157" spans="1:14" x14ac:dyDescent="0.25">
      <c r="A157" s="2">
        <v>350</v>
      </c>
      <c r="B157" s="3">
        <v>45216</v>
      </c>
      <c r="C157">
        <v>2023</v>
      </c>
      <c r="D157">
        <v>10</v>
      </c>
      <c r="E157">
        <v>17</v>
      </c>
      <c r="F157" s="4" t="s">
        <v>362</v>
      </c>
      <c r="G157" s="4" t="s">
        <v>9</v>
      </c>
      <c r="H157" s="19">
        <v>25</v>
      </c>
      <c r="I157" s="19" t="str" cm="1">
        <f t="array" ref="I157">_xlfn.IFS(H158&lt;30, "Young Adult", H158&gt;=50, "Senior", H158&gt;= 30, "Adult")</f>
        <v>Young Adult</v>
      </c>
      <c r="J157" s="4" t="s">
        <v>10</v>
      </c>
      <c r="K157" s="4">
        <v>3</v>
      </c>
      <c r="L157" s="5">
        <v>25</v>
      </c>
      <c r="M157">
        <f t="shared" si="4"/>
        <v>75</v>
      </c>
      <c r="N157" s="17">
        <f t="shared" si="5"/>
        <v>1.125</v>
      </c>
    </row>
    <row r="158" spans="1:14" x14ac:dyDescent="0.25">
      <c r="A158" s="2">
        <v>373</v>
      </c>
      <c r="B158" s="3">
        <v>45202</v>
      </c>
      <c r="C158">
        <v>2023</v>
      </c>
      <c r="D158">
        <v>10</v>
      </c>
      <c r="E158">
        <v>3</v>
      </c>
      <c r="F158" s="4" t="s">
        <v>385</v>
      </c>
      <c r="G158" s="4" t="s">
        <v>12</v>
      </c>
      <c r="H158" s="19">
        <v>25</v>
      </c>
      <c r="I158" s="19" t="str" cm="1">
        <f t="array" ref="I158">_xlfn.IFS(H159&lt;30, "Young Adult", H159&gt;=50, "Senior", H159&gt;= 30, "Adult")</f>
        <v>Young Adult</v>
      </c>
      <c r="J158" s="4" t="s">
        <v>10</v>
      </c>
      <c r="K158" s="4">
        <v>2</v>
      </c>
      <c r="L158" s="5">
        <v>300</v>
      </c>
      <c r="M158">
        <f t="shared" si="4"/>
        <v>600</v>
      </c>
      <c r="N158" s="17">
        <f t="shared" si="5"/>
        <v>9</v>
      </c>
    </row>
    <row r="159" spans="1:14" x14ac:dyDescent="0.25">
      <c r="A159" s="2">
        <v>405</v>
      </c>
      <c r="B159" s="3">
        <v>45236</v>
      </c>
      <c r="C159">
        <v>2023</v>
      </c>
      <c r="D159">
        <v>11</v>
      </c>
      <c r="E159">
        <v>6</v>
      </c>
      <c r="F159" s="4" t="s">
        <v>417</v>
      </c>
      <c r="G159" s="4" t="s">
        <v>12</v>
      </c>
      <c r="H159" s="19">
        <v>25</v>
      </c>
      <c r="I159" s="19" t="str" cm="1">
        <f t="array" ref="I159">_xlfn.IFS(H160&lt;30, "Young Adult", H160&gt;=50, "Senior", H160&gt;= 30, "Adult")</f>
        <v>Young Adult</v>
      </c>
      <c r="J159" s="4" t="s">
        <v>13</v>
      </c>
      <c r="K159" s="4">
        <v>4</v>
      </c>
      <c r="L159" s="5">
        <v>300</v>
      </c>
      <c r="M159">
        <f t="shared" si="4"/>
        <v>1200</v>
      </c>
      <c r="N159" s="17">
        <f t="shared" si="5"/>
        <v>18</v>
      </c>
    </row>
    <row r="160" spans="1:14" x14ac:dyDescent="0.25">
      <c r="A160" s="2">
        <v>427</v>
      </c>
      <c r="B160" s="3">
        <v>45153</v>
      </c>
      <c r="C160">
        <v>2023</v>
      </c>
      <c r="D160">
        <v>8</v>
      </c>
      <c r="E160">
        <v>15</v>
      </c>
      <c r="F160" s="4" t="s">
        <v>439</v>
      </c>
      <c r="G160" s="4" t="s">
        <v>9</v>
      </c>
      <c r="H160" s="19">
        <v>25</v>
      </c>
      <c r="I160" s="19" t="str" cm="1">
        <f t="array" ref="I160">_xlfn.IFS(H161&lt;30, "Young Adult", H161&gt;=50, "Senior", H161&gt;= 30, "Adult")</f>
        <v>Young Adult</v>
      </c>
      <c r="J160" s="4" t="s">
        <v>15</v>
      </c>
      <c r="K160" s="4">
        <v>1</v>
      </c>
      <c r="L160" s="5">
        <v>25</v>
      </c>
      <c r="M160">
        <f t="shared" si="4"/>
        <v>25</v>
      </c>
      <c r="N160" s="17">
        <f t="shared" si="5"/>
        <v>0.375</v>
      </c>
    </row>
    <row r="161" spans="1:14" x14ac:dyDescent="0.25">
      <c r="A161" s="2">
        <v>449</v>
      </c>
      <c r="B161" s="3">
        <v>45110</v>
      </c>
      <c r="C161">
        <v>2023</v>
      </c>
      <c r="D161">
        <v>7</v>
      </c>
      <c r="E161">
        <v>3</v>
      </c>
      <c r="F161" s="4" t="s">
        <v>461</v>
      </c>
      <c r="G161" s="4" t="s">
        <v>9</v>
      </c>
      <c r="H161" s="19">
        <v>25</v>
      </c>
      <c r="I161" s="19" t="str" cm="1">
        <f t="array" ref="I161">_xlfn.IFS(H162&lt;30, "Young Adult", H162&gt;=50, "Senior", H162&gt;= 30, "Adult")</f>
        <v>Young Adult</v>
      </c>
      <c r="J161" s="4" t="s">
        <v>15</v>
      </c>
      <c r="K161" s="4">
        <v>4</v>
      </c>
      <c r="L161" s="5">
        <v>50</v>
      </c>
      <c r="M161">
        <f t="shared" si="4"/>
        <v>200</v>
      </c>
      <c r="N161" s="17">
        <f t="shared" si="5"/>
        <v>3</v>
      </c>
    </row>
    <row r="162" spans="1:14" x14ac:dyDescent="0.25">
      <c r="A162" s="2">
        <v>539</v>
      </c>
      <c r="B162" s="3">
        <v>45085</v>
      </c>
      <c r="C162">
        <v>2023</v>
      </c>
      <c r="D162">
        <v>6</v>
      </c>
      <c r="E162">
        <v>8</v>
      </c>
      <c r="F162" s="4" t="s">
        <v>551</v>
      </c>
      <c r="G162" s="4" t="s">
        <v>9</v>
      </c>
      <c r="H162" s="19">
        <v>25</v>
      </c>
      <c r="I162" s="19" t="str" cm="1">
        <f t="array" ref="I162">_xlfn.IFS(H163&lt;30, "Young Adult", H163&gt;=50, "Senior", H163&gt;= 30, "Adult")</f>
        <v>Young Adult</v>
      </c>
      <c r="J162" s="4" t="s">
        <v>10</v>
      </c>
      <c r="K162" s="4">
        <v>1</v>
      </c>
      <c r="L162" s="5">
        <v>500</v>
      </c>
      <c r="M162">
        <f t="shared" si="4"/>
        <v>500</v>
      </c>
      <c r="N162" s="17">
        <f t="shared" si="5"/>
        <v>7.5</v>
      </c>
    </row>
    <row r="163" spans="1:14" x14ac:dyDescent="0.25">
      <c r="A163" s="2">
        <v>555</v>
      </c>
      <c r="B163" s="3">
        <v>45218</v>
      </c>
      <c r="C163">
        <v>2023</v>
      </c>
      <c r="D163">
        <v>10</v>
      </c>
      <c r="E163">
        <v>19</v>
      </c>
      <c r="F163" s="4" t="s">
        <v>567</v>
      </c>
      <c r="G163" s="4" t="s">
        <v>9</v>
      </c>
      <c r="H163" s="19">
        <v>25</v>
      </c>
      <c r="I163" s="19" t="str" cm="1">
        <f t="array" ref="I163">_xlfn.IFS(H164&lt;30, "Young Adult", H164&gt;=50, "Senior", H164&gt;= 30, "Adult")</f>
        <v>Young Adult</v>
      </c>
      <c r="J163" s="4" t="s">
        <v>10</v>
      </c>
      <c r="K163" s="4">
        <v>1</v>
      </c>
      <c r="L163" s="5">
        <v>300</v>
      </c>
      <c r="M163">
        <f t="shared" si="4"/>
        <v>300</v>
      </c>
      <c r="N163" s="17">
        <f t="shared" si="5"/>
        <v>4.5</v>
      </c>
    </row>
    <row r="164" spans="1:14" x14ac:dyDescent="0.25">
      <c r="A164" s="2">
        <v>560</v>
      </c>
      <c r="B164" s="3">
        <v>45082</v>
      </c>
      <c r="C164">
        <v>2023</v>
      </c>
      <c r="D164">
        <v>6</v>
      </c>
      <c r="E164">
        <v>5</v>
      </c>
      <c r="F164" s="4" t="s">
        <v>572</v>
      </c>
      <c r="G164" s="4" t="s">
        <v>12</v>
      </c>
      <c r="H164" s="19">
        <v>25</v>
      </c>
      <c r="I164" s="19" t="str" cm="1">
        <f t="array" ref="I164">_xlfn.IFS(H165&lt;30, "Young Adult", H165&gt;=50, "Senior", H165&gt;= 30, "Adult")</f>
        <v>Young Adult</v>
      </c>
      <c r="J164" s="4" t="s">
        <v>15</v>
      </c>
      <c r="K164" s="4">
        <v>1</v>
      </c>
      <c r="L164" s="5">
        <v>50</v>
      </c>
      <c r="M164">
        <f t="shared" si="4"/>
        <v>50</v>
      </c>
      <c r="N164" s="17">
        <f t="shared" si="5"/>
        <v>0.75</v>
      </c>
    </row>
    <row r="165" spans="1:14" x14ac:dyDescent="0.25">
      <c r="A165" s="2">
        <v>567</v>
      </c>
      <c r="B165" s="3">
        <v>45091</v>
      </c>
      <c r="C165">
        <v>2023</v>
      </c>
      <c r="D165">
        <v>6</v>
      </c>
      <c r="E165">
        <v>14</v>
      </c>
      <c r="F165" s="4" t="s">
        <v>579</v>
      </c>
      <c r="G165" s="4" t="s">
        <v>12</v>
      </c>
      <c r="H165" s="19">
        <v>25</v>
      </c>
      <c r="I165" s="19" t="str" cm="1">
        <f t="array" ref="I165">_xlfn.IFS(H166&lt;30, "Young Adult", H166&gt;=50, "Senior", H166&gt;= 30, "Adult")</f>
        <v>Young Adult</v>
      </c>
      <c r="J165" s="4" t="s">
        <v>13</v>
      </c>
      <c r="K165" s="4">
        <v>3</v>
      </c>
      <c r="L165" s="5">
        <v>300</v>
      </c>
      <c r="M165">
        <f t="shared" si="4"/>
        <v>900</v>
      </c>
      <c r="N165" s="17">
        <f t="shared" si="5"/>
        <v>13.5</v>
      </c>
    </row>
    <row r="166" spans="1:14" x14ac:dyDescent="0.25">
      <c r="A166" s="2">
        <v>740</v>
      </c>
      <c r="B166" s="3">
        <v>44962</v>
      </c>
      <c r="C166">
        <v>2023</v>
      </c>
      <c r="D166">
        <v>2</v>
      </c>
      <c r="E166">
        <v>5</v>
      </c>
      <c r="F166" s="4" t="s">
        <v>752</v>
      </c>
      <c r="G166" s="4" t="s">
        <v>12</v>
      </c>
      <c r="H166" s="19">
        <v>25</v>
      </c>
      <c r="I166" s="19" t="str" cm="1">
        <f t="array" ref="I166">_xlfn.IFS(H167&lt;30, "Young Adult", H167&gt;=50, "Senior", H167&gt;= 30, "Adult")</f>
        <v>Young Adult</v>
      </c>
      <c r="J166" s="4" t="s">
        <v>10</v>
      </c>
      <c r="K166" s="4">
        <v>4</v>
      </c>
      <c r="L166" s="5">
        <v>50</v>
      </c>
      <c r="M166">
        <f t="shared" si="4"/>
        <v>200</v>
      </c>
      <c r="N166" s="17">
        <f t="shared" si="5"/>
        <v>3</v>
      </c>
    </row>
    <row r="167" spans="1:14" x14ac:dyDescent="0.25">
      <c r="A167" s="2">
        <v>748</v>
      </c>
      <c r="B167" s="3">
        <v>45005</v>
      </c>
      <c r="C167">
        <v>2023</v>
      </c>
      <c r="D167">
        <v>3</v>
      </c>
      <c r="E167">
        <v>20</v>
      </c>
      <c r="F167" s="4" t="s">
        <v>760</v>
      </c>
      <c r="G167" s="4" t="s">
        <v>9</v>
      </c>
      <c r="H167" s="19">
        <v>25</v>
      </c>
      <c r="I167" s="19" t="str" cm="1">
        <f t="array" ref="I167">_xlfn.IFS(H168&lt;30, "Young Adult", H168&gt;=50, "Senior", H168&gt;= 30, "Adult")</f>
        <v>Young Adult</v>
      </c>
      <c r="J167" s="4" t="s">
        <v>13</v>
      </c>
      <c r="K167" s="4">
        <v>3</v>
      </c>
      <c r="L167" s="5">
        <v>50</v>
      </c>
      <c r="M167">
        <f t="shared" si="4"/>
        <v>150</v>
      </c>
      <c r="N167" s="17">
        <f t="shared" si="5"/>
        <v>2.25</v>
      </c>
    </row>
    <row r="168" spans="1:14" x14ac:dyDescent="0.25">
      <c r="A168" s="2">
        <v>773</v>
      </c>
      <c r="B168" s="3">
        <v>45130</v>
      </c>
      <c r="C168">
        <v>2023</v>
      </c>
      <c r="D168">
        <v>7</v>
      </c>
      <c r="E168">
        <v>23</v>
      </c>
      <c r="F168" s="4" t="s">
        <v>785</v>
      </c>
      <c r="G168" s="4" t="s">
        <v>9</v>
      </c>
      <c r="H168" s="19">
        <v>25</v>
      </c>
      <c r="I168" s="19" t="str" cm="1">
        <f t="array" ref="I168">_xlfn.IFS(H169&lt;30, "Young Adult", H169&gt;=50, "Senior", H169&gt;= 30, "Adult")</f>
        <v>Young Adult</v>
      </c>
      <c r="J168" s="4" t="s">
        <v>15</v>
      </c>
      <c r="K168" s="4">
        <v>4</v>
      </c>
      <c r="L168" s="5">
        <v>500</v>
      </c>
      <c r="M168">
        <f t="shared" si="4"/>
        <v>2000</v>
      </c>
      <c r="N168" s="17">
        <f t="shared" si="5"/>
        <v>30</v>
      </c>
    </row>
    <row r="169" spans="1:14" x14ac:dyDescent="0.25">
      <c r="A169" s="2">
        <v>868</v>
      </c>
      <c r="B169" s="3">
        <v>45266</v>
      </c>
      <c r="C169">
        <v>2023</v>
      </c>
      <c r="D169">
        <v>12</v>
      </c>
      <c r="E169">
        <v>6</v>
      </c>
      <c r="F169" s="4" t="s">
        <v>880</v>
      </c>
      <c r="G169" s="4" t="s">
        <v>12</v>
      </c>
      <c r="H169" s="19">
        <v>25</v>
      </c>
      <c r="I169" s="19" t="str" cm="1">
        <f t="array" ref="I169">_xlfn.IFS(H170&lt;30, "Young Adult", H170&gt;=50, "Senior", H170&gt;= 30, "Adult")</f>
        <v>Young Adult</v>
      </c>
      <c r="J169" s="4" t="s">
        <v>15</v>
      </c>
      <c r="K169" s="4">
        <v>1</v>
      </c>
      <c r="L169" s="5">
        <v>300</v>
      </c>
      <c r="M169">
        <f t="shared" si="4"/>
        <v>300</v>
      </c>
      <c r="N169" s="17">
        <f t="shared" si="5"/>
        <v>4.5</v>
      </c>
    </row>
    <row r="170" spans="1:14" x14ac:dyDescent="0.25">
      <c r="A170" s="2">
        <v>925</v>
      </c>
      <c r="B170" s="3">
        <v>45172</v>
      </c>
      <c r="C170">
        <v>2023</v>
      </c>
      <c r="D170">
        <v>9</v>
      </c>
      <c r="E170">
        <v>3</v>
      </c>
      <c r="F170" s="4" t="s">
        <v>937</v>
      </c>
      <c r="G170" s="4" t="s">
        <v>9</v>
      </c>
      <c r="H170" s="19">
        <v>25</v>
      </c>
      <c r="I170" s="19" t="str" cm="1">
        <f t="array" ref="I170">_xlfn.IFS(H171&lt;30, "Young Adult", H171&gt;=50, "Senior", H171&gt;= 30, "Adult")</f>
        <v>Young Adult</v>
      </c>
      <c r="J170" s="4" t="s">
        <v>15</v>
      </c>
      <c r="K170" s="4">
        <v>1</v>
      </c>
      <c r="L170" s="5">
        <v>300</v>
      </c>
      <c r="M170">
        <f t="shared" si="4"/>
        <v>300</v>
      </c>
      <c r="N170" s="17">
        <f t="shared" si="5"/>
        <v>4.5</v>
      </c>
    </row>
    <row r="171" spans="1:14" x14ac:dyDescent="0.25">
      <c r="A171" s="2">
        <v>2</v>
      </c>
      <c r="B171" s="3">
        <v>44984</v>
      </c>
      <c r="C171">
        <v>2023</v>
      </c>
      <c r="D171">
        <v>2</v>
      </c>
      <c r="E171">
        <v>27</v>
      </c>
      <c r="F171" s="4" t="s">
        <v>11</v>
      </c>
      <c r="G171" s="4" t="s">
        <v>12</v>
      </c>
      <c r="H171" s="19">
        <v>26</v>
      </c>
      <c r="I171" s="19" t="str" cm="1">
        <f t="array" ref="I171">_xlfn.IFS(H172&lt;30, "Young Adult", H172&gt;=50, "Senior", H172&gt;= 30, "Adult")</f>
        <v>Young Adult</v>
      </c>
      <c r="J171" s="4" t="s">
        <v>13</v>
      </c>
      <c r="K171" s="4">
        <v>2</v>
      </c>
      <c r="L171" s="5">
        <v>500</v>
      </c>
      <c r="M171">
        <f t="shared" si="4"/>
        <v>1000</v>
      </c>
      <c r="N171" s="17">
        <f t="shared" si="5"/>
        <v>15</v>
      </c>
    </row>
    <row r="172" spans="1:14" x14ac:dyDescent="0.25">
      <c r="A172" s="2">
        <v>56</v>
      </c>
      <c r="B172" s="3">
        <v>45077</v>
      </c>
      <c r="C172">
        <v>2023</v>
      </c>
      <c r="D172">
        <v>5</v>
      </c>
      <c r="E172">
        <v>31</v>
      </c>
      <c r="F172" s="4" t="s">
        <v>68</v>
      </c>
      <c r="G172" s="4" t="s">
        <v>12</v>
      </c>
      <c r="H172" s="19">
        <v>26</v>
      </c>
      <c r="I172" s="19" t="str" cm="1">
        <f t="array" ref="I172">_xlfn.IFS(H173&lt;30, "Young Adult", H173&gt;=50, "Senior", H173&gt;= 30, "Adult")</f>
        <v>Young Adult</v>
      </c>
      <c r="J172" s="4" t="s">
        <v>13</v>
      </c>
      <c r="K172" s="4">
        <v>3</v>
      </c>
      <c r="L172" s="5">
        <v>300</v>
      </c>
      <c r="M172">
        <f t="shared" si="4"/>
        <v>900</v>
      </c>
      <c r="N172" s="17">
        <f t="shared" si="5"/>
        <v>13.5</v>
      </c>
    </row>
    <row r="173" spans="1:14" x14ac:dyDescent="0.25">
      <c r="A173" s="2">
        <v>159</v>
      </c>
      <c r="B173" s="3">
        <v>45077</v>
      </c>
      <c r="C173">
        <v>2023</v>
      </c>
      <c r="D173">
        <v>5</v>
      </c>
      <c r="E173">
        <v>31</v>
      </c>
      <c r="F173" s="4" t="s">
        <v>171</v>
      </c>
      <c r="G173" s="4" t="s">
        <v>9</v>
      </c>
      <c r="H173" s="19">
        <v>26</v>
      </c>
      <c r="I173" s="19" t="str" cm="1">
        <f t="array" ref="I173">_xlfn.IFS(H174&lt;30, "Young Adult", H174&gt;=50, "Senior", H174&gt;= 30, "Adult")</f>
        <v>Young Adult</v>
      </c>
      <c r="J173" s="4" t="s">
        <v>13</v>
      </c>
      <c r="K173" s="4">
        <v>4</v>
      </c>
      <c r="L173" s="5">
        <v>50</v>
      </c>
      <c r="M173">
        <f t="shared" si="4"/>
        <v>200</v>
      </c>
      <c r="N173" s="17">
        <f t="shared" si="5"/>
        <v>3</v>
      </c>
    </row>
    <row r="174" spans="1:14" x14ac:dyDescent="0.25">
      <c r="A174" s="2">
        <v>248</v>
      </c>
      <c r="B174" s="3">
        <v>44994</v>
      </c>
      <c r="C174">
        <v>2023</v>
      </c>
      <c r="D174">
        <v>3</v>
      </c>
      <c r="E174">
        <v>9</v>
      </c>
      <c r="F174" s="4" t="s">
        <v>260</v>
      </c>
      <c r="G174" s="4" t="s">
        <v>9</v>
      </c>
      <c r="H174" s="19">
        <v>26</v>
      </c>
      <c r="I174" s="19" t="str" cm="1">
        <f t="array" ref="I174">_xlfn.IFS(H175&lt;30, "Young Adult", H175&gt;=50, "Senior", H175&gt;= 30, "Adult")</f>
        <v>Young Adult</v>
      </c>
      <c r="J174" s="4" t="s">
        <v>13</v>
      </c>
      <c r="K174" s="4">
        <v>3</v>
      </c>
      <c r="L174" s="5">
        <v>300</v>
      </c>
      <c r="M174">
        <f t="shared" si="4"/>
        <v>900</v>
      </c>
      <c r="N174" s="17">
        <f t="shared" si="5"/>
        <v>13.5</v>
      </c>
    </row>
    <row r="175" spans="1:14" x14ac:dyDescent="0.25">
      <c r="A175" s="2">
        <v>307</v>
      </c>
      <c r="B175" s="3">
        <v>45073</v>
      </c>
      <c r="C175">
        <v>2023</v>
      </c>
      <c r="D175">
        <v>5</v>
      </c>
      <c r="E175">
        <v>27</v>
      </c>
      <c r="F175" s="4" t="s">
        <v>319</v>
      </c>
      <c r="G175" s="4" t="s">
        <v>12</v>
      </c>
      <c r="H175" s="19">
        <v>26</v>
      </c>
      <c r="I175" s="19" t="str" cm="1">
        <f t="array" ref="I175">_xlfn.IFS(H176&lt;30, "Young Adult", H176&gt;=50, "Senior", H176&gt;= 30, "Adult")</f>
        <v>Young Adult</v>
      </c>
      <c r="J175" s="4" t="s">
        <v>15</v>
      </c>
      <c r="K175" s="4">
        <v>2</v>
      </c>
      <c r="L175" s="5">
        <v>25</v>
      </c>
      <c r="M175">
        <f t="shared" si="4"/>
        <v>50</v>
      </c>
      <c r="N175" s="17">
        <f t="shared" si="5"/>
        <v>0.75</v>
      </c>
    </row>
    <row r="176" spans="1:14" x14ac:dyDescent="0.25">
      <c r="A176" s="2">
        <v>309</v>
      </c>
      <c r="B176" s="3">
        <v>45283</v>
      </c>
      <c r="C176">
        <v>2023</v>
      </c>
      <c r="D176">
        <v>12</v>
      </c>
      <c r="E176">
        <v>23</v>
      </c>
      <c r="F176" s="4" t="s">
        <v>321</v>
      </c>
      <c r="G176" s="4" t="s">
        <v>12</v>
      </c>
      <c r="H176" s="19">
        <v>26</v>
      </c>
      <c r="I176" s="19" t="str" cm="1">
        <f t="array" ref="I176">_xlfn.IFS(H177&lt;30, "Young Adult", H177&gt;=50, "Senior", H177&gt;= 30, "Adult")</f>
        <v>Young Adult</v>
      </c>
      <c r="J176" s="4" t="s">
        <v>10</v>
      </c>
      <c r="K176" s="4">
        <v>1</v>
      </c>
      <c r="L176" s="5">
        <v>25</v>
      </c>
      <c r="M176">
        <f t="shared" si="4"/>
        <v>25</v>
      </c>
      <c r="N176" s="17">
        <f t="shared" si="5"/>
        <v>0.375</v>
      </c>
    </row>
    <row r="177" spans="1:14" x14ac:dyDescent="0.25">
      <c r="A177" s="2">
        <v>321</v>
      </c>
      <c r="B177" s="3">
        <v>45087</v>
      </c>
      <c r="C177">
        <v>2023</v>
      </c>
      <c r="D177">
        <v>6</v>
      </c>
      <c r="E177">
        <v>10</v>
      </c>
      <c r="F177" s="4" t="s">
        <v>333</v>
      </c>
      <c r="G177" s="4" t="s">
        <v>12</v>
      </c>
      <c r="H177" s="19">
        <v>26</v>
      </c>
      <c r="I177" s="19" t="str" cm="1">
        <f t="array" ref="I177">_xlfn.IFS(H178&lt;30, "Young Adult", H178&gt;=50, "Senior", H178&gt;= 30, "Adult")</f>
        <v>Young Adult</v>
      </c>
      <c r="J177" s="4" t="s">
        <v>15</v>
      </c>
      <c r="K177" s="4">
        <v>2</v>
      </c>
      <c r="L177" s="5">
        <v>25</v>
      </c>
      <c r="M177">
        <f t="shared" si="4"/>
        <v>50</v>
      </c>
      <c r="N177" s="17">
        <f t="shared" si="5"/>
        <v>0.75</v>
      </c>
    </row>
    <row r="178" spans="1:14" x14ac:dyDescent="0.25">
      <c r="A178" s="2">
        <v>453</v>
      </c>
      <c r="B178" s="3">
        <v>45268</v>
      </c>
      <c r="C178">
        <v>2023</v>
      </c>
      <c r="D178">
        <v>12</v>
      </c>
      <c r="E178">
        <v>8</v>
      </c>
      <c r="F178" s="4" t="s">
        <v>465</v>
      </c>
      <c r="G178" s="4" t="s">
        <v>12</v>
      </c>
      <c r="H178" s="19">
        <v>26</v>
      </c>
      <c r="I178" s="19" t="str" cm="1">
        <f t="array" ref="I178">_xlfn.IFS(H179&lt;30, "Young Adult", H179&gt;=50, "Senior", H179&gt;= 30, "Adult")</f>
        <v>Young Adult</v>
      </c>
      <c r="J178" s="4" t="s">
        <v>13</v>
      </c>
      <c r="K178" s="4">
        <v>2</v>
      </c>
      <c r="L178" s="5">
        <v>500</v>
      </c>
      <c r="M178">
        <f t="shared" si="4"/>
        <v>1000</v>
      </c>
      <c r="N178" s="17">
        <f t="shared" si="5"/>
        <v>15</v>
      </c>
    </row>
    <row r="179" spans="1:14" x14ac:dyDescent="0.25">
      <c r="A179" s="2">
        <v>474</v>
      </c>
      <c r="B179" s="3">
        <v>45122</v>
      </c>
      <c r="C179">
        <v>2023</v>
      </c>
      <c r="D179">
        <v>7</v>
      </c>
      <c r="E179">
        <v>15</v>
      </c>
      <c r="F179" s="4" t="s">
        <v>486</v>
      </c>
      <c r="G179" s="4" t="s">
        <v>12</v>
      </c>
      <c r="H179" s="19">
        <v>26</v>
      </c>
      <c r="I179" s="19" t="str" cm="1">
        <f t="array" ref="I179">_xlfn.IFS(H180&lt;30, "Young Adult", H180&gt;=50, "Senior", H180&gt;= 30, "Adult")</f>
        <v>Young Adult</v>
      </c>
      <c r="J179" s="4" t="s">
        <v>13</v>
      </c>
      <c r="K179" s="4">
        <v>3</v>
      </c>
      <c r="L179" s="5">
        <v>500</v>
      </c>
      <c r="M179">
        <f t="shared" si="4"/>
        <v>1500</v>
      </c>
      <c r="N179" s="17">
        <f t="shared" si="5"/>
        <v>22.5</v>
      </c>
    </row>
    <row r="180" spans="1:14" x14ac:dyDescent="0.25">
      <c r="A180" s="2">
        <v>475</v>
      </c>
      <c r="B180" s="3">
        <v>44946</v>
      </c>
      <c r="C180">
        <v>2023</v>
      </c>
      <c r="D180">
        <v>1</v>
      </c>
      <c r="E180">
        <v>20</v>
      </c>
      <c r="F180" s="4" t="s">
        <v>487</v>
      </c>
      <c r="G180" s="4" t="s">
        <v>9</v>
      </c>
      <c r="H180" s="19">
        <v>26</v>
      </c>
      <c r="I180" s="19" t="str" cm="1">
        <f t="array" ref="I180">_xlfn.IFS(H181&lt;30, "Young Adult", H181&gt;=50, "Senior", H181&gt;= 30, "Adult")</f>
        <v>Young Adult</v>
      </c>
      <c r="J180" s="4" t="s">
        <v>13</v>
      </c>
      <c r="K180" s="4">
        <v>3</v>
      </c>
      <c r="L180" s="5">
        <v>25</v>
      </c>
      <c r="M180">
        <f t="shared" si="4"/>
        <v>75</v>
      </c>
      <c r="N180" s="17">
        <f t="shared" si="5"/>
        <v>1.125</v>
      </c>
    </row>
    <row r="181" spans="1:14" x14ac:dyDescent="0.25">
      <c r="A181" s="2">
        <v>610</v>
      </c>
      <c r="B181" s="3">
        <v>44929</v>
      </c>
      <c r="C181">
        <v>2023</v>
      </c>
      <c r="D181">
        <v>1</v>
      </c>
      <c r="E181">
        <v>3</v>
      </c>
      <c r="F181" s="4" t="s">
        <v>622</v>
      </c>
      <c r="G181" s="4" t="s">
        <v>12</v>
      </c>
      <c r="H181" s="19">
        <v>26</v>
      </c>
      <c r="I181" s="19" t="str" cm="1">
        <f t="array" ref="I181">_xlfn.IFS(H182&lt;30, "Young Adult", H182&gt;=50, "Senior", H182&gt;= 30, "Adult")</f>
        <v>Young Adult</v>
      </c>
      <c r="J181" s="4" t="s">
        <v>10</v>
      </c>
      <c r="K181" s="4">
        <v>2</v>
      </c>
      <c r="L181" s="5">
        <v>300</v>
      </c>
      <c r="M181">
        <f t="shared" si="4"/>
        <v>600</v>
      </c>
      <c r="N181" s="17">
        <f t="shared" si="5"/>
        <v>9</v>
      </c>
    </row>
    <row r="182" spans="1:14" x14ac:dyDescent="0.25">
      <c r="A182" s="2">
        <v>626</v>
      </c>
      <c r="B182" s="3">
        <v>45198</v>
      </c>
      <c r="C182">
        <v>2023</v>
      </c>
      <c r="D182">
        <v>9</v>
      </c>
      <c r="E182">
        <v>29</v>
      </c>
      <c r="F182" s="4" t="s">
        <v>638</v>
      </c>
      <c r="G182" s="4" t="s">
        <v>12</v>
      </c>
      <c r="H182" s="19">
        <v>26</v>
      </c>
      <c r="I182" s="19" t="str" cm="1">
        <f t="array" ref="I182">_xlfn.IFS(H183&lt;30, "Young Adult", H183&gt;=50, "Senior", H183&gt;= 30, "Adult")</f>
        <v>Young Adult</v>
      </c>
      <c r="J182" s="4" t="s">
        <v>13</v>
      </c>
      <c r="K182" s="4">
        <v>4</v>
      </c>
      <c r="L182" s="5">
        <v>500</v>
      </c>
      <c r="M182">
        <f t="shared" si="4"/>
        <v>2000</v>
      </c>
      <c r="N182" s="17">
        <f t="shared" si="5"/>
        <v>30</v>
      </c>
    </row>
    <row r="183" spans="1:14" x14ac:dyDescent="0.25">
      <c r="A183" s="2">
        <v>632</v>
      </c>
      <c r="B183" s="3">
        <v>45185</v>
      </c>
      <c r="C183">
        <v>2023</v>
      </c>
      <c r="D183">
        <v>9</v>
      </c>
      <c r="E183">
        <v>16</v>
      </c>
      <c r="F183" s="4" t="s">
        <v>644</v>
      </c>
      <c r="G183" s="4" t="s">
        <v>12</v>
      </c>
      <c r="H183" s="19">
        <v>26</v>
      </c>
      <c r="I183" s="19" t="str" cm="1">
        <f t="array" ref="I183">_xlfn.IFS(H184&lt;30, "Young Adult", H184&gt;=50, "Senior", H184&gt;= 30, "Adult")</f>
        <v>Young Adult</v>
      </c>
      <c r="J183" s="4" t="s">
        <v>15</v>
      </c>
      <c r="K183" s="4">
        <v>4</v>
      </c>
      <c r="L183" s="5">
        <v>25</v>
      </c>
      <c r="M183">
        <f t="shared" si="4"/>
        <v>100</v>
      </c>
      <c r="N183" s="17">
        <f t="shared" si="5"/>
        <v>1.5</v>
      </c>
    </row>
    <row r="184" spans="1:14" x14ac:dyDescent="0.25">
      <c r="A184" s="2">
        <v>707</v>
      </c>
      <c r="B184" s="3">
        <v>45200</v>
      </c>
      <c r="C184">
        <v>2023</v>
      </c>
      <c r="D184">
        <v>10</v>
      </c>
      <c r="E184">
        <v>1</v>
      </c>
      <c r="F184" s="4" t="s">
        <v>719</v>
      </c>
      <c r="G184" s="4" t="s">
        <v>12</v>
      </c>
      <c r="H184" s="19">
        <v>26</v>
      </c>
      <c r="I184" s="19" t="str" cm="1">
        <f t="array" ref="I184">_xlfn.IFS(H185&lt;30, "Young Adult", H185&gt;=50, "Senior", H185&gt;= 30, "Adult")</f>
        <v>Young Adult</v>
      </c>
      <c r="J184" s="4" t="s">
        <v>13</v>
      </c>
      <c r="K184" s="4">
        <v>1</v>
      </c>
      <c r="L184" s="5">
        <v>500</v>
      </c>
      <c r="M184">
        <f t="shared" si="4"/>
        <v>500</v>
      </c>
      <c r="N184" s="17">
        <f t="shared" si="5"/>
        <v>7.5</v>
      </c>
    </row>
    <row r="185" spans="1:14" x14ac:dyDescent="0.25">
      <c r="A185" s="2">
        <v>710</v>
      </c>
      <c r="B185" s="3">
        <v>45230</v>
      </c>
      <c r="C185">
        <v>2023</v>
      </c>
      <c r="D185">
        <v>10</v>
      </c>
      <c r="E185">
        <v>31</v>
      </c>
      <c r="F185" s="4" t="s">
        <v>722</v>
      </c>
      <c r="G185" s="4" t="s">
        <v>12</v>
      </c>
      <c r="H185" s="19">
        <v>26</v>
      </c>
      <c r="I185" s="19" t="str" cm="1">
        <f t="array" ref="I185">_xlfn.IFS(H186&lt;30, "Young Adult", H186&gt;=50, "Senior", H186&gt;= 30, "Adult")</f>
        <v>Young Adult</v>
      </c>
      <c r="J185" s="4" t="s">
        <v>15</v>
      </c>
      <c r="K185" s="4">
        <v>3</v>
      </c>
      <c r="L185" s="5">
        <v>500</v>
      </c>
      <c r="M185">
        <f t="shared" si="4"/>
        <v>1500</v>
      </c>
      <c r="N185" s="17">
        <f t="shared" si="5"/>
        <v>22.5</v>
      </c>
    </row>
    <row r="186" spans="1:14" x14ac:dyDescent="0.25">
      <c r="A186" s="2">
        <v>711</v>
      </c>
      <c r="B186" s="3">
        <v>45215</v>
      </c>
      <c r="C186">
        <v>2023</v>
      </c>
      <c r="D186">
        <v>10</v>
      </c>
      <c r="E186">
        <v>16</v>
      </c>
      <c r="F186" s="4" t="s">
        <v>723</v>
      </c>
      <c r="G186" s="4" t="s">
        <v>9</v>
      </c>
      <c r="H186" s="19">
        <v>26</v>
      </c>
      <c r="I186" s="19" t="str" cm="1">
        <f t="array" ref="I186">_xlfn.IFS(H187&lt;30, "Young Adult", H187&gt;=50, "Senior", H187&gt;= 30, "Adult")</f>
        <v>Young Adult</v>
      </c>
      <c r="J186" s="4" t="s">
        <v>15</v>
      </c>
      <c r="K186" s="4">
        <v>3</v>
      </c>
      <c r="L186" s="5">
        <v>500</v>
      </c>
      <c r="M186">
        <f t="shared" si="4"/>
        <v>1500</v>
      </c>
      <c r="N186" s="17">
        <f t="shared" si="5"/>
        <v>22.5</v>
      </c>
    </row>
    <row r="187" spans="1:14" x14ac:dyDescent="0.25">
      <c r="A187" s="2">
        <v>772</v>
      </c>
      <c r="B187" s="3">
        <v>45119</v>
      </c>
      <c r="C187">
        <v>2023</v>
      </c>
      <c r="D187">
        <v>7</v>
      </c>
      <c r="E187">
        <v>12</v>
      </c>
      <c r="F187" s="4" t="s">
        <v>784</v>
      </c>
      <c r="G187" s="4" t="s">
        <v>9</v>
      </c>
      <c r="H187" s="19">
        <v>26</v>
      </c>
      <c r="I187" s="19" t="str" cm="1">
        <f t="array" ref="I187">_xlfn.IFS(H188&lt;30, "Young Adult", H188&gt;=50, "Senior", H188&gt;= 30, "Adult")</f>
        <v>Young Adult</v>
      </c>
      <c r="J187" s="4" t="s">
        <v>15</v>
      </c>
      <c r="K187" s="4">
        <v>1</v>
      </c>
      <c r="L187" s="5">
        <v>30</v>
      </c>
      <c r="M187">
        <f t="shared" si="4"/>
        <v>30</v>
      </c>
      <c r="N187" s="17">
        <f t="shared" si="5"/>
        <v>0.44999999999999996</v>
      </c>
    </row>
    <row r="188" spans="1:14" x14ac:dyDescent="0.25">
      <c r="A188" s="2">
        <v>850</v>
      </c>
      <c r="B188" s="3">
        <v>45135</v>
      </c>
      <c r="C188">
        <v>2023</v>
      </c>
      <c r="D188">
        <v>7</v>
      </c>
      <c r="E188">
        <v>28</v>
      </c>
      <c r="F188" s="4" t="s">
        <v>862</v>
      </c>
      <c r="G188" s="4" t="s">
        <v>12</v>
      </c>
      <c r="H188" s="19">
        <v>26</v>
      </c>
      <c r="I188" s="19" t="str" cm="1">
        <f t="array" ref="I188">_xlfn.IFS(H189&lt;30, "Young Adult", H189&gt;=50, "Senior", H189&gt;= 30, "Adult")</f>
        <v>Young Adult</v>
      </c>
      <c r="J188" s="4" t="s">
        <v>10</v>
      </c>
      <c r="K188" s="4">
        <v>2</v>
      </c>
      <c r="L188" s="5">
        <v>500</v>
      </c>
      <c r="M188">
        <f t="shared" si="4"/>
        <v>1000</v>
      </c>
      <c r="N188" s="17">
        <f t="shared" si="5"/>
        <v>15</v>
      </c>
    </row>
    <row r="189" spans="1:14" x14ac:dyDescent="0.25">
      <c r="A189" s="2">
        <v>884</v>
      </c>
      <c r="B189" s="3">
        <v>45045</v>
      </c>
      <c r="C189">
        <v>2023</v>
      </c>
      <c r="D189">
        <v>4</v>
      </c>
      <c r="E189">
        <v>29</v>
      </c>
      <c r="F189" s="4" t="s">
        <v>896</v>
      </c>
      <c r="G189" s="4" t="s">
        <v>12</v>
      </c>
      <c r="H189" s="19">
        <v>26</v>
      </c>
      <c r="I189" s="19" t="str" cm="1">
        <f t="array" ref="I189">_xlfn.IFS(H190&lt;30, "Young Adult", H190&gt;=50, "Senior", H190&gt;= 30, "Adult")</f>
        <v>Young Adult</v>
      </c>
      <c r="J189" s="4" t="s">
        <v>13</v>
      </c>
      <c r="K189" s="4">
        <v>2</v>
      </c>
      <c r="L189" s="5">
        <v>30</v>
      </c>
      <c r="M189">
        <f t="shared" si="4"/>
        <v>60</v>
      </c>
      <c r="N189" s="17">
        <f t="shared" si="5"/>
        <v>0.89999999999999991</v>
      </c>
    </row>
    <row r="190" spans="1:14" x14ac:dyDescent="0.25">
      <c r="A190" s="2">
        <v>899</v>
      </c>
      <c r="B190" s="3">
        <v>45071</v>
      </c>
      <c r="C190">
        <v>2023</v>
      </c>
      <c r="D190">
        <v>5</v>
      </c>
      <c r="E190">
        <v>25</v>
      </c>
      <c r="F190" s="4" t="s">
        <v>911</v>
      </c>
      <c r="G190" s="4" t="s">
        <v>9</v>
      </c>
      <c r="H190" s="19">
        <v>26</v>
      </c>
      <c r="I190" s="19" t="str" cm="1">
        <f t="array" ref="I190">_xlfn.IFS(H191&lt;30, "Young Adult", H191&gt;=50, "Senior", H191&gt;= 30, "Adult")</f>
        <v>Young Adult</v>
      </c>
      <c r="J190" s="4" t="s">
        <v>13</v>
      </c>
      <c r="K190" s="4">
        <v>2</v>
      </c>
      <c r="L190" s="5">
        <v>300</v>
      </c>
      <c r="M190">
        <f t="shared" si="4"/>
        <v>600</v>
      </c>
      <c r="N190" s="17">
        <f t="shared" si="5"/>
        <v>9</v>
      </c>
    </row>
    <row r="191" spans="1:14" x14ac:dyDescent="0.25">
      <c r="A191" s="2">
        <v>909</v>
      </c>
      <c r="B191" s="3">
        <v>45200</v>
      </c>
      <c r="C191">
        <v>2023</v>
      </c>
      <c r="D191">
        <v>10</v>
      </c>
      <c r="E191">
        <v>1</v>
      </c>
      <c r="F191" s="4" t="s">
        <v>921</v>
      </c>
      <c r="G191" s="4" t="s">
        <v>9</v>
      </c>
      <c r="H191" s="19">
        <v>26</v>
      </c>
      <c r="I191" s="19" t="str" cm="1">
        <f t="array" ref="I191">_xlfn.IFS(H192&lt;30, "Young Adult", H192&gt;=50, "Senior", H192&gt;= 30, "Adult")</f>
        <v>Young Adult</v>
      </c>
      <c r="J191" s="4" t="s">
        <v>15</v>
      </c>
      <c r="K191" s="4">
        <v>1</v>
      </c>
      <c r="L191" s="5">
        <v>300</v>
      </c>
      <c r="M191">
        <f t="shared" si="4"/>
        <v>300</v>
      </c>
      <c r="N191" s="17">
        <f t="shared" si="5"/>
        <v>4.5</v>
      </c>
    </row>
    <row r="192" spans="1:14" x14ac:dyDescent="0.25">
      <c r="A192" s="2">
        <v>915</v>
      </c>
      <c r="B192" s="3">
        <v>45076</v>
      </c>
      <c r="C192">
        <v>2023</v>
      </c>
      <c r="D192">
        <v>5</v>
      </c>
      <c r="E192">
        <v>30</v>
      </c>
      <c r="F192" s="4" t="s">
        <v>927</v>
      </c>
      <c r="G192" s="4" t="s">
        <v>12</v>
      </c>
      <c r="H192" s="19">
        <v>26</v>
      </c>
      <c r="I192" s="19" t="str" cm="1">
        <f t="array" ref="I192">_xlfn.IFS(H193&lt;30, "Young Adult", H193&gt;=50, "Senior", H193&gt;= 30, "Adult")</f>
        <v>Young Adult</v>
      </c>
      <c r="J192" s="4" t="s">
        <v>10</v>
      </c>
      <c r="K192" s="4">
        <v>3</v>
      </c>
      <c r="L192" s="5">
        <v>30</v>
      </c>
      <c r="M192">
        <f t="shared" si="4"/>
        <v>90</v>
      </c>
      <c r="N192" s="17">
        <f t="shared" si="5"/>
        <v>1.3499999999999999</v>
      </c>
    </row>
    <row r="193" spans="1:14" x14ac:dyDescent="0.25">
      <c r="A193" s="2">
        <v>17</v>
      </c>
      <c r="B193" s="3">
        <v>45038</v>
      </c>
      <c r="C193">
        <v>2023</v>
      </c>
      <c r="D193">
        <v>4</v>
      </c>
      <c r="E193">
        <v>22</v>
      </c>
      <c r="F193" s="4" t="s">
        <v>29</v>
      </c>
      <c r="G193" s="4" t="s">
        <v>12</v>
      </c>
      <c r="H193" s="19">
        <v>27</v>
      </c>
      <c r="I193" s="19" t="str" cm="1">
        <f t="array" ref="I193">_xlfn.IFS(H194&lt;30, "Young Adult", H194&gt;=50, "Senior", H194&gt;= 30, "Adult")</f>
        <v>Young Adult</v>
      </c>
      <c r="J193" s="4" t="s">
        <v>13</v>
      </c>
      <c r="K193" s="4">
        <v>4</v>
      </c>
      <c r="L193" s="5">
        <v>25</v>
      </c>
      <c r="M193">
        <f t="shared" si="4"/>
        <v>100</v>
      </c>
      <c r="N193" s="17">
        <f t="shared" si="5"/>
        <v>1.5</v>
      </c>
    </row>
    <row r="194" spans="1:14" x14ac:dyDescent="0.25">
      <c r="A194" s="2">
        <v>50</v>
      </c>
      <c r="B194" s="3">
        <v>45162</v>
      </c>
      <c r="C194">
        <v>2023</v>
      </c>
      <c r="D194">
        <v>8</v>
      </c>
      <c r="E194">
        <v>24</v>
      </c>
      <c r="F194" s="4" t="s">
        <v>62</v>
      </c>
      <c r="G194" s="4" t="s">
        <v>12</v>
      </c>
      <c r="H194" s="19">
        <v>27</v>
      </c>
      <c r="I194" s="19" t="str" cm="1">
        <f t="array" ref="I194">_xlfn.IFS(H195&lt;30, "Young Adult", H195&gt;=50, "Senior", H195&gt;= 30, "Adult")</f>
        <v>Young Adult</v>
      </c>
      <c r="J194" s="4" t="s">
        <v>10</v>
      </c>
      <c r="K194" s="4">
        <v>3</v>
      </c>
      <c r="L194" s="5">
        <v>25</v>
      </c>
      <c r="M194">
        <f t="shared" ref="M194:M257" si="6">K194*L194</f>
        <v>75</v>
      </c>
      <c r="N194" s="17">
        <f t="shared" ref="N194:N257" si="7">M194*$Q$4</f>
        <v>1.125</v>
      </c>
    </row>
    <row r="195" spans="1:14" x14ac:dyDescent="0.25">
      <c r="A195" s="2">
        <v>51</v>
      </c>
      <c r="B195" s="3">
        <v>45201</v>
      </c>
      <c r="C195">
        <v>2023</v>
      </c>
      <c r="D195">
        <v>10</v>
      </c>
      <c r="E195">
        <v>2</v>
      </c>
      <c r="F195" s="4" t="s">
        <v>63</v>
      </c>
      <c r="G195" s="4" t="s">
        <v>9</v>
      </c>
      <c r="H195" s="19">
        <v>27</v>
      </c>
      <c r="I195" s="19" t="str" cm="1">
        <f t="array" ref="I195">_xlfn.IFS(H196&lt;30, "Young Adult", H196&gt;=50, "Senior", H196&gt;= 30, "Adult")</f>
        <v>Young Adult</v>
      </c>
      <c r="J195" s="4" t="s">
        <v>10</v>
      </c>
      <c r="K195" s="4">
        <v>3</v>
      </c>
      <c r="L195" s="5">
        <v>25</v>
      </c>
      <c r="M195">
        <f t="shared" si="6"/>
        <v>75</v>
      </c>
      <c r="N195" s="17">
        <f t="shared" si="7"/>
        <v>1.125</v>
      </c>
    </row>
    <row r="196" spans="1:14" x14ac:dyDescent="0.25">
      <c r="A196" s="2">
        <v>108</v>
      </c>
      <c r="B196" s="3">
        <v>45035</v>
      </c>
      <c r="C196">
        <v>2023</v>
      </c>
      <c r="D196">
        <v>4</v>
      </c>
      <c r="E196">
        <v>19</v>
      </c>
      <c r="F196" s="4" t="s">
        <v>120</v>
      </c>
      <c r="G196" s="4" t="s">
        <v>12</v>
      </c>
      <c r="H196" s="19">
        <v>27</v>
      </c>
      <c r="I196" s="19" t="str" cm="1">
        <f t="array" ref="I196">_xlfn.IFS(H197&lt;30, "Young Adult", H197&gt;=50, "Senior", H197&gt;= 30, "Adult")</f>
        <v>Young Adult</v>
      </c>
      <c r="J196" s="4" t="s">
        <v>10</v>
      </c>
      <c r="K196" s="4">
        <v>3</v>
      </c>
      <c r="L196" s="5">
        <v>25</v>
      </c>
      <c r="M196">
        <f t="shared" si="6"/>
        <v>75</v>
      </c>
      <c r="N196" s="17">
        <f t="shared" si="7"/>
        <v>1.125</v>
      </c>
    </row>
    <row r="197" spans="1:14" x14ac:dyDescent="0.25">
      <c r="A197" s="2">
        <v>110</v>
      </c>
      <c r="B197" s="3">
        <v>45088</v>
      </c>
      <c r="C197">
        <v>2023</v>
      </c>
      <c r="D197">
        <v>6</v>
      </c>
      <c r="E197">
        <v>11</v>
      </c>
      <c r="F197" s="4" t="s">
        <v>122</v>
      </c>
      <c r="G197" s="4" t="s">
        <v>9</v>
      </c>
      <c r="H197" s="19">
        <v>27</v>
      </c>
      <c r="I197" s="19" t="str" cm="1">
        <f t="array" ref="I197">_xlfn.IFS(H198&lt;30, "Young Adult", H198&gt;=50, "Senior", H198&gt;= 30, "Adult")</f>
        <v>Young Adult</v>
      </c>
      <c r="J197" s="4" t="s">
        <v>13</v>
      </c>
      <c r="K197" s="4">
        <v>3</v>
      </c>
      <c r="L197" s="5">
        <v>300</v>
      </c>
      <c r="M197">
        <f t="shared" si="6"/>
        <v>900</v>
      </c>
      <c r="N197" s="17">
        <f t="shared" si="7"/>
        <v>13.5</v>
      </c>
    </row>
    <row r="198" spans="1:14" x14ac:dyDescent="0.25">
      <c r="A198" s="2">
        <v>200</v>
      </c>
      <c r="B198" s="3">
        <v>45170</v>
      </c>
      <c r="C198">
        <v>2023</v>
      </c>
      <c r="D198">
        <v>9</v>
      </c>
      <c r="E198">
        <v>1</v>
      </c>
      <c r="F198" s="4" t="s">
        <v>212</v>
      </c>
      <c r="G198" s="4" t="s">
        <v>9</v>
      </c>
      <c r="H198" s="19">
        <v>27</v>
      </c>
      <c r="I198" s="19" t="str" cm="1">
        <f t="array" ref="I198">_xlfn.IFS(H199&lt;30, "Young Adult", H199&gt;=50, "Senior", H199&gt;= 30, "Adult")</f>
        <v>Young Adult</v>
      </c>
      <c r="J198" s="4" t="s">
        <v>10</v>
      </c>
      <c r="K198" s="4">
        <v>3</v>
      </c>
      <c r="L198" s="5">
        <v>50</v>
      </c>
      <c r="M198">
        <f t="shared" si="6"/>
        <v>150</v>
      </c>
      <c r="N198" s="17">
        <f t="shared" si="7"/>
        <v>2.25</v>
      </c>
    </row>
    <row r="199" spans="1:14" x14ac:dyDescent="0.25">
      <c r="A199" s="2">
        <v>213</v>
      </c>
      <c r="B199" s="3">
        <v>45131</v>
      </c>
      <c r="C199">
        <v>2023</v>
      </c>
      <c r="D199">
        <v>7</v>
      </c>
      <c r="E199">
        <v>24</v>
      </c>
      <c r="F199" s="4" t="s">
        <v>225</v>
      </c>
      <c r="G199" s="4" t="s">
        <v>9</v>
      </c>
      <c r="H199" s="19">
        <v>27</v>
      </c>
      <c r="I199" s="19" t="str" cm="1">
        <f t="array" ref="I199">_xlfn.IFS(H200&lt;30, "Young Adult", H200&gt;=50, "Senior", H200&gt;= 30, "Adult")</f>
        <v>Young Adult</v>
      </c>
      <c r="J199" s="4" t="s">
        <v>10</v>
      </c>
      <c r="K199" s="4">
        <v>3</v>
      </c>
      <c r="L199" s="5">
        <v>500</v>
      </c>
      <c r="M199">
        <f t="shared" si="6"/>
        <v>1500</v>
      </c>
      <c r="N199" s="17">
        <f t="shared" si="7"/>
        <v>22.5</v>
      </c>
    </row>
    <row r="200" spans="1:14" x14ac:dyDescent="0.25">
      <c r="A200" s="2">
        <v>295</v>
      </c>
      <c r="B200" s="3">
        <v>45135</v>
      </c>
      <c r="C200">
        <v>2023</v>
      </c>
      <c r="D200">
        <v>7</v>
      </c>
      <c r="E200">
        <v>28</v>
      </c>
      <c r="F200" s="4" t="s">
        <v>307</v>
      </c>
      <c r="G200" s="4" t="s">
        <v>12</v>
      </c>
      <c r="H200" s="19">
        <v>27</v>
      </c>
      <c r="I200" s="19" t="str" cm="1">
        <f t="array" ref="I200">_xlfn.IFS(H201&lt;30, "Young Adult", H201&gt;=50, "Senior", H201&gt;= 30, "Adult")</f>
        <v>Young Adult</v>
      </c>
      <c r="J200" s="4" t="s">
        <v>10</v>
      </c>
      <c r="K200" s="4">
        <v>3</v>
      </c>
      <c r="L200" s="5">
        <v>300</v>
      </c>
      <c r="M200">
        <f t="shared" si="6"/>
        <v>900</v>
      </c>
      <c r="N200" s="17">
        <f t="shared" si="7"/>
        <v>13.5</v>
      </c>
    </row>
    <row r="201" spans="1:14" x14ac:dyDescent="0.25">
      <c r="A201" s="2">
        <v>298</v>
      </c>
      <c r="B201" s="3">
        <v>45036</v>
      </c>
      <c r="C201">
        <v>2023</v>
      </c>
      <c r="D201">
        <v>4</v>
      </c>
      <c r="E201">
        <v>20</v>
      </c>
      <c r="F201" s="4" t="s">
        <v>310</v>
      </c>
      <c r="G201" s="4" t="s">
        <v>9</v>
      </c>
      <c r="H201" s="19">
        <v>27</v>
      </c>
      <c r="I201" s="19" t="str" cm="1">
        <f t="array" ref="I201">_xlfn.IFS(H202&lt;30, "Young Adult", H202&gt;=50, "Senior", H202&gt;= 30, "Adult")</f>
        <v>Young Adult</v>
      </c>
      <c r="J201" s="4" t="s">
        <v>10</v>
      </c>
      <c r="K201" s="4">
        <v>4</v>
      </c>
      <c r="L201" s="5">
        <v>300</v>
      </c>
      <c r="M201">
        <f t="shared" si="6"/>
        <v>1200</v>
      </c>
      <c r="N201" s="17">
        <f t="shared" si="7"/>
        <v>18</v>
      </c>
    </row>
    <row r="202" spans="1:14" x14ac:dyDescent="0.25">
      <c r="A202" s="2">
        <v>392</v>
      </c>
      <c r="B202" s="3">
        <v>45268</v>
      </c>
      <c r="C202">
        <v>2023</v>
      </c>
      <c r="D202">
        <v>12</v>
      </c>
      <c r="E202">
        <v>8</v>
      </c>
      <c r="F202" s="4" t="s">
        <v>404</v>
      </c>
      <c r="G202" s="4" t="s">
        <v>9</v>
      </c>
      <c r="H202" s="19">
        <v>27</v>
      </c>
      <c r="I202" s="19" t="str" cm="1">
        <f t="array" ref="I202">_xlfn.IFS(H203&lt;30, "Young Adult", H203&gt;=50, "Senior", H203&gt;= 30, "Adult")</f>
        <v>Young Adult</v>
      </c>
      <c r="J202" s="4" t="s">
        <v>13</v>
      </c>
      <c r="K202" s="4">
        <v>2</v>
      </c>
      <c r="L202" s="5">
        <v>300</v>
      </c>
      <c r="M202">
        <f t="shared" si="6"/>
        <v>600</v>
      </c>
      <c r="N202" s="17">
        <f t="shared" si="7"/>
        <v>9</v>
      </c>
    </row>
    <row r="203" spans="1:14" x14ac:dyDescent="0.25">
      <c r="A203" s="2">
        <v>394</v>
      </c>
      <c r="B203" s="3">
        <v>45080</v>
      </c>
      <c r="C203">
        <v>2023</v>
      </c>
      <c r="D203">
        <v>6</v>
      </c>
      <c r="E203">
        <v>3</v>
      </c>
      <c r="F203" s="4" t="s">
        <v>406</v>
      </c>
      <c r="G203" s="4" t="s">
        <v>12</v>
      </c>
      <c r="H203" s="19">
        <v>27</v>
      </c>
      <c r="I203" s="19" t="str" cm="1">
        <f t="array" ref="I203">_xlfn.IFS(H204&lt;30, "Young Adult", H204&gt;=50, "Senior", H204&gt;= 30, "Adult")</f>
        <v>Young Adult</v>
      </c>
      <c r="J203" s="4" t="s">
        <v>13</v>
      </c>
      <c r="K203" s="4">
        <v>1</v>
      </c>
      <c r="L203" s="5">
        <v>500</v>
      </c>
      <c r="M203">
        <f t="shared" si="6"/>
        <v>500</v>
      </c>
      <c r="N203" s="17">
        <f t="shared" si="7"/>
        <v>7.5</v>
      </c>
    </row>
    <row r="204" spans="1:14" x14ac:dyDescent="0.25">
      <c r="A204" s="2">
        <v>423</v>
      </c>
      <c r="B204" s="3">
        <v>44993</v>
      </c>
      <c r="C204">
        <v>2023</v>
      </c>
      <c r="D204">
        <v>3</v>
      </c>
      <c r="E204">
        <v>8</v>
      </c>
      <c r="F204" s="4" t="s">
        <v>435</v>
      </c>
      <c r="G204" s="4" t="s">
        <v>12</v>
      </c>
      <c r="H204" s="19">
        <v>27</v>
      </c>
      <c r="I204" s="19" t="str" cm="1">
        <f t="array" ref="I204">_xlfn.IFS(H205&lt;30, "Young Adult", H205&gt;=50, "Senior", H205&gt;= 30, "Adult")</f>
        <v>Young Adult</v>
      </c>
      <c r="J204" s="4" t="s">
        <v>13</v>
      </c>
      <c r="K204" s="4">
        <v>1</v>
      </c>
      <c r="L204" s="5">
        <v>25</v>
      </c>
      <c r="M204">
        <f t="shared" si="6"/>
        <v>25</v>
      </c>
      <c r="N204" s="17">
        <f t="shared" si="7"/>
        <v>0.375</v>
      </c>
    </row>
    <row r="205" spans="1:14" x14ac:dyDescent="0.25">
      <c r="A205" s="2">
        <v>476</v>
      </c>
      <c r="B205" s="3">
        <v>45167</v>
      </c>
      <c r="C205">
        <v>2023</v>
      </c>
      <c r="D205">
        <v>8</v>
      </c>
      <c r="E205">
        <v>29</v>
      </c>
      <c r="F205" s="4" t="s">
        <v>488</v>
      </c>
      <c r="G205" s="4" t="s">
        <v>12</v>
      </c>
      <c r="H205" s="19">
        <v>27</v>
      </c>
      <c r="I205" s="19" t="str" cm="1">
        <f t="array" ref="I205">_xlfn.IFS(H206&lt;30, "Young Adult", H206&gt;=50, "Senior", H206&gt;= 30, "Adult")</f>
        <v>Young Adult</v>
      </c>
      <c r="J205" s="4" t="s">
        <v>13</v>
      </c>
      <c r="K205" s="4">
        <v>4</v>
      </c>
      <c r="L205" s="5">
        <v>500</v>
      </c>
      <c r="M205">
        <f t="shared" si="6"/>
        <v>2000</v>
      </c>
      <c r="N205" s="17">
        <f t="shared" si="7"/>
        <v>30</v>
      </c>
    </row>
    <row r="206" spans="1:14" x14ac:dyDescent="0.25">
      <c r="A206" s="2">
        <v>544</v>
      </c>
      <c r="B206" s="3">
        <v>45283</v>
      </c>
      <c r="C206">
        <v>2023</v>
      </c>
      <c r="D206">
        <v>12</v>
      </c>
      <c r="E206">
        <v>23</v>
      </c>
      <c r="F206" s="4" t="s">
        <v>556</v>
      </c>
      <c r="G206" s="4" t="s">
        <v>12</v>
      </c>
      <c r="H206" s="19">
        <v>27</v>
      </c>
      <c r="I206" s="19" t="str" cm="1">
        <f t="array" ref="I206">_xlfn.IFS(H207&lt;30, "Young Adult", H207&gt;=50, "Senior", H207&gt;= 30, "Adult")</f>
        <v>Young Adult</v>
      </c>
      <c r="J206" s="4" t="s">
        <v>15</v>
      </c>
      <c r="K206" s="4">
        <v>1</v>
      </c>
      <c r="L206" s="5">
        <v>25</v>
      </c>
      <c r="M206">
        <f t="shared" si="6"/>
        <v>25</v>
      </c>
      <c r="N206" s="17">
        <f t="shared" si="7"/>
        <v>0.375</v>
      </c>
    </row>
    <row r="207" spans="1:14" x14ac:dyDescent="0.25">
      <c r="A207" s="2">
        <v>545</v>
      </c>
      <c r="B207" s="3">
        <v>45078</v>
      </c>
      <c r="C207">
        <v>2023</v>
      </c>
      <c r="D207">
        <v>6</v>
      </c>
      <c r="E207">
        <v>1</v>
      </c>
      <c r="F207" s="4" t="s">
        <v>557</v>
      </c>
      <c r="G207" s="4" t="s">
        <v>9</v>
      </c>
      <c r="H207" s="19">
        <v>27</v>
      </c>
      <c r="I207" s="19" t="str" cm="1">
        <f t="array" ref="I207">_xlfn.IFS(H208&lt;30, "Young Adult", H208&gt;=50, "Senior", H208&gt;= 30, "Adult")</f>
        <v>Young Adult</v>
      </c>
      <c r="J207" s="4" t="s">
        <v>13</v>
      </c>
      <c r="K207" s="4">
        <v>2</v>
      </c>
      <c r="L207" s="5">
        <v>25</v>
      </c>
      <c r="M207">
        <f t="shared" si="6"/>
        <v>50</v>
      </c>
      <c r="N207" s="17">
        <f t="shared" si="7"/>
        <v>0.75</v>
      </c>
    </row>
    <row r="208" spans="1:14" x14ac:dyDescent="0.25">
      <c r="A208" s="2">
        <v>584</v>
      </c>
      <c r="B208" s="3">
        <v>44974</v>
      </c>
      <c r="C208">
        <v>2023</v>
      </c>
      <c r="D208">
        <v>2</v>
      </c>
      <c r="E208">
        <v>17</v>
      </c>
      <c r="F208" s="4" t="s">
        <v>596</v>
      </c>
      <c r="G208" s="4" t="s">
        <v>12</v>
      </c>
      <c r="H208" s="19">
        <v>27</v>
      </c>
      <c r="I208" s="19" t="str" cm="1">
        <f t="array" ref="I208">_xlfn.IFS(H209&lt;30, "Young Adult", H209&gt;=50, "Senior", H209&gt;= 30, "Adult")</f>
        <v>Young Adult</v>
      </c>
      <c r="J208" s="4" t="s">
        <v>10</v>
      </c>
      <c r="K208" s="4">
        <v>4</v>
      </c>
      <c r="L208" s="5">
        <v>50</v>
      </c>
      <c r="M208">
        <f t="shared" si="6"/>
        <v>200</v>
      </c>
      <c r="N208" s="17">
        <f t="shared" si="7"/>
        <v>3</v>
      </c>
    </row>
    <row r="209" spans="1:14" x14ac:dyDescent="0.25">
      <c r="A209" s="2">
        <v>618</v>
      </c>
      <c r="B209" s="3">
        <v>44952</v>
      </c>
      <c r="C209">
        <v>2023</v>
      </c>
      <c r="D209">
        <v>1</v>
      </c>
      <c r="E209">
        <v>26</v>
      </c>
      <c r="F209" s="4" t="s">
        <v>630</v>
      </c>
      <c r="G209" s="4" t="s">
        <v>12</v>
      </c>
      <c r="H209" s="19">
        <v>27</v>
      </c>
      <c r="I209" s="19" t="str" cm="1">
        <f t="array" ref="I209">_xlfn.IFS(H210&lt;30, "Young Adult", H210&gt;=50, "Senior", H210&gt;= 30, "Adult")</f>
        <v>Young Adult</v>
      </c>
      <c r="J209" s="4" t="s">
        <v>10</v>
      </c>
      <c r="K209" s="4">
        <v>1</v>
      </c>
      <c r="L209" s="5">
        <v>50</v>
      </c>
      <c r="M209">
        <f t="shared" si="6"/>
        <v>50</v>
      </c>
      <c r="N209" s="17">
        <f t="shared" si="7"/>
        <v>0.75</v>
      </c>
    </row>
    <row r="210" spans="1:14" x14ac:dyDescent="0.25">
      <c r="A210" s="2">
        <v>670</v>
      </c>
      <c r="B210" s="3">
        <v>45204</v>
      </c>
      <c r="C210">
        <v>2023</v>
      </c>
      <c r="D210">
        <v>10</v>
      </c>
      <c r="E210">
        <v>5</v>
      </c>
      <c r="F210" s="4" t="s">
        <v>682</v>
      </c>
      <c r="G210" s="4" t="s">
        <v>9</v>
      </c>
      <c r="H210" s="19">
        <v>27</v>
      </c>
      <c r="I210" s="19" t="str" cm="1">
        <f t="array" ref="I210">_xlfn.IFS(H211&lt;30, "Young Adult", H211&gt;=50, "Senior", H211&gt;= 30, "Adult")</f>
        <v>Young Adult</v>
      </c>
      <c r="J210" s="4" t="s">
        <v>10</v>
      </c>
      <c r="K210" s="4">
        <v>1</v>
      </c>
      <c r="L210" s="5">
        <v>30</v>
      </c>
      <c r="M210">
        <f t="shared" si="6"/>
        <v>30</v>
      </c>
      <c r="N210" s="17">
        <f t="shared" si="7"/>
        <v>0.44999999999999996</v>
      </c>
    </row>
    <row r="211" spans="1:14" x14ac:dyDescent="0.25">
      <c r="A211" s="2">
        <v>734</v>
      </c>
      <c r="B211" s="3">
        <v>44936</v>
      </c>
      <c r="C211">
        <v>2023</v>
      </c>
      <c r="D211">
        <v>1</v>
      </c>
      <c r="E211">
        <v>10</v>
      </c>
      <c r="F211" s="4" t="s">
        <v>746</v>
      </c>
      <c r="G211" s="4" t="s">
        <v>12</v>
      </c>
      <c r="H211" s="19">
        <v>27</v>
      </c>
      <c r="I211" s="19" t="str" cm="1">
        <f t="array" ref="I211">_xlfn.IFS(H212&lt;30, "Young Adult", H212&gt;=50, "Senior", H212&gt;= 30, "Adult")</f>
        <v>Young Adult</v>
      </c>
      <c r="J211" s="4" t="s">
        <v>13</v>
      </c>
      <c r="K211" s="4">
        <v>1</v>
      </c>
      <c r="L211" s="5">
        <v>30</v>
      </c>
      <c r="M211">
        <f t="shared" si="6"/>
        <v>30</v>
      </c>
      <c r="N211" s="17">
        <f t="shared" si="7"/>
        <v>0.44999999999999996</v>
      </c>
    </row>
    <row r="212" spans="1:14" x14ac:dyDescent="0.25">
      <c r="A212" s="2">
        <v>760</v>
      </c>
      <c r="B212" s="3">
        <v>45012</v>
      </c>
      <c r="C212">
        <v>2023</v>
      </c>
      <c r="D212">
        <v>3</v>
      </c>
      <c r="E212">
        <v>27</v>
      </c>
      <c r="F212" s="4" t="s">
        <v>772</v>
      </c>
      <c r="G212" s="4" t="s">
        <v>9</v>
      </c>
      <c r="H212" s="19">
        <v>27</v>
      </c>
      <c r="I212" s="19" t="str" cm="1">
        <f t="array" ref="I212">_xlfn.IFS(H213&lt;30, "Young Adult", H213&gt;=50, "Senior", H213&gt;= 30, "Adult")</f>
        <v>Young Adult</v>
      </c>
      <c r="J212" s="4" t="s">
        <v>10</v>
      </c>
      <c r="K212" s="4">
        <v>1</v>
      </c>
      <c r="L212" s="5">
        <v>500</v>
      </c>
      <c r="M212">
        <f t="shared" si="6"/>
        <v>500</v>
      </c>
      <c r="N212" s="17">
        <f t="shared" si="7"/>
        <v>7.5</v>
      </c>
    </row>
    <row r="213" spans="1:14" x14ac:dyDescent="0.25">
      <c r="A213" s="2">
        <v>831</v>
      </c>
      <c r="B213" s="3">
        <v>44941</v>
      </c>
      <c r="C213">
        <v>2023</v>
      </c>
      <c r="D213">
        <v>1</v>
      </c>
      <c r="E213">
        <v>15</v>
      </c>
      <c r="F213" s="4" t="s">
        <v>843</v>
      </c>
      <c r="G213" s="4" t="s">
        <v>9</v>
      </c>
      <c r="H213" s="19">
        <v>27</v>
      </c>
      <c r="I213" s="19" t="str" cm="1">
        <f t="array" ref="I213">_xlfn.IFS(H214&lt;30, "Young Adult", H214&gt;=50, "Senior", H214&gt;= 30, "Adult")</f>
        <v>Young Adult</v>
      </c>
      <c r="J213" s="4" t="s">
        <v>15</v>
      </c>
      <c r="K213" s="4">
        <v>4</v>
      </c>
      <c r="L213" s="5">
        <v>25</v>
      </c>
      <c r="M213">
        <f t="shared" si="6"/>
        <v>100</v>
      </c>
      <c r="N213" s="17">
        <f t="shared" si="7"/>
        <v>1.5</v>
      </c>
    </row>
    <row r="214" spans="1:14" x14ac:dyDescent="0.25">
      <c r="A214" s="2">
        <v>873</v>
      </c>
      <c r="B214" s="3">
        <v>45198</v>
      </c>
      <c r="C214">
        <v>2023</v>
      </c>
      <c r="D214">
        <v>9</v>
      </c>
      <c r="E214">
        <v>29</v>
      </c>
      <c r="F214" s="4" t="s">
        <v>885</v>
      </c>
      <c r="G214" s="4" t="s">
        <v>12</v>
      </c>
      <c r="H214" s="19">
        <v>27</v>
      </c>
      <c r="I214" s="19" t="str" cm="1">
        <f t="array" ref="I214">_xlfn.IFS(H215&lt;30, "Young Adult", H215&gt;=50, "Senior", H215&gt;= 30, "Adult")</f>
        <v>Young Adult</v>
      </c>
      <c r="J214" s="4" t="s">
        <v>15</v>
      </c>
      <c r="K214" s="4">
        <v>4</v>
      </c>
      <c r="L214" s="5">
        <v>25</v>
      </c>
      <c r="M214">
        <f t="shared" si="6"/>
        <v>100</v>
      </c>
      <c r="N214" s="17">
        <f t="shared" si="7"/>
        <v>1.5</v>
      </c>
    </row>
    <row r="215" spans="1:14" x14ac:dyDescent="0.25">
      <c r="A215" s="2">
        <v>971</v>
      </c>
      <c r="B215" s="3">
        <v>45265</v>
      </c>
      <c r="C215">
        <v>2023</v>
      </c>
      <c r="D215">
        <v>12</v>
      </c>
      <c r="E215">
        <v>5</v>
      </c>
      <c r="F215" s="4" t="s">
        <v>983</v>
      </c>
      <c r="G215" s="4" t="s">
        <v>12</v>
      </c>
      <c r="H215" s="19">
        <v>27</v>
      </c>
      <c r="I215" s="19" t="str" cm="1">
        <f t="array" ref="I215">_xlfn.IFS(H216&lt;30, "Young Adult", H216&gt;=50, "Senior", H216&gt;= 30, "Adult")</f>
        <v>Young Adult</v>
      </c>
      <c r="J215" s="4" t="s">
        <v>15</v>
      </c>
      <c r="K215" s="4">
        <v>4</v>
      </c>
      <c r="L215" s="5">
        <v>50</v>
      </c>
      <c r="M215">
        <f t="shared" si="6"/>
        <v>200</v>
      </c>
      <c r="N215" s="17">
        <f t="shared" si="7"/>
        <v>3</v>
      </c>
    </row>
    <row r="216" spans="1:14" x14ac:dyDescent="0.25">
      <c r="A216" s="2">
        <v>26</v>
      </c>
      <c r="B216" s="3">
        <v>45206</v>
      </c>
      <c r="C216">
        <v>2023</v>
      </c>
      <c r="D216">
        <v>10</v>
      </c>
      <c r="E216">
        <v>7</v>
      </c>
      <c r="F216" s="4" t="s">
        <v>38</v>
      </c>
      <c r="G216" s="4" t="s">
        <v>12</v>
      </c>
      <c r="H216" s="19">
        <v>28</v>
      </c>
      <c r="I216" s="19" t="str" cm="1">
        <f t="array" ref="I216">_xlfn.IFS(H217&lt;30, "Young Adult", H217&gt;=50, "Senior", H217&gt;= 30, "Adult")</f>
        <v>Young Adult</v>
      </c>
      <c r="J216" s="4" t="s">
        <v>15</v>
      </c>
      <c r="K216" s="4">
        <v>2</v>
      </c>
      <c r="L216" s="5">
        <v>500</v>
      </c>
      <c r="M216">
        <f t="shared" si="6"/>
        <v>1000</v>
      </c>
      <c r="N216" s="17">
        <f t="shared" si="7"/>
        <v>15</v>
      </c>
    </row>
    <row r="217" spans="1:14" x14ac:dyDescent="0.25">
      <c r="A217" s="2">
        <v>87</v>
      </c>
      <c r="B217" s="3">
        <v>45252</v>
      </c>
      <c r="C217">
        <v>2023</v>
      </c>
      <c r="D217">
        <v>11</v>
      </c>
      <c r="E217">
        <v>22</v>
      </c>
      <c r="F217" s="4" t="s">
        <v>99</v>
      </c>
      <c r="G217" s="4" t="s">
        <v>12</v>
      </c>
      <c r="H217" s="19">
        <v>28</v>
      </c>
      <c r="I217" s="19" t="str" cm="1">
        <f t="array" ref="I217">_xlfn.IFS(H218&lt;30, "Young Adult", H218&gt;=50, "Senior", H218&gt;= 30, "Adult")</f>
        <v>Young Adult</v>
      </c>
      <c r="J217" s="4" t="s">
        <v>10</v>
      </c>
      <c r="K217" s="4">
        <v>2</v>
      </c>
      <c r="L217" s="5">
        <v>50</v>
      </c>
      <c r="M217">
        <f t="shared" si="6"/>
        <v>100</v>
      </c>
      <c r="N217" s="17">
        <f t="shared" si="7"/>
        <v>1.5</v>
      </c>
    </row>
    <row r="218" spans="1:14" x14ac:dyDescent="0.25">
      <c r="A218" s="2">
        <v>121</v>
      </c>
      <c r="B218" s="3">
        <v>45214</v>
      </c>
      <c r="C218">
        <v>2023</v>
      </c>
      <c r="D218">
        <v>10</v>
      </c>
      <c r="E218">
        <v>15</v>
      </c>
      <c r="F218" s="4" t="s">
        <v>133</v>
      </c>
      <c r="G218" s="4" t="s">
        <v>12</v>
      </c>
      <c r="H218" s="19">
        <v>28</v>
      </c>
      <c r="I218" s="19" t="str" cm="1">
        <f t="array" ref="I218">_xlfn.IFS(H219&lt;30, "Young Adult", H219&gt;=50, "Senior", H219&gt;= 30, "Adult")</f>
        <v>Young Adult</v>
      </c>
      <c r="J218" s="4" t="s">
        <v>15</v>
      </c>
      <c r="K218" s="4">
        <v>4</v>
      </c>
      <c r="L218" s="5">
        <v>50</v>
      </c>
      <c r="M218">
        <f t="shared" si="6"/>
        <v>200</v>
      </c>
      <c r="N218" s="17">
        <f t="shared" si="7"/>
        <v>3</v>
      </c>
    </row>
    <row r="219" spans="1:14" x14ac:dyDescent="0.25">
      <c r="A219" s="2">
        <v>126</v>
      </c>
      <c r="B219" s="3">
        <v>45225</v>
      </c>
      <c r="C219">
        <v>2023</v>
      </c>
      <c r="D219">
        <v>10</v>
      </c>
      <c r="E219">
        <v>26</v>
      </c>
      <c r="F219" s="4" t="s">
        <v>138</v>
      </c>
      <c r="G219" s="4" t="s">
        <v>12</v>
      </c>
      <c r="H219" s="19">
        <v>28</v>
      </c>
      <c r="I219" s="19" t="str" cm="1">
        <f t="array" ref="I219">_xlfn.IFS(H220&lt;30, "Young Adult", H220&gt;=50, "Senior", H220&gt;= 30, "Adult")</f>
        <v>Young Adult</v>
      </c>
      <c r="J219" s="4" t="s">
        <v>13</v>
      </c>
      <c r="K219" s="4">
        <v>3</v>
      </c>
      <c r="L219" s="5">
        <v>30</v>
      </c>
      <c r="M219">
        <f t="shared" si="6"/>
        <v>90</v>
      </c>
      <c r="N219" s="17">
        <f t="shared" si="7"/>
        <v>1.3499999999999999</v>
      </c>
    </row>
    <row r="220" spans="1:14" x14ac:dyDescent="0.25">
      <c r="A220" s="2">
        <v>244</v>
      </c>
      <c r="B220" s="3">
        <v>45269</v>
      </c>
      <c r="C220">
        <v>2023</v>
      </c>
      <c r="D220">
        <v>12</v>
      </c>
      <c r="E220">
        <v>12</v>
      </c>
      <c r="F220" s="4" t="s">
        <v>256</v>
      </c>
      <c r="G220" s="4" t="s">
        <v>9</v>
      </c>
      <c r="H220" s="19">
        <v>28</v>
      </c>
      <c r="I220" s="19" t="str" cm="1">
        <f t="array" ref="I220">_xlfn.IFS(H221&lt;30, "Young Adult", H221&gt;=50, "Senior", H221&gt;= 30, "Adult")</f>
        <v>Young Adult</v>
      </c>
      <c r="J220" s="4" t="s">
        <v>10</v>
      </c>
      <c r="K220" s="4">
        <v>2</v>
      </c>
      <c r="L220" s="5">
        <v>50</v>
      </c>
      <c r="M220">
        <f t="shared" si="6"/>
        <v>100</v>
      </c>
      <c r="N220" s="17">
        <f t="shared" si="7"/>
        <v>1.5</v>
      </c>
    </row>
    <row r="221" spans="1:14" x14ac:dyDescent="0.25">
      <c r="A221" s="2">
        <v>260</v>
      </c>
      <c r="B221" s="3">
        <v>45108</v>
      </c>
      <c r="C221">
        <v>2023</v>
      </c>
      <c r="D221">
        <v>7</v>
      </c>
      <c r="E221">
        <v>1</v>
      </c>
      <c r="F221" s="4" t="s">
        <v>272</v>
      </c>
      <c r="G221" s="4" t="s">
        <v>9</v>
      </c>
      <c r="H221" s="19">
        <v>28</v>
      </c>
      <c r="I221" s="19" t="str" cm="1">
        <f t="array" ref="I221">_xlfn.IFS(H222&lt;30, "Young Adult", H222&gt;=50, "Senior", H222&gt;= 30, "Adult")</f>
        <v>Young Adult</v>
      </c>
      <c r="J221" s="4" t="s">
        <v>10</v>
      </c>
      <c r="K221" s="4">
        <v>2</v>
      </c>
      <c r="L221" s="5">
        <v>30</v>
      </c>
      <c r="M221">
        <f t="shared" si="6"/>
        <v>60</v>
      </c>
      <c r="N221" s="17">
        <f t="shared" si="7"/>
        <v>0.89999999999999991</v>
      </c>
    </row>
    <row r="222" spans="1:14" x14ac:dyDescent="0.25">
      <c r="A222" s="2">
        <v>268</v>
      </c>
      <c r="B222" s="3">
        <v>44977</v>
      </c>
      <c r="C222">
        <v>2023</v>
      </c>
      <c r="D222">
        <v>2</v>
      </c>
      <c r="E222">
        <v>2</v>
      </c>
      <c r="F222" s="4" t="s">
        <v>280</v>
      </c>
      <c r="G222" s="4" t="s">
        <v>12</v>
      </c>
      <c r="H222" s="19">
        <v>28</v>
      </c>
      <c r="I222" s="19" t="str" cm="1">
        <f t="array" ref="I222">_xlfn.IFS(H223&lt;30, "Young Adult", H223&gt;=50, "Senior", H223&gt;= 30, "Adult")</f>
        <v>Young Adult</v>
      </c>
      <c r="J222" s="4" t="s">
        <v>15</v>
      </c>
      <c r="K222" s="4">
        <v>1</v>
      </c>
      <c r="L222" s="5">
        <v>30</v>
      </c>
      <c r="M222">
        <f t="shared" si="6"/>
        <v>30</v>
      </c>
      <c r="N222" s="17">
        <f t="shared" si="7"/>
        <v>0.44999999999999996</v>
      </c>
    </row>
    <row r="223" spans="1:14" x14ac:dyDescent="0.25">
      <c r="A223" s="2">
        <v>288</v>
      </c>
      <c r="B223" s="3">
        <v>44952</v>
      </c>
      <c r="C223">
        <v>2023</v>
      </c>
      <c r="D223">
        <v>1</v>
      </c>
      <c r="E223">
        <v>26</v>
      </c>
      <c r="F223" s="4" t="s">
        <v>300</v>
      </c>
      <c r="G223" s="4" t="s">
        <v>9</v>
      </c>
      <c r="H223" s="19">
        <v>28</v>
      </c>
      <c r="I223" s="19" t="str" cm="1">
        <f t="array" ref="I223">_xlfn.IFS(H224&lt;30, "Young Adult", H224&gt;=50, "Senior", H224&gt;= 30, "Adult")</f>
        <v>Young Adult</v>
      </c>
      <c r="J223" s="4" t="s">
        <v>13</v>
      </c>
      <c r="K223" s="4">
        <v>4</v>
      </c>
      <c r="L223" s="5">
        <v>30</v>
      </c>
      <c r="M223">
        <f t="shared" si="6"/>
        <v>120</v>
      </c>
      <c r="N223" s="17">
        <f t="shared" si="7"/>
        <v>1.7999999999999998</v>
      </c>
    </row>
    <row r="224" spans="1:14" x14ac:dyDescent="0.25">
      <c r="A224" s="2">
        <v>310</v>
      </c>
      <c r="B224" s="3">
        <v>45211</v>
      </c>
      <c r="C224">
        <v>2023</v>
      </c>
      <c r="D224">
        <v>10</v>
      </c>
      <c r="E224">
        <v>12</v>
      </c>
      <c r="F224" s="4" t="s">
        <v>322</v>
      </c>
      <c r="G224" s="4" t="s">
        <v>12</v>
      </c>
      <c r="H224" s="19">
        <v>28</v>
      </c>
      <c r="I224" s="19" t="str" cm="1">
        <f t="array" ref="I224">_xlfn.IFS(H225&lt;30, "Young Adult", H225&gt;=50, "Senior", H225&gt;= 30, "Adult")</f>
        <v>Young Adult</v>
      </c>
      <c r="J224" s="4" t="s">
        <v>10</v>
      </c>
      <c r="K224" s="4">
        <v>1</v>
      </c>
      <c r="L224" s="5">
        <v>25</v>
      </c>
      <c r="M224">
        <f t="shared" si="6"/>
        <v>25</v>
      </c>
      <c r="N224" s="17">
        <f t="shared" si="7"/>
        <v>0.375</v>
      </c>
    </row>
    <row r="225" spans="1:14" x14ac:dyDescent="0.25">
      <c r="A225" s="2">
        <v>320</v>
      </c>
      <c r="B225" s="3">
        <v>44958</v>
      </c>
      <c r="C225">
        <v>2023</v>
      </c>
      <c r="D225">
        <v>2</v>
      </c>
      <c r="E225">
        <v>1</v>
      </c>
      <c r="F225" s="4" t="s">
        <v>332</v>
      </c>
      <c r="G225" s="4" t="s">
        <v>12</v>
      </c>
      <c r="H225" s="19">
        <v>28</v>
      </c>
      <c r="I225" s="19" t="str" cm="1">
        <f t="array" ref="I225">_xlfn.IFS(H226&lt;30, "Young Adult", H226&gt;=50, "Senior", H226&gt;= 30, "Adult")</f>
        <v>Young Adult</v>
      </c>
      <c r="J225" s="4" t="s">
        <v>15</v>
      </c>
      <c r="K225" s="4">
        <v>4</v>
      </c>
      <c r="L225" s="5">
        <v>300</v>
      </c>
      <c r="M225">
        <f t="shared" si="6"/>
        <v>1200</v>
      </c>
      <c r="N225" s="17">
        <f t="shared" si="7"/>
        <v>18</v>
      </c>
    </row>
    <row r="226" spans="1:14" x14ac:dyDescent="0.25">
      <c r="A226" s="2">
        <v>331</v>
      </c>
      <c r="B226" s="3">
        <v>44968</v>
      </c>
      <c r="C226">
        <v>2023</v>
      </c>
      <c r="D226">
        <v>2</v>
      </c>
      <c r="E226">
        <v>11</v>
      </c>
      <c r="F226" s="4" t="s">
        <v>343</v>
      </c>
      <c r="G226" s="4" t="s">
        <v>9</v>
      </c>
      <c r="H226" s="19">
        <v>28</v>
      </c>
      <c r="I226" s="19" t="str" cm="1">
        <f t="array" ref="I226">_xlfn.IFS(H227&lt;30, "Young Adult", H227&gt;=50, "Senior", H227&gt;= 30, "Adult")</f>
        <v>Young Adult</v>
      </c>
      <c r="J226" s="4" t="s">
        <v>15</v>
      </c>
      <c r="K226" s="4">
        <v>3</v>
      </c>
      <c r="L226" s="5">
        <v>30</v>
      </c>
      <c r="M226">
        <f t="shared" si="6"/>
        <v>90</v>
      </c>
      <c r="N226" s="17">
        <f t="shared" si="7"/>
        <v>1.3499999999999999</v>
      </c>
    </row>
    <row r="227" spans="1:14" x14ac:dyDescent="0.25">
      <c r="A227" s="2">
        <v>422</v>
      </c>
      <c r="B227" s="3">
        <v>45097</v>
      </c>
      <c r="C227">
        <v>2023</v>
      </c>
      <c r="D227">
        <v>6</v>
      </c>
      <c r="E227">
        <v>20</v>
      </c>
      <c r="F227" s="4" t="s">
        <v>434</v>
      </c>
      <c r="G227" s="4" t="s">
        <v>12</v>
      </c>
      <c r="H227" s="19">
        <v>28</v>
      </c>
      <c r="I227" s="19" t="str" cm="1">
        <f t="array" ref="I227">_xlfn.IFS(H228&lt;30, "Young Adult", H228&gt;=50, "Senior", H228&gt;= 30, "Adult")</f>
        <v>Young Adult</v>
      </c>
      <c r="J227" s="4" t="s">
        <v>13</v>
      </c>
      <c r="K227" s="4">
        <v>3</v>
      </c>
      <c r="L227" s="5">
        <v>30</v>
      </c>
      <c r="M227">
        <f t="shared" si="6"/>
        <v>90</v>
      </c>
      <c r="N227" s="17">
        <f t="shared" si="7"/>
        <v>1.3499999999999999</v>
      </c>
    </row>
    <row r="228" spans="1:14" x14ac:dyDescent="0.25">
      <c r="A228" s="2">
        <v>459</v>
      </c>
      <c r="B228" s="3">
        <v>45006</v>
      </c>
      <c r="C228">
        <v>2023</v>
      </c>
      <c r="D228">
        <v>3</v>
      </c>
      <c r="E228">
        <v>21</v>
      </c>
      <c r="F228" s="4" t="s">
        <v>471</v>
      </c>
      <c r="G228" s="4" t="s">
        <v>9</v>
      </c>
      <c r="H228" s="19">
        <v>28</v>
      </c>
      <c r="I228" s="19" t="str" cm="1">
        <f t="array" ref="I228">_xlfn.IFS(H229&lt;30, "Young Adult", H229&gt;=50, "Senior", H229&gt;= 30, "Adult")</f>
        <v>Young Adult</v>
      </c>
      <c r="J228" s="4" t="s">
        <v>13</v>
      </c>
      <c r="K228" s="4">
        <v>4</v>
      </c>
      <c r="L228" s="5">
        <v>300</v>
      </c>
      <c r="M228">
        <f t="shared" si="6"/>
        <v>1200</v>
      </c>
      <c r="N228" s="17">
        <f t="shared" si="7"/>
        <v>18</v>
      </c>
    </row>
    <row r="229" spans="1:14" x14ac:dyDescent="0.25">
      <c r="A229" s="2">
        <v>482</v>
      </c>
      <c r="B229" s="3">
        <v>45043</v>
      </c>
      <c r="C229">
        <v>2023</v>
      </c>
      <c r="D229">
        <v>4</v>
      </c>
      <c r="E229">
        <v>27</v>
      </c>
      <c r="F229" s="4" t="s">
        <v>494</v>
      </c>
      <c r="G229" s="4" t="s">
        <v>12</v>
      </c>
      <c r="H229" s="19">
        <v>28</v>
      </c>
      <c r="I229" s="19" t="str" cm="1">
        <f t="array" ref="I229">_xlfn.IFS(H230&lt;30, "Young Adult", H230&gt;=50, "Senior", H230&gt;= 30, "Adult")</f>
        <v>Young Adult</v>
      </c>
      <c r="J229" s="4" t="s">
        <v>13</v>
      </c>
      <c r="K229" s="4">
        <v>4</v>
      </c>
      <c r="L229" s="5">
        <v>300</v>
      </c>
      <c r="M229">
        <f t="shared" si="6"/>
        <v>1200</v>
      </c>
      <c r="N229" s="17">
        <f t="shared" si="7"/>
        <v>18</v>
      </c>
    </row>
    <row r="230" spans="1:14" x14ac:dyDescent="0.25">
      <c r="A230" s="2">
        <v>599</v>
      </c>
      <c r="B230" s="3">
        <v>45249</v>
      </c>
      <c r="C230">
        <v>2023</v>
      </c>
      <c r="D230">
        <v>11</v>
      </c>
      <c r="E230">
        <v>19</v>
      </c>
      <c r="F230" s="4" t="s">
        <v>611</v>
      </c>
      <c r="G230" s="4" t="s">
        <v>12</v>
      </c>
      <c r="H230" s="19">
        <v>28</v>
      </c>
      <c r="I230" s="19" t="str" cm="1">
        <f t="array" ref="I230">_xlfn.IFS(H231&lt;30, "Young Adult", H231&gt;=50, "Senior", H231&gt;= 30, "Adult")</f>
        <v>Young Adult</v>
      </c>
      <c r="J230" s="4" t="s">
        <v>10</v>
      </c>
      <c r="K230" s="4">
        <v>2</v>
      </c>
      <c r="L230" s="5">
        <v>50</v>
      </c>
      <c r="M230">
        <f t="shared" si="6"/>
        <v>100</v>
      </c>
      <c r="N230" s="17">
        <f t="shared" si="7"/>
        <v>1.5</v>
      </c>
    </row>
    <row r="231" spans="1:14" x14ac:dyDescent="0.25">
      <c r="A231" s="2">
        <v>643</v>
      </c>
      <c r="B231" s="3">
        <v>45193</v>
      </c>
      <c r="C231">
        <v>2023</v>
      </c>
      <c r="D231">
        <v>9</v>
      </c>
      <c r="E231">
        <v>24</v>
      </c>
      <c r="F231" s="4" t="s">
        <v>655</v>
      </c>
      <c r="G231" s="4" t="s">
        <v>12</v>
      </c>
      <c r="H231" s="19">
        <v>28</v>
      </c>
      <c r="I231" s="19" t="str" cm="1">
        <f t="array" ref="I231">_xlfn.IFS(H232&lt;30, "Young Adult", H232&gt;=50, "Senior", H232&gt;= 30, "Adult")</f>
        <v>Young Adult</v>
      </c>
      <c r="J231" s="4" t="s">
        <v>15</v>
      </c>
      <c r="K231" s="4">
        <v>3</v>
      </c>
      <c r="L231" s="5">
        <v>30</v>
      </c>
      <c r="M231">
        <f t="shared" si="6"/>
        <v>90</v>
      </c>
      <c r="N231" s="17">
        <f t="shared" si="7"/>
        <v>1.3499999999999999</v>
      </c>
    </row>
    <row r="232" spans="1:14" x14ac:dyDescent="0.25">
      <c r="A232" s="2">
        <v>684</v>
      </c>
      <c r="B232" s="3">
        <v>45107</v>
      </c>
      <c r="C232">
        <v>2023</v>
      </c>
      <c r="D232">
        <v>6</v>
      </c>
      <c r="E232">
        <v>30</v>
      </c>
      <c r="F232" s="4" t="s">
        <v>696</v>
      </c>
      <c r="G232" s="4" t="s">
        <v>12</v>
      </c>
      <c r="H232" s="19">
        <v>28</v>
      </c>
      <c r="I232" s="19" t="str" cm="1">
        <f t="array" ref="I232">_xlfn.IFS(H233&lt;30, "Young Adult", H233&gt;=50, "Senior", H233&gt;= 30, "Adult")</f>
        <v>Young Adult</v>
      </c>
      <c r="J232" s="4" t="s">
        <v>13</v>
      </c>
      <c r="K232" s="4">
        <v>2</v>
      </c>
      <c r="L232" s="5">
        <v>500</v>
      </c>
      <c r="M232">
        <f t="shared" si="6"/>
        <v>1000</v>
      </c>
      <c r="N232" s="17">
        <f t="shared" si="7"/>
        <v>15</v>
      </c>
    </row>
    <row r="233" spans="1:14" x14ac:dyDescent="0.25">
      <c r="A233" s="2">
        <v>686</v>
      </c>
      <c r="B233" s="3">
        <v>45126</v>
      </c>
      <c r="C233">
        <v>2023</v>
      </c>
      <c r="D233">
        <v>7</v>
      </c>
      <c r="E233">
        <v>19</v>
      </c>
      <c r="F233" s="4" t="s">
        <v>698</v>
      </c>
      <c r="G233" s="4" t="s">
        <v>12</v>
      </c>
      <c r="H233" s="19">
        <v>28</v>
      </c>
      <c r="I233" s="19" t="str" cm="1">
        <f t="array" ref="I233">_xlfn.IFS(H234&lt;30, "Young Adult", H234&gt;=50, "Senior", H234&gt;= 30, "Adult")</f>
        <v>Young Adult</v>
      </c>
      <c r="J233" s="4" t="s">
        <v>15</v>
      </c>
      <c r="K233" s="4">
        <v>4</v>
      </c>
      <c r="L233" s="5">
        <v>50</v>
      </c>
      <c r="M233">
        <f t="shared" si="6"/>
        <v>200</v>
      </c>
      <c r="N233" s="17">
        <f t="shared" si="7"/>
        <v>3</v>
      </c>
    </row>
    <row r="234" spans="1:14" x14ac:dyDescent="0.25">
      <c r="A234" s="2">
        <v>862</v>
      </c>
      <c r="B234" s="3">
        <v>45077</v>
      </c>
      <c r="C234">
        <v>2023</v>
      </c>
      <c r="D234">
        <v>5</v>
      </c>
      <c r="E234">
        <v>31</v>
      </c>
      <c r="F234" s="4" t="s">
        <v>874</v>
      </c>
      <c r="G234" s="4" t="s">
        <v>9</v>
      </c>
      <c r="H234" s="19">
        <v>28</v>
      </c>
      <c r="I234" s="19" t="str" cm="1">
        <f t="array" ref="I234">_xlfn.IFS(H235&lt;30, "Young Adult", H235&gt;=50, "Senior", H235&gt;= 30, "Adult")</f>
        <v>Young Adult</v>
      </c>
      <c r="J234" s="4" t="s">
        <v>15</v>
      </c>
      <c r="K234" s="4">
        <v>4</v>
      </c>
      <c r="L234" s="5">
        <v>300</v>
      </c>
      <c r="M234">
        <f t="shared" si="6"/>
        <v>1200</v>
      </c>
      <c r="N234" s="17">
        <f t="shared" si="7"/>
        <v>18</v>
      </c>
    </row>
    <row r="235" spans="1:14" x14ac:dyDescent="0.25">
      <c r="A235" s="2">
        <v>904</v>
      </c>
      <c r="B235" s="3">
        <v>45111</v>
      </c>
      <c r="C235">
        <v>2023</v>
      </c>
      <c r="D235">
        <v>7</v>
      </c>
      <c r="E235">
        <v>4</v>
      </c>
      <c r="F235" s="4" t="s">
        <v>916</v>
      </c>
      <c r="G235" s="4" t="s">
        <v>9</v>
      </c>
      <c r="H235" s="19">
        <v>28</v>
      </c>
      <c r="I235" s="19" t="str" cm="1">
        <f t="array" ref="I235">_xlfn.IFS(H236&lt;30, "Young Adult", H236&gt;=50, "Senior", H236&gt;= 30, "Adult")</f>
        <v>Young Adult</v>
      </c>
      <c r="J235" s="4" t="s">
        <v>13</v>
      </c>
      <c r="K235" s="4">
        <v>1</v>
      </c>
      <c r="L235" s="5">
        <v>500</v>
      </c>
      <c r="M235">
        <f t="shared" si="6"/>
        <v>500</v>
      </c>
      <c r="N235" s="17">
        <f t="shared" si="7"/>
        <v>7.5</v>
      </c>
    </row>
    <row r="236" spans="1:14" x14ac:dyDescent="0.25">
      <c r="A236" s="2">
        <v>920</v>
      </c>
      <c r="B236" s="3">
        <v>44979</v>
      </c>
      <c r="C236">
        <v>2023</v>
      </c>
      <c r="D236">
        <v>2</v>
      </c>
      <c r="E236">
        <v>22</v>
      </c>
      <c r="F236" s="4" t="s">
        <v>932</v>
      </c>
      <c r="G236" s="4" t="s">
        <v>12</v>
      </c>
      <c r="H236" s="19">
        <v>28</v>
      </c>
      <c r="I236" s="19" t="str" cm="1">
        <f t="array" ref="I236">_xlfn.IFS(H237&lt;30, "Young Adult", H237&gt;=50, "Senior", H237&gt;= 30, "Adult")</f>
        <v>Young Adult</v>
      </c>
      <c r="J236" s="4" t="s">
        <v>10</v>
      </c>
      <c r="K236" s="4">
        <v>3</v>
      </c>
      <c r="L236" s="5">
        <v>25</v>
      </c>
      <c r="M236">
        <f t="shared" si="6"/>
        <v>75</v>
      </c>
      <c r="N236" s="17">
        <f t="shared" si="7"/>
        <v>1.125</v>
      </c>
    </row>
    <row r="237" spans="1:14" x14ac:dyDescent="0.25">
      <c r="A237" s="2">
        <v>73</v>
      </c>
      <c r="B237" s="3">
        <v>45159</v>
      </c>
      <c r="C237">
        <v>2023</v>
      </c>
      <c r="D237">
        <v>8</v>
      </c>
      <c r="E237">
        <v>21</v>
      </c>
      <c r="F237" s="4" t="s">
        <v>85</v>
      </c>
      <c r="G237" s="4" t="s">
        <v>9</v>
      </c>
      <c r="H237" s="19">
        <v>29</v>
      </c>
      <c r="I237" s="19" t="str" cm="1">
        <f t="array" ref="I237">_xlfn.IFS(H238&lt;30, "Young Adult", H238&gt;=50, "Senior", H238&gt;= 30, "Adult")</f>
        <v>Young Adult</v>
      </c>
      <c r="J237" s="4" t="s">
        <v>15</v>
      </c>
      <c r="K237" s="4">
        <v>3</v>
      </c>
      <c r="L237" s="5">
        <v>30</v>
      </c>
      <c r="M237">
        <f t="shared" si="6"/>
        <v>90</v>
      </c>
      <c r="N237" s="17">
        <f t="shared" si="7"/>
        <v>1.3499999999999999</v>
      </c>
    </row>
    <row r="238" spans="1:14" x14ac:dyDescent="0.25">
      <c r="A238" s="2">
        <v>151</v>
      </c>
      <c r="B238" s="3">
        <v>45275</v>
      </c>
      <c r="C238">
        <v>2023</v>
      </c>
      <c r="D238">
        <v>12</v>
      </c>
      <c r="E238">
        <v>15</v>
      </c>
      <c r="F238" s="4" t="s">
        <v>163</v>
      </c>
      <c r="G238" s="4" t="s">
        <v>9</v>
      </c>
      <c r="H238" s="19">
        <v>29</v>
      </c>
      <c r="I238" s="19" t="str" cm="1">
        <f t="array" ref="I238">_xlfn.IFS(H239&lt;30, "Young Adult", H239&gt;=50, "Senior", H239&gt;= 30, "Adult")</f>
        <v>Young Adult</v>
      </c>
      <c r="J238" s="4" t="s">
        <v>13</v>
      </c>
      <c r="K238" s="4">
        <v>1</v>
      </c>
      <c r="L238" s="5">
        <v>50</v>
      </c>
      <c r="M238">
        <f t="shared" si="6"/>
        <v>50</v>
      </c>
      <c r="N238" s="17">
        <f t="shared" si="7"/>
        <v>0.75</v>
      </c>
    </row>
    <row r="239" spans="1:14" x14ac:dyDescent="0.25">
      <c r="A239" s="2">
        <v>281</v>
      </c>
      <c r="B239" s="3">
        <v>45069</v>
      </c>
      <c r="C239">
        <v>2023</v>
      </c>
      <c r="D239">
        <v>5</v>
      </c>
      <c r="E239">
        <v>23</v>
      </c>
      <c r="F239" s="4" t="s">
        <v>293</v>
      </c>
      <c r="G239" s="4" t="s">
        <v>12</v>
      </c>
      <c r="H239" s="19">
        <v>29</v>
      </c>
      <c r="I239" s="19" t="str" cm="1">
        <f t="array" ref="I239">_xlfn.IFS(H240&lt;30, "Young Adult", H240&gt;=50, "Senior", H240&gt;= 30, "Adult")</f>
        <v>Young Adult</v>
      </c>
      <c r="J239" s="4" t="s">
        <v>10</v>
      </c>
      <c r="K239" s="4">
        <v>4</v>
      </c>
      <c r="L239" s="5">
        <v>500</v>
      </c>
      <c r="M239">
        <f t="shared" si="6"/>
        <v>2000</v>
      </c>
      <c r="N239" s="17">
        <f t="shared" si="7"/>
        <v>30</v>
      </c>
    </row>
    <row r="240" spans="1:14" x14ac:dyDescent="0.25">
      <c r="A240" s="2">
        <v>323</v>
      </c>
      <c r="B240" s="3">
        <v>44952</v>
      </c>
      <c r="C240">
        <v>2023</v>
      </c>
      <c r="D240">
        <v>1</v>
      </c>
      <c r="E240">
        <v>26</v>
      </c>
      <c r="F240" s="4" t="s">
        <v>335</v>
      </c>
      <c r="G240" s="4" t="s">
        <v>12</v>
      </c>
      <c r="H240" s="19">
        <v>29</v>
      </c>
      <c r="I240" s="19" t="str" cm="1">
        <f t="array" ref="I240">_xlfn.IFS(H241&lt;30, "Young Adult", H241&gt;=50, "Senior", H241&gt;= 30, "Adult")</f>
        <v>Young Adult</v>
      </c>
      <c r="J240" s="4" t="s">
        <v>10</v>
      </c>
      <c r="K240" s="4">
        <v>3</v>
      </c>
      <c r="L240" s="5">
        <v>300</v>
      </c>
      <c r="M240">
        <f t="shared" si="6"/>
        <v>900</v>
      </c>
      <c r="N240" s="17">
        <f t="shared" si="7"/>
        <v>13.5</v>
      </c>
    </row>
    <row r="241" spans="1:14" x14ac:dyDescent="0.25">
      <c r="A241" s="2">
        <v>410</v>
      </c>
      <c r="B241" s="3">
        <v>45251</v>
      </c>
      <c r="C241">
        <v>2023</v>
      </c>
      <c r="D241">
        <v>11</v>
      </c>
      <c r="E241">
        <v>21</v>
      </c>
      <c r="F241" s="4" t="s">
        <v>422</v>
      </c>
      <c r="G241" s="4" t="s">
        <v>12</v>
      </c>
      <c r="H241" s="19">
        <v>29</v>
      </c>
      <c r="I241" s="19" t="str" cm="1">
        <f t="array" ref="I241">_xlfn.IFS(H242&lt;30, "Young Adult", H242&gt;=50, "Senior", H242&gt;= 30, "Adult")</f>
        <v>Young Adult</v>
      </c>
      <c r="J241" s="4" t="s">
        <v>13</v>
      </c>
      <c r="K241" s="4">
        <v>2</v>
      </c>
      <c r="L241" s="5">
        <v>50</v>
      </c>
      <c r="M241">
        <f t="shared" si="6"/>
        <v>100</v>
      </c>
      <c r="N241" s="17">
        <f t="shared" si="7"/>
        <v>1.5</v>
      </c>
    </row>
    <row r="242" spans="1:14" x14ac:dyDescent="0.25">
      <c r="A242" s="2">
        <v>433</v>
      </c>
      <c r="B242" s="3">
        <v>44984</v>
      </c>
      <c r="C242">
        <v>2023</v>
      </c>
      <c r="D242">
        <v>2</v>
      </c>
      <c r="E242">
        <v>27</v>
      </c>
      <c r="F242" s="4" t="s">
        <v>445</v>
      </c>
      <c r="G242" s="4" t="s">
        <v>9</v>
      </c>
      <c r="H242" s="19">
        <v>29</v>
      </c>
      <c r="I242" s="19" t="str" cm="1">
        <f t="array" ref="I242">_xlfn.IFS(H243&lt;30, "Young Adult", H243&gt;=50, "Senior", H243&gt;= 30, "Adult")</f>
        <v>Young Adult</v>
      </c>
      <c r="J242" s="4" t="s">
        <v>10</v>
      </c>
      <c r="K242" s="4">
        <v>4</v>
      </c>
      <c r="L242" s="5">
        <v>50</v>
      </c>
      <c r="M242">
        <f t="shared" si="6"/>
        <v>200</v>
      </c>
      <c r="N242" s="17">
        <f t="shared" si="7"/>
        <v>3</v>
      </c>
    </row>
    <row r="243" spans="1:14" x14ac:dyDescent="0.25">
      <c r="A243" s="2">
        <v>443</v>
      </c>
      <c r="B243" s="3">
        <v>45147</v>
      </c>
      <c r="C243">
        <v>2023</v>
      </c>
      <c r="D243">
        <v>8</v>
      </c>
      <c r="E243">
        <v>9</v>
      </c>
      <c r="F243" s="4" t="s">
        <v>455</v>
      </c>
      <c r="G243" s="4" t="s">
        <v>9</v>
      </c>
      <c r="H243" s="19">
        <v>29</v>
      </c>
      <c r="I243" s="19" t="str" cm="1">
        <f t="array" ref="I243">_xlfn.IFS(H244&lt;30, "Young Adult", H244&gt;=50, "Senior", H244&gt;= 30, "Adult")</f>
        <v>Young Adult</v>
      </c>
      <c r="J243" s="4" t="s">
        <v>13</v>
      </c>
      <c r="K243" s="4">
        <v>2</v>
      </c>
      <c r="L243" s="5">
        <v>300</v>
      </c>
      <c r="M243">
        <f t="shared" si="6"/>
        <v>600</v>
      </c>
      <c r="N243" s="17">
        <f t="shared" si="7"/>
        <v>9</v>
      </c>
    </row>
    <row r="244" spans="1:14" x14ac:dyDescent="0.25">
      <c r="A244" s="2">
        <v>604</v>
      </c>
      <c r="B244" s="3">
        <v>45180</v>
      </c>
      <c r="C244">
        <v>2023</v>
      </c>
      <c r="D244">
        <v>9</v>
      </c>
      <c r="E244">
        <v>11</v>
      </c>
      <c r="F244" s="4" t="s">
        <v>616</v>
      </c>
      <c r="G244" s="4" t="s">
        <v>12</v>
      </c>
      <c r="H244" s="19">
        <v>29</v>
      </c>
      <c r="I244" s="19" t="str" cm="1">
        <f t="array" ref="I244">_xlfn.IFS(H245&lt;30, "Young Adult", H245&gt;=50, "Senior", H245&gt;= 30, "Adult")</f>
        <v>Young Adult</v>
      </c>
      <c r="J244" s="4" t="s">
        <v>15</v>
      </c>
      <c r="K244" s="4">
        <v>4</v>
      </c>
      <c r="L244" s="5">
        <v>50</v>
      </c>
      <c r="M244">
        <f t="shared" si="6"/>
        <v>200</v>
      </c>
      <c r="N244" s="17">
        <f t="shared" si="7"/>
        <v>3</v>
      </c>
    </row>
    <row r="245" spans="1:14" x14ac:dyDescent="0.25">
      <c r="A245" s="2">
        <v>656</v>
      </c>
      <c r="B245" s="3">
        <v>45203</v>
      </c>
      <c r="C245">
        <v>2023</v>
      </c>
      <c r="D245">
        <v>10</v>
      </c>
      <c r="E245">
        <v>4</v>
      </c>
      <c r="F245" s="4" t="s">
        <v>668</v>
      </c>
      <c r="G245" s="4" t="s">
        <v>9</v>
      </c>
      <c r="H245" s="19">
        <v>29</v>
      </c>
      <c r="I245" s="19" t="str" cm="1">
        <f t="array" ref="I245">_xlfn.IFS(H246&lt;30, "Young Adult", H246&gt;=50, "Senior", H246&gt;= 30, "Adult")</f>
        <v>Young Adult</v>
      </c>
      <c r="J245" s="4" t="s">
        <v>10</v>
      </c>
      <c r="K245" s="4">
        <v>3</v>
      </c>
      <c r="L245" s="5">
        <v>30</v>
      </c>
      <c r="M245">
        <f t="shared" si="6"/>
        <v>90</v>
      </c>
      <c r="N245" s="17">
        <f t="shared" si="7"/>
        <v>1.3499999999999999</v>
      </c>
    </row>
    <row r="246" spans="1:14" x14ac:dyDescent="0.25">
      <c r="A246" s="2">
        <v>667</v>
      </c>
      <c r="B246" s="3">
        <v>45139</v>
      </c>
      <c r="C246">
        <v>2023</v>
      </c>
      <c r="D246">
        <v>8</v>
      </c>
      <c r="E246">
        <v>1</v>
      </c>
      <c r="F246" s="4" t="s">
        <v>679</v>
      </c>
      <c r="G246" s="4" t="s">
        <v>12</v>
      </c>
      <c r="H246" s="19">
        <v>29</v>
      </c>
      <c r="I246" s="19" t="str" cm="1">
        <f t="array" ref="I246">_xlfn.IFS(H247&lt;30, "Young Adult", H247&gt;=50, "Senior", H247&gt;= 30, "Adult")</f>
        <v>Young Adult</v>
      </c>
      <c r="J246" s="4" t="s">
        <v>15</v>
      </c>
      <c r="K246" s="4">
        <v>1</v>
      </c>
      <c r="L246" s="5">
        <v>500</v>
      </c>
      <c r="M246">
        <f t="shared" si="6"/>
        <v>500</v>
      </c>
      <c r="N246" s="17">
        <f t="shared" si="7"/>
        <v>7.5</v>
      </c>
    </row>
    <row r="247" spans="1:14" x14ac:dyDescent="0.25">
      <c r="A247" s="2">
        <v>729</v>
      </c>
      <c r="B247" s="3">
        <v>45069</v>
      </c>
      <c r="C247">
        <v>2023</v>
      </c>
      <c r="D247">
        <v>5</v>
      </c>
      <c r="E247">
        <v>23</v>
      </c>
      <c r="F247" s="4" t="s">
        <v>741</v>
      </c>
      <c r="G247" s="4" t="s">
        <v>9</v>
      </c>
      <c r="H247" s="19">
        <v>29</v>
      </c>
      <c r="I247" s="19" t="str" cm="1">
        <f t="array" ref="I247">_xlfn.IFS(H248&lt;30, "Young Adult", H248&gt;=50, "Senior", H248&gt;= 30, "Adult")</f>
        <v>Young Adult</v>
      </c>
      <c r="J247" s="4" t="s">
        <v>13</v>
      </c>
      <c r="K247" s="4">
        <v>4</v>
      </c>
      <c r="L247" s="5">
        <v>300</v>
      </c>
      <c r="M247">
        <f t="shared" si="6"/>
        <v>1200</v>
      </c>
      <c r="N247" s="17">
        <f t="shared" si="7"/>
        <v>18</v>
      </c>
    </row>
    <row r="248" spans="1:14" x14ac:dyDescent="0.25">
      <c r="A248" s="2">
        <v>736</v>
      </c>
      <c r="B248" s="3">
        <v>44953</v>
      </c>
      <c r="C248">
        <v>2023</v>
      </c>
      <c r="D248">
        <v>1</v>
      </c>
      <c r="E248">
        <v>27</v>
      </c>
      <c r="F248" s="4" t="s">
        <v>748</v>
      </c>
      <c r="G248" s="4" t="s">
        <v>9</v>
      </c>
      <c r="H248" s="19">
        <v>29</v>
      </c>
      <c r="I248" s="19" t="str" cm="1">
        <f t="array" ref="I248">_xlfn.IFS(H249&lt;30, "Young Adult", H249&gt;=50, "Senior", H249&gt;= 30, "Adult")</f>
        <v>Young Adult</v>
      </c>
      <c r="J248" s="4" t="s">
        <v>13</v>
      </c>
      <c r="K248" s="4">
        <v>4</v>
      </c>
      <c r="L248" s="5">
        <v>25</v>
      </c>
      <c r="M248">
        <f t="shared" si="6"/>
        <v>100</v>
      </c>
      <c r="N248" s="17">
        <f t="shared" si="7"/>
        <v>1.5</v>
      </c>
    </row>
    <row r="249" spans="1:14" x14ac:dyDescent="0.25">
      <c r="A249" s="2">
        <v>752</v>
      </c>
      <c r="B249" s="3">
        <v>45269</v>
      </c>
      <c r="C249">
        <v>2023</v>
      </c>
      <c r="D249">
        <v>12</v>
      </c>
      <c r="E249">
        <v>9</v>
      </c>
      <c r="F249" s="4" t="s">
        <v>764</v>
      </c>
      <c r="G249" s="4" t="s">
        <v>9</v>
      </c>
      <c r="H249" s="19">
        <v>29</v>
      </c>
      <c r="I249" s="19" t="str" cm="1">
        <f t="array" ref="I249">_xlfn.IFS(H250&lt;30, "Young Adult", H250&gt;=50, "Senior", H250&gt;= 30, "Adult")</f>
        <v>Young Adult</v>
      </c>
      <c r="J249" s="4" t="s">
        <v>13</v>
      </c>
      <c r="K249" s="4">
        <v>2</v>
      </c>
      <c r="L249" s="5">
        <v>50</v>
      </c>
      <c r="M249">
        <f t="shared" si="6"/>
        <v>100</v>
      </c>
      <c r="N249" s="17">
        <f t="shared" si="7"/>
        <v>1.5</v>
      </c>
    </row>
    <row r="250" spans="1:14" x14ac:dyDescent="0.25">
      <c r="A250" s="2">
        <v>854</v>
      </c>
      <c r="B250" s="3">
        <v>45280</v>
      </c>
      <c r="C250">
        <v>2023</v>
      </c>
      <c r="D250">
        <v>12</v>
      </c>
      <c r="E250">
        <v>20</v>
      </c>
      <c r="F250" s="4" t="s">
        <v>866</v>
      </c>
      <c r="G250" s="4" t="s">
        <v>9</v>
      </c>
      <c r="H250" s="19">
        <v>29</v>
      </c>
      <c r="I250" s="19" t="str" cm="1">
        <f t="array" ref="I250">_xlfn.IFS(H251&lt;30, "Young Adult", H251&gt;=50, "Senior", H251&gt;= 30, "Adult")</f>
        <v>Young Adult</v>
      </c>
      <c r="J250" s="4" t="s">
        <v>13</v>
      </c>
      <c r="K250" s="4">
        <v>1</v>
      </c>
      <c r="L250" s="5">
        <v>50</v>
      </c>
      <c r="M250">
        <f t="shared" si="6"/>
        <v>50</v>
      </c>
      <c r="N250" s="17">
        <f t="shared" si="7"/>
        <v>0.75</v>
      </c>
    </row>
    <row r="251" spans="1:14" x14ac:dyDescent="0.25">
      <c r="A251" s="2">
        <v>913</v>
      </c>
      <c r="B251" s="3">
        <v>44954</v>
      </c>
      <c r="C251">
        <v>2023</v>
      </c>
      <c r="D251">
        <v>1</v>
      </c>
      <c r="E251">
        <v>28</v>
      </c>
      <c r="F251" s="4" t="s">
        <v>925</v>
      </c>
      <c r="G251" s="4" t="s">
        <v>9</v>
      </c>
      <c r="H251" s="19">
        <v>29</v>
      </c>
      <c r="I251" s="19" t="str" cm="1">
        <f t="array" ref="I251">_xlfn.IFS(H252&lt;30, "Young Adult", H252&gt;=50, "Senior", H252&gt;= 30, "Adult")</f>
        <v>Young Adult</v>
      </c>
      <c r="J251" s="4" t="s">
        <v>15</v>
      </c>
      <c r="K251" s="4">
        <v>3</v>
      </c>
      <c r="L251" s="5">
        <v>30</v>
      </c>
      <c r="M251">
        <f t="shared" si="6"/>
        <v>90</v>
      </c>
      <c r="N251" s="17">
        <f t="shared" si="7"/>
        <v>1.3499999999999999</v>
      </c>
    </row>
    <row r="252" spans="1:14" x14ac:dyDescent="0.25">
      <c r="A252" s="2">
        <v>983</v>
      </c>
      <c r="B252" s="3">
        <v>45231</v>
      </c>
      <c r="C252">
        <v>2023</v>
      </c>
      <c r="D252">
        <v>11</v>
      </c>
      <c r="E252">
        <v>1</v>
      </c>
      <c r="F252" s="4" t="s">
        <v>995</v>
      </c>
      <c r="G252" s="4" t="s">
        <v>12</v>
      </c>
      <c r="H252" s="19">
        <v>29</v>
      </c>
      <c r="I252" s="19" t="str" cm="1">
        <f t="array" ref="I252">_xlfn.IFS(H253&lt;30, "Young Adult", H253&gt;=50, "Senior", H253&gt;= 30, "Adult")</f>
        <v>Adult</v>
      </c>
      <c r="J252" s="4" t="s">
        <v>13</v>
      </c>
      <c r="K252" s="4">
        <v>1</v>
      </c>
      <c r="L252" s="5">
        <v>300</v>
      </c>
      <c r="M252">
        <f t="shared" si="6"/>
        <v>300</v>
      </c>
      <c r="N252" s="17">
        <f t="shared" si="7"/>
        <v>4.5</v>
      </c>
    </row>
    <row r="253" spans="1:14" x14ac:dyDescent="0.25">
      <c r="A253" s="2">
        <v>5</v>
      </c>
      <c r="B253" s="3">
        <v>45052</v>
      </c>
      <c r="C253">
        <v>2023</v>
      </c>
      <c r="D253">
        <v>5</v>
      </c>
      <c r="E253">
        <v>6</v>
      </c>
      <c r="F253" s="4" t="s">
        <v>17</v>
      </c>
      <c r="G253" s="4" t="s">
        <v>9</v>
      </c>
      <c r="H253" s="19">
        <v>30</v>
      </c>
      <c r="I253" s="19" t="str" cm="1">
        <f t="array" ref="I253">_xlfn.IFS(H254&lt;30, "Young Adult", H254&gt;=50, "Senior", H254&gt;= 30, "Adult")</f>
        <v>Adult</v>
      </c>
      <c r="J253" s="4" t="s">
        <v>10</v>
      </c>
      <c r="K253" s="4">
        <v>2</v>
      </c>
      <c r="L253" s="5">
        <v>50</v>
      </c>
      <c r="M253">
        <f t="shared" si="6"/>
        <v>100</v>
      </c>
      <c r="N253" s="17">
        <f t="shared" si="7"/>
        <v>1.5</v>
      </c>
    </row>
    <row r="254" spans="1:14" x14ac:dyDescent="0.25">
      <c r="A254" s="2">
        <v>8</v>
      </c>
      <c r="B254" s="3">
        <v>44979</v>
      </c>
      <c r="C254">
        <v>2023</v>
      </c>
      <c r="D254">
        <v>2</v>
      </c>
      <c r="E254">
        <v>22</v>
      </c>
      <c r="F254" s="4" t="s">
        <v>20</v>
      </c>
      <c r="G254" s="4" t="s">
        <v>9</v>
      </c>
      <c r="H254" s="19">
        <v>30</v>
      </c>
      <c r="I254" s="19" t="str" cm="1">
        <f t="array" ref="I254">_xlfn.IFS(H255&lt;30, "Young Adult", H255&gt;=50, "Senior", H255&gt;= 30, "Adult")</f>
        <v>Adult</v>
      </c>
      <c r="J254" s="4" t="s">
        <v>15</v>
      </c>
      <c r="K254" s="4">
        <v>4</v>
      </c>
      <c r="L254" s="5">
        <v>25</v>
      </c>
      <c r="M254">
        <f t="shared" si="6"/>
        <v>100</v>
      </c>
      <c r="N254" s="17">
        <f t="shared" si="7"/>
        <v>1.5</v>
      </c>
    </row>
    <row r="255" spans="1:14" x14ac:dyDescent="0.25">
      <c r="A255" s="2">
        <v>32</v>
      </c>
      <c r="B255" s="3">
        <v>44930</v>
      </c>
      <c r="C255">
        <v>2023</v>
      </c>
      <c r="D255">
        <v>1</v>
      </c>
      <c r="E255">
        <v>4</v>
      </c>
      <c r="F255" s="4" t="s">
        <v>44</v>
      </c>
      <c r="G255" s="4" t="s">
        <v>9</v>
      </c>
      <c r="H255" s="19">
        <v>30</v>
      </c>
      <c r="I255" s="19" t="str" cm="1">
        <f t="array" ref="I255">_xlfn.IFS(H256&lt;30, "Young Adult", H256&gt;=50, "Senior", H256&gt;= 30, "Adult")</f>
        <v>Adult</v>
      </c>
      <c r="J255" s="4" t="s">
        <v>10</v>
      </c>
      <c r="K255" s="4">
        <v>3</v>
      </c>
      <c r="L255" s="5">
        <v>30</v>
      </c>
      <c r="M255">
        <f t="shared" si="6"/>
        <v>90</v>
      </c>
      <c r="N255" s="17">
        <f t="shared" si="7"/>
        <v>1.3499999999999999</v>
      </c>
    </row>
    <row r="256" spans="1:14" x14ac:dyDescent="0.25">
      <c r="A256" s="2">
        <v>60</v>
      </c>
      <c r="B256" s="3">
        <v>45222</v>
      </c>
      <c r="C256">
        <v>2023</v>
      </c>
      <c r="D256">
        <v>10</v>
      </c>
      <c r="E256">
        <v>23</v>
      </c>
      <c r="F256" s="4" t="s">
        <v>72</v>
      </c>
      <c r="G256" s="4" t="s">
        <v>9</v>
      </c>
      <c r="H256" s="19">
        <v>30</v>
      </c>
      <c r="I256" s="19" t="str" cm="1">
        <f t="array" ref="I256">_xlfn.IFS(H257&lt;30, "Young Adult", H257&gt;=50, "Senior", H257&gt;= 30, "Adult")</f>
        <v>Adult</v>
      </c>
      <c r="J256" s="4" t="s">
        <v>10</v>
      </c>
      <c r="K256" s="4">
        <v>3</v>
      </c>
      <c r="L256" s="5">
        <v>50</v>
      </c>
      <c r="M256">
        <f t="shared" si="6"/>
        <v>150</v>
      </c>
      <c r="N256" s="17">
        <f t="shared" si="7"/>
        <v>2.25</v>
      </c>
    </row>
    <row r="257" spans="1:14" x14ac:dyDescent="0.25">
      <c r="A257" s="2">
        <v>118</v>
      </c>
      <c r="B257" s="3">
        <v>45062</v>
      </c>
      <c r="C257">
        <v>2023</v>
      </c>
      <c r="D257">
        <v>5</v>
      </c>
      <c r="E257">
        <v>16</v>
      </c>
      <c r="F257" s="4" t="s">
        <v>130</v>
      </c>
      <c r="G257" s="4" t="s">
        <v>12</v>
      </c>
      <c r="H257" s="19">
        <v>30</v>
      </c>
      <c r="I257" s="19" t="str" cm="1">
        <f t="array" ref="I257">_xlfn.IFS(H258&lt;30, "Young Adult", H258&gt;=50, "Senior", H258&gt;= 30, "Adult")</f>
        <v>Adult</v>
      </c>
      <c r="J257" s="4" t="s">
        <v>15</v>
      </c>
      <c r="K257" s="4">
        <v>4</v>
      </c>
      <c r="L257" s="5">
        <v>500</v>
      </c>
      <c r="M257">
        <f t="shared" si="6"/>
        <v>2000</v>
      </c>
      <c r="N257" s="17">
        <f t="shared" si="7"/>
        <v>30</v>
      </c>
    </row>
    <row r="258" spans="1:14" x14ac:dyDescent="0.25">
      <c r="A258" s="2">
        <v>209</v>
      </c>
      <c r="B258" s="3">
        <v>45280</v>
      </c>
      <c r="C258">
        <v>2023</v>
      </c>
      <c r="D258">
        <v>12</v>
      </c>
      <c r="E258">
        <v>20</v>
      </c>
      <c r="F258" s="4" t="s">
        <v>221</v>
      </c>
      <c r="G258" s="4" t="s">
        <v>12</v>
      </c>
      <c r="H258" s="19">
        <v>30</v>
      </c>
      <c r="I258" s="19" t="str" cm="1">
        <f t="array" ref="I258">_xlfn.IFS(H259&lt;30, "Young Adult", H259&gt;=50, "Senior", H259&gt;= 30, "Adult")</f>
        <v>Adult</v>
      </c>
      <c r="J258" s="4" t="s">
        <v>15</v>
      </c>
      <c r="K258" s="4">
        <v>4</v>
      </c>
      <c r="L258" s="5">
        <v>50</v>
      </c>
      <c r="M258">
        <f t="shared" ref="M258:M321" si="8">K258*L258</f>
        <v>200</v>
      </c>
      <c r="N258" s="17">
        <f t="shared" ref="N258:N321" si="9">M258*$Q$4</f>
        <v>3</v>
      </c>
    </row>
    <row r="259" spans="1:14" x14ac:dyDescent="0.25">
      <c r="A259" s="2">
        <v>290</v>
      </c>
      <c r="B259" s="3">
        <v>45203</v>
      </c>
      <c r="C259">
        <v>2023</v>
      </c>
      <c r="D259">
        <v>10</v>
      </c>
      <c r="E259">
        <v>4</v>
      </c>
      <c r="F259" s="4" t="s">
        <v>302</v>
      </c>
      <c r="G259" s="4" t="s">
        <v>12</v>
      </c>
      <c r="H259" s="19">
        <v>30</v>
      </c>
      <c r="I259" s="19" t="str" cm="1">
        <f t="array" ref="I259">_xlfn.IFS(H260&lt;30, "Young Adult", H260&gt;=50, "Senior", H260&gt;= 30, "Adult")</f>
        <v>Adult</v>
      </c>
      <c r="J259" s="4" t="s">
        <v>10</v>
      </c>
      <c r="K259" s="4">
        <v>2</v>
      </c>
      <c r="L259" s="5">
        <v>300</v>
      </c>
      <c r="M259">
        <f t="shared" si="8"/>
        <v>600</v>
      </c>
      <c r="N259" s="17">
        <f t="shared" si="9"/>
        <v>9</v>
      </c>
    </row>
    <row r="260" spans="1:14" x14ac:dyDescent="0.25">
      <c r="A260" s="2">
        <v>301</v>
      </c>
      <c r="B260" s="3">
        <v>45011</v>
      </c>
      <c r="C260">
        <v>2023</v>
      </c>
      <c r="D260">
        <v>3</v>
      </c>
      <c r="E260">
        <v>26</v>
      </c>
      <c r="F260" s="4" t="s">
        <v>313</v>
      </c>
      <c r="G260" s="4" t="s">
        <v>9</v>
      </c>
      <c r="H260" s="19">
        <v>30</v>
      </c>
      <c r="I260" s="19" t="str" cm="1">
        <f t="array" ref="I260">_xlfn.IFS(H261&lt;30, "Young Adult", H261&gt;=50, "Senior", H261&gt;= 30, "Adult")</f>
        <v>Adult</v>
      </c>
      <c r="J260" s="4" t="s">
        <v>13</v>
      </c>
      <c r="K260" s="4">
        <v>4</v>
      </c>
      <c r="L260" s="5">
        <v>30</v>
      </c>
      <c r="M260">
        <f t="shared" si="8"/>
        <v>120</v>
      </c>
      <c r="N260" s="17">
        <f t="shared" si="9"/>
        <v>1.7999999999999998</v>
      </c>
    </row>
    <row r="261" spans="1:14" x14ac:dyDescent="0.25">
      <c r="A261" s="2">
        <v>397</v>
      </c>
      <c r="B261" s="3">
        <v>44995</v>
      </c>
      <c r="C261">
        <v>2023</v>
      </c>
      <c r="D261">
        <v>3</v>
      </c>
      <c r="E261">
        <v>10</v>
      </c>
      <c r="F261" s="4" t="s">
        <v>409</v>
      </c>
      <c r="G261" s="4" t="s">
        <v>12</v>
      </c>
      <c r="H261" s="19">
        <v>30</v>
      </c>
      <c r="I261" s="19" t="str" cm="1">
        <f t="array" ref="I261">_xlfn.IFS(H262&lt;30, "Young Adult", H262&gt;=50, "Senior", H262&gt;= 30, "Adult")</f>
        <v>Adult</v>
      </c>
      <c r="J261" s="4" t="s">
        <v>10</v>
      </c>
      <c r="K261" s="4">
        <v>1</v>
      </c>
      <c r="L261" s="5">
        <v>25</v>
      </c>
      <c r="M261">
        <f t="shared" si="8"/>
        <v>25</v>
      </c>
      <c r="N261" s="17">
        <f t="shared" si="9"/>
        <v>0.375</v>
      </c>
    </row>
    <row r="262" spans="1:14" x14ac:dyDescent="0.25">
      <c r="A262" s="2">
        <v>435</v>
      </c>
      <c r="B262" s="3">
        <v>45280</v>
      </c>
      <c r="C262">
        <v>2023</v>
      </c>
      <c r="D262">
        <v>12</v>
      </c>
      <c r="E262">
        <v>20</v>
      </c>
      <c r="F262" s="4" t="s">
        <v>447</v>
      </c>
      <c r="G262" s="4" t="s">
        <v>12</v>
      </c>
      <c r="H262" s="19">
        <v>30</v>
      </c>
      <c r="I262" s="19" t="str" cm="1">
        <f t="array" ref="I262">_xlfn.IFS(H263&lt;30, "Young Adult", H263&gt;=50, "Senior", H263&gt;= 30, "Adult")</f>
        <v>Adult</v>
      </c>
      <c r="J262" s="4" t="s">
        <v>10</v>
      </c>
      <c r="K262" s="4">
        <v>3</v>
      </c>
      <c r="L262" s="5">
        <v>300</v>
      </c>
      <c r="M262">
        <f t="shared" si="8"/>
        <v>900</v>
      </c>
      <c r="N262" s="17">
        <f t="shared" si="9"/>
        <v>13.5</v>
      </c>
    </row>
    <row r="263" spans="1:14" x14ac:dyDescent="0.25">
      <c r="A263" s="2">
        <v>516</v>
      </c>
      <c r="B263" s="3">
        <v>45222</v>
      </c>
      <c r="C263">
        <v>2023</v>
      </c>
      <c r="D263">
        <v>10</v>
      </c>
      <c r="E263">
        <v>23</v>
      </c>
      <c r="F263" s="4" t="s">
        <v>528</v>
      </c>
      <c r="G263" s="4" t="s">
        <v>9</v>
      </c>
      <c r="H263" s="19">
        <v>30</v>
      </c>
      <c r="I263" s="19" t="str" cm="1">
        <f t="array" ref="I263">_xlfn.IFS(H264&lt;30, "Young Adult", H264&gt;=50, "Senior", H264&gt;= 30, "Adult")</f>
        <v>Adult</v>
      </c>
      <c r="J263" s="4" t="s">
        <v>10</v>
      </c>
      <c r="K263" s="4">
        <v>4</v>
      </c>
      <c r="L263" s="5">
        <v>25</v>
      </c>
      <c r="M263">
        <f t="shared" si="8"/>
        <v>100</v>
      </c>
      <c r="N263" s="17">
        <f t="shared" si="9"/>
        <v>1.5</v>
      </c>
    </row>
    <row r="264" spans="1:14" x14ac:dyDescent="0.25">
      <c r="A264" s="2">
        <v>805</v>
      </c>
      <c r="B264" s="3">
        <v>45289</v>
      </c>
      <c r="C264">
        <v>2023</v>
      </c>
      <c r="D264">
        <v>12</v>
      </c>
      <c r="E264">
        <v>29</v>
      </c>
      <c r="F264" s="4" t="s">
        <v>817</v>
      </c>
      <c r="G264" s="4" t="s">
        <v>12</v>
      </c>
      <c r="H264" s="19">
        <v>30</v>
      </c>
      <c r="I264" s="19" t="str" cm="1">
        <f t="array" ref="I264">_xlfn.IFS(H265&lt;30, "Young Adult", H265&gt;=50, "Senior", H265&gt;= 30, "Adult")</f>
        <v>Adult</v>
      </c>
      <c r="J264" s="4" t="s">
        <v>10</v>
      </c>
      <c r="K264" s="4">
        <v>3</v>
      </c>
      <c r="L264" s="5">
        <v>500</v>
      </c>
      <c r="M264">
        <f t="shared" si="8"/>
        <v>1500</v>
      </c>
      <c r="N264" s="17">
        <f t="shared" si="9"/>
        <v>22.5</v>
      </c>
    </row>
    <row r="265" spans="1:14" x14ac:dyDescent="0.25">
      <c r="A265" s="2">
        <v>817</v>
      </c>
      <c r="B265" s="3">
        <v>45230</v>
      </c>
      <c r="C265">
        <v>2023</v>
      </c>
      <c r="D265">
        <v>10</v>
      </c>
      <c r="E265">
        <v>31</v>
      </c>
      <c r="F265" s="4" t="s">
        <v>829</v>
      </c>
      <c r="G265" s="4" t="s">
        <v>9</v>
      </c>
      <c r="H265" s="19">
        <v>30</v>
      </c>
      <c r="I265" s="19" t="str" cm="1">
        <f t="array" ref="I265">_xlfn.IFS(H266&lt;30, "Young Adult", H266&gt;=50, "Senior", H266&gt;= 30, "Adult")</f>
        <v>Adult</v>
      </c>
      <c r="J265" s="4" t="s">
        <v>10</v>
      </c>
      <c r="K265" s="4">
        <v>4</v>
      </c>
      <c r="L265" s="5">
        <v>50</v>
      </c>
      <c r="M265">
        <f t="shared" si="8"/>
        <v>200</v>
      </c>
      <c r="N265" s="17">
        <f t="shared" si="9"/>
        <v>3</v>
      </c>
    </row>
    <row r="266" spans="1:14" x14ac:dyDescent="0.25">
      <c r="A266" s="2">
        <v>818</v>
      </c>
      <c r="B266" s="3">
        <v>45064</v>
      </c>
      <c r="C266">
        <v>2023</v>
      </c>
      <c r="D266">
        <v>5</v>
      </c>
      <c r="E266">
        <v>18</v>
      </c>
      <c r="F266" s="4" t="s">
        <v>830</v>
      </c>
      <c r="G266" s="4" t="s">
        <v>9</v>
      </c>
      <c r="H266" s="19">
        <v>30</v>
      </c>
      <c r="I266" s="19" t="str" cm="1">
        <f t="array" ref="I266">_xlfn.IFS(H267&lt;30, "Young Adult", H267&gt;=50, "Senior", H267&gt;= 30, "Adult")</f>
        <v>Adult</v>
      </c>
      <c r="J266" s="4" t="s">
        <v>15</v>
      </c>
      <c r="K266" s="4">
        <v>1</v>
      </c>
      <c r="L266" s="5">
        <v>500</v>
      </c>
      <c r="M266">
        <f t="shared" si="8"/>
        <v>500</v>
      </c>
      <c r="N266" s="17">
        <f t="shared" si="9"/>
        <v>7.5</v>
      </c>
    </row>
    <row r="267" spans="1:14" x14ac:dyDescent="0.25">
      <c r="A267" s="2">
        <v>863</v>
      </c>
      <c r="B267" s="3">
        <v>45040</v>
      </c>
      <c r="C267">
        <v>2023</v>
      </c>
      <c r="D267">
        <v>4</v>
      </c>
      <c r="E267">
        <v>24</v>
      </c>
      <c r="F267" s="4" t="s">
        <v>875</v>
      </c>
      <c r="G267" s="4" t="s">
        <v>12</v>
      </c>
      <c r="H267" s="19">
        <v>30</v>
      </c>
      <c r="I267" s="19" t="str" cm="1">
        <f t="array" ref="I267">_xlfn.IFS(H268&lt;30, "Young Adult", H268&gt;=50, "Senior", H268&gt;= 30, "Adult")</f>
        <v>Adult</v>
      </c>
      <c r="J267" s="4" t="s">
        <v>15</v>
      </c>
      <c r="K267" s="4">
        <v>2</v>
      </c>
      <c r="L267" s="5">
        <v>25</v>
      </c>
      <c r="M267">
        <f t="shared" si="8"/>
        <v>50</v>
      </c>
      <c r="N267" s="17">
        <f t="shared" si="9"/>
        <v>0.75</v>
      </c>
    </row>
    <row r="268" spans="1:14" x14ac:dyDescent="0.25">
      <c r="A268" s="2">
        <v>896</v>
      </c>
      <c r="B268" s="3">
        <v>45228</v>
      </c>
      <c r="C268">
        <v>2023</v>
      </c>
      <c r="D268">
        <v>10</v>
      </c>
      <c r="E268">
        <v>29</v>
      </c>
      <c r="F268" s="4" t="s">
        <v>908</v>
      </c>
      <c r="G268" s="4" t="s">
        <v>12</v>
      </c>
      <c r="H268" s="19">
        <v>30</v>
      </c>
      <c r="I268" s="19" t="str" cm="1">
        <f t="array" ref="I268">_xlfn.IFS(H269&lt;30, "Young Adult", H269&gt;=50, "Senior", H269&gt;= 30, "Adult")</f>
        <v>Adult</v>
      </c>
      <c r="J268" s="4" t="s">
        <v>15</v>
      </c>
      <c r="K268" s="4">
        <v>2</v>
      </c>
      <c r="L268" s="5">
        <v>25</v>
      </c>
      <c r="M268">
        <f t="shared" si="8"/>
        <v>50</v>
      </c>
      <c r="N268" s="17">
        <f t="shared" si="9"/>
        <v>0.75</v>
      </c>
    </row>
    <row r="269" spans="1:14" x14ac:dyDescent="0.25">
      <c r="A269" s="2">
        <v>931</v>
      </c>
      <c r="B269" s="3">
        <v>45171</v>
      </c>
      <c r="C269">
        <v>2023</v>
      </c>
      <c r="D269">
        <v>9</v>
      </c>
      <c r="E269">
        <v>2</v>
      </c>
      <c r="F269" s="4" t="s">
        <v>943</v>
      </c>
      <c r="G269" s="4" t="s">
        <v>9</v>
      </c>
      <c r="H269" s="19">
        <v>30</v>
      </c>
      <c r="I269" s="19" t="str" cm="1">
        <f t="array" ref="I269">_xlfn.IFS(H270&lt;30, "Young Adult", H270&gt;=50, "Senior", H270&gt;= 30, "Adult")</f>
        <v>Adult</v>
      </c>
      <c r="J269" s="4" t="s">
        <v>10</v>
      </c>
      <c r="K269" s="4">
        <v>4</v>
      </c>
      <c r="L269" s="5">
        <v>30</v>
      </c>
      <c r="M269">
        <f t="shared" si="8"/>
        <v>120</v>
      </c>
      <c r="N269" s="17">
        <f t="shared" si="9"/>
        <v>1.7999999999999998</v>
      </c>
    </row>
    <row r="270" spans="1:14" x14ac:dyDescent="0.25">
      <c r="A270" s="2">
        <v>934</v>
      </c>
      <c r="B270" s="3">
        <v>45132</v>
      </c>
      <c r="C270">
        <v>2023</v>
      </c>
      <c r="D270">
        <v>7</v>
      </c>
      <c r="E270">
        <v>25</v>
      </c>
      <c r="F270" s="4" t="s">
        <v>946</v>
      </c>
      <c r="G270" s="4" t="s">
        <v>9</v>
      </c>
      <c r="H270" s="19">
        <v>30</v>
      </c>
      <c r="I270" s="19" t="str" cm="1">
        <f t="array" ref="I270">_xlfn.IFS(H271&lt;30, "Young Adult", H271&gt;=50, "Senior", H271&gt;= 30, "Adult")</f>
        <v>Adult</v>
      </c>
      <c r="J270" s="4" t="s">
        <v>10</v>
      </c>
      <c r="K270" s="4">
        <v>1</v>
      </c>
      <c r="L270" s="5">
        <v>500</v>
      </c>
      <c r="M270">
        <f t="shared" si="8"/>
        <v>500</v>
      </c>
      <c r="N270" s="17">
        <f t="shared" si="9"/>
        <v>7.5</v>
      </c>
    </row>
    <row r="271" spans="1:14" x14ac:dyDescent="0.25">
      <c r="A271" s="2">
        <v>945</v>
      </c>
      <c r="B271" s="3">
        <v>44970</v>
      </c>
      <c r="C271">
        <v>2023</v>
      </c>
      <c r="D271">
        <v>2</v>
      </c>
      <c r="E271">
        <v>13</v>
      </c>
      <c r="F271" s="4" t="s">
        <v>957</v>
      </c>
      <c r="G271" s="4" t="s">
        <v>9</v>
      </c>
      <c r="H271" s="19">
        <v>30</v>
      </c>
      <c r="I271" s="19" t="str" cm="1">
        <f t="array" ref="I271">_xlfn.IFS(H272&lt;30, "Young Adult", H272&gt;=50, "Senior", H272&gt;= 30, "Adult")</f>
        <v>Adult</v>
      </c>
      <c r="J271" s="4" t="s">
        <v>10</v>
      </c>
      <c r="K271" s="4">
        <v>1</v>
      </c>
      <c r="L271" s="5">
        <v>25</v>
      </c>
      <c r="M271">
        <f t="shared" si="8"/>
        <v>25</v>
      </c>
      <c r="N271" s="17">
        <f t="shared" si="9"/>
        <v>0.375</v>
      </c>
    </row>
    <row r="272" spans="1:14" x14ac:dyDescent="0.25">
      <c r="A272" s="2">
        <v>956</v>
      </c>
      <c r="B272" s="3">
        <v>45157</v>
      </c>
      <c r="C272">
        <v>2023</v>
      </c>
      <c r="D272">
        <v>8</v>
      </c>
      <c r="E272">
        <v>19</v>
      </c>
      <c r="F272" s="4" t="s">
        <v>968</v>
      </c>
      <c r="G272" s="4" t="s">
        <v>9</v>
      </c>
      <c r="H272" s="19">
        <v>30</v>
      </c>
      <c r="I272" s="19" t="str" cm="1">
        <f t="array" ref="I272">_xlfn.IFS(H273&lt;30, "Young Adult", H273&gt;=50, "Senior", H273&gt;= 30, "Adult")</f>
        <v>Adult</v>
      </c>
      <c r="J272" s="4" t="s">
        <v>13</v>
      </c>
      <c r="K272" s="4">
        <v>3</v>
      </c>
      <c r="L272" s="5">
        <v>500</v>
      </c>
      <c r="M272">
        <f t="shared" si="8"/>
        <v>1500</v>
      </c>
      <c r="N272" s="17">
        <f t="shared" si="9"/>
        <v>22.5</v>
      </c>
    </row>
    <row r="273" spans="1:14" x14ac:dyDescent="0.25">
      <c r="A273" s="2">
        <v>981</v>
      </c>
      <c r="B273" s="3">
        <v>45157</v>
      </c>
      <c r="C273">
        <v>2023</v>
      </c>
      <c r="D273">
        <v>8</v>
      </c>
      <c r="E273">
        <v>19</v>
      </c>
      <c r="F273" s="4" t="s">
        <v>993</v>
      </c>
      <c r="G273" s="4" t="s">
        <v>12</v>
      </c>
      <c r="H273" s="19">
        <v>30</v>
      </c>
      <c r="I273" s="19" t="str" cm="1">
        <f t="array" ref="I273">_xlfn.IFS(H274&lt;30, "Young Adult", H274&gt;=50, "Senior", H274&gt;= 30, "Adult")</f>
        <v>Adult</v>
      </c>
      <c r="J273" s="4" t="s">
        <v>15</v>
      </c>
      <c r="K273" s="4">
        <v>2</v>
      </c>
      <c r="L273" s="5">
        <v>30</v>
      </c>
      <c r="M273">
        <f t="shared" si="8"/>
        <v>60</v>
      </c>
      <c r="N273" s="17">
        <f t="shared" si="9"/>
        <v>0.89999999999999991</v>
      </c>
    </row>
    <row r="274" spans="1:14" x14ac:dyDescent="0.25">
      <c r="A274" s="2">
        <v>987</v>
      </c>
      <c r="B274" s="3">
        <v>45045</v>
      </c>
      <c r="C274">
        <v>2023</v>
      </c>
      <c r="D274">
        <v>4</v>
      </c>
      <c r="E274">
        <v>29</v>
      </c>
      <c r="F274" s="4" t="s">
        <v>999</v>
      </c>
      <c r="G274" s="4" t="s">
        <v>12</v>
      </c>
      <c r="H274" s="19">
        <v>30</v>
      </c>
      <c r="I274" s="19" t="str" cm="1">
        <f t="array" ref="I274">_xlfn.IFS(H275&lt;30, "Young Adult", H275&gt;=50, "Senior", H275&gt;= 30, "Adult")</f>
        <v>Adult</v>
      </c>
      <c r="J274" s="4" t="s">
        <v>13</v>
      </c>
      <c r="K274" s="4">
        <v>3</v>
      </c>
      <c r="L274" s="5">
        <v>300</v>
      </c>
      <c r="M274">
        <f t="shared" si="8"/>
        <v>900</v>
      </c>
      <c r="N274" s="17">
        <f t="shared" si="9"/>
        <v>13.5</v>
      </c>
    </row>
    <row r="275" spans="1:14" x14ac:dyDescent="0.25">
      <c r="A275" s="2">
        <v>55</v>
      </c>
      <c r="B275" s="3">
        <v>45209</v>
      </c>
      <c r="C275">
        <v>2023</v>
      </c>
      <c r="D275">
        <v>10</v>
      </c>
      <c r="E275">
        <v>10</v>
      </c>
      <c r="F275" s="4" t="s">
        <v>67</v>
      </c>
      <c r="G275" s="4" t="s">
        <v>9</v>
      </c>
      <c r="H275" s="19">
        <v>31</v>
      </c>
      <c r="I275" s="19" t="str" cm="1">
        <f t="array" ref="I275">_xlfn.IFS(H276&lt;30, "Young Adult", H276&gt;=50, "Senior", H276&gt;= 30, "Adult")</f>
        <v>Adult</v>
      </c>
      <c r="J275" s="4" t="s">
        <v>10</v>
      </c>
      <c r="K275" s="4">
        <v>4</v>
      </c>
      <c r="L275" s="5">
        <v>30</v>
      </c>
      <c r="M275">
        <f t="shared" si="8"/>
        <v>120</v>
      </c>
      <c r="N275" s="17">
        <f t="shared" si="9"/>
        <v>1.7999999999999998</v>
      </c>
    </row>
    <row r="276" spans="1:14" x14ac:dyDescent="0.25">
      <c r="A276" s="2">
        <v>85</v>
      </c>
      <c r="B276" s="3">
        <v>44963</v>
      </c>
      <c r="C276">
        <v>2023</v>
      </c>
      <c r="D276">
        <v>2</v>
      </c>
      <c r="E276">
        <v>6</v>
      </c>
      <c r="F276" s="4" t="s">
        <v>97</v>
      </c>
      <c r="G276" s="4" t="s">
        <v>9</v>
      </c>
      <c r="H276" s="19">
        <v>31</v>
      </c>
      <c r="I276" s="19" t="str" cm="1">
        <f t="array" ref="I276">_xlfn.IFS(H277&lt;30, "Young Adult", H277&gt;=50, "Senior", H277&gt;= 30, "Adult")</f>
        <v>Adult</v>
      </c>
      <c r="J276" s="4" t="s">
        <v>13</v>
      </c>
      <c r="K276" s="4">
        <v>3</v>
      </c>
      <c r="L276" s="5">
        <v>50</v>
      </c>
      <c r="M276">
        <f t="shared" si="8"/>
        <v>150</v>
      </c>
      <c r="N276" s="17">
        <f t="shared" si="9"/>
        <v>2.25</v>
      </c>
    </row>
    <row r="277" spans="1:14" x14ac:dyDescent="0.25">
      <c r="A277" s="2">
        <v>155</v>
      </c>
      <c r="B277" s="3">
        <v>45063</v>
      </c>
      <c r="C277">
        <v>2023</v>
      </c>
      <c r="D277">
        <v>5</v>
      </c>
      <c r="E277">
        <v>17</v>
      </c>
      <c r="F277" s="4" t="s">
        <v>167</v>
      </c>
      <c r="G277" s="4" t="s">
        <v>9</v>
      </c>
      <c r="H277" s="19">
        <v>31</v>
      </c>
      <c r="I277" s="19" t="str" cm="1">
        <f t="array" ref="I277">_xlfn.IFS(H278&lt;30, "Young Adult", H278&gt;=50, "Senior", H278&gt;= 30, "Adult")</f>
        <v>Adult</v>
      </c>
      <c r="J277" s="4" t="s">
        <v>15</v>
      </c>
      <c r="K277" s="4">
        <v>4</v>
      </c>
      <c r="L277" s="5">
        <v>500</v>
      </c>
      <c r="M277">
        <f t="shared" si="8"/>
        <v>2000</v>
      </c>
      <c r="N277" s="17">
        <f t="shared" si="9"/>
        <v>30</v>
      </c>
    </row>
    <row r="278" spans="1:14" x14ac:dyDescent="0.25">
      <c r="A278" s="2">
        <v>175</v>
      </c>
      <c r="B278" s="3">
        <v>45005</v>
      </c>
      <c r="C278">
        <v>2023</v>
      </c>
      <c r="D278">
        <v>3</v>
      </c>
      <c r="E278">
        <v>20</v>
      </c>
      <c r="F278" s="4" t="s">
        <v>187</v>
      </c>
      <c r="G278" s="4" t="s">
        <v>12</v>
      </c>
      <c r="H278" s="19">
        <v>31</v>
      </c>
      <c r="I278" s="19" t="str" cm="1">
        <f t="array" ref="I278">_xlfn.IFS(H279&lt;30, "Young Adult", H279&gt;=50, "Senior", H279&gt;= 30, "Adult")</f>
        <v>Adult</v>
      </c>
      <c r="J278" s="4" t="s">
        <v>15</v>
      </c>
      <c r="K278" s="4">
        <v>4</v>
      </c>
      <c r="L278" s="5">
        <v>25</v>
      </c>
      <c r="M278">
        <f t="shared" si="8"/>
        <v>100</v>
      </c>
      <c r="N278" s="17">
        <f t="shared" si="9"/>
        <v>1.5</v>
      </c>
    </row>
    <row r="279" spans="1:14" x14ac:dyDescent="0.25">
      <c r="A279" s="2">
        <v>179</v>
      </c>
      <c r="B279" s="3">
        <v>45198</v>
      </c>
      <c r="C279">
        <v>2023</v>
      </c>
      <c r="D279">
        <v>9</v>
      </c>
      <c r="E279">
        <v>29</v>
      </c>
      <c r="F279" s="4" t="s">
        <v>191</v>
      </c>
      <c r="G279" s="4" t="s">
        <v>9</v>
      </c>
      <c r="H279" s="19">
        <v>31</v>
      </c>
      <c r="I279" s="19" t="str" cm="1">
        <f t="array" ref="I279">_xlfn.IFS(H280&lt;30, "Young Adult", H280&gt;=50, "Senior", H280&gt;= 30, "Adult")</f>
        <v>Adult</v>
      </c>
      <c r="J279" s="4" t="s">
        <v>15</v>
      </c>
      <c r="K279" s="4">
        <v>1</v>
      </c>
      <c r="L279" s="5">
        <v>300</v>
      </c>
      <c r="M279">
        <f t="shared" si="8"/>
        <v>300</v>
      </c>
      <c r="N279" s="17">
        <f t="shared" si="9"/>
        <v>4.5</v>
      </c>
    </row>
    <row r="280" spans="1:14" x14ac:dyDescent="0.25">
      <c r="A280" s="2">
        <v>184</v>
      </c>
      <c r="B280" s="3">
        <v>44936</v>
      </c>
      <c r="C280">
        <v>2023</v>
      </c>
      <c r="D280">
        <v>1</v>
      </c>
      <c r="E280">
        <v>10</v>
      </c>
      <c r="F280" s="4" t="s">
        <v>196</v>
      </c>
      <c r="G280" s="4" t="s">
        <v>9</v>
      </c>
      <c r="H280" s="19">
        <v>31</v>
      </c>
      <c r="I280" s="19" t="str" cm="1">
        <f t="array" ref="I280">_xlfn.IFS(H281&lt;30, "Young Adult", H281&gt;=50, "Senior", H281&gt;= 30, "Adult")</f>
        <v>Adult</v>
      </c>
      <c r="J280" s="4" t="s">
        <v>15</v>
      </c>
      <c r="K280" s="4">
        <v>4</v>
      </c>
      <c r="L280" s="5">
        <v>50</v>
      </c>
      <c r="M280">
        <f t="shared" si="8"/>
        <v>200</v>
      </c>
      <c r="N280" s="17">
        <f t="shared" si="9"/>
        <v>3</v>
      </c>
    </row>
    <row r="281" spans="1:14" x14ac:dyDescent="0.25">
      <c r="A281" s="2">
        <v>285</v>
      </c>
      <c r="B281" s="3">
        <v>45153</v>
      </c>
      <c r="C281">
        <v>2023</v>
      </c>
      <c r="D281">
        <v>8</v>
      </c>
      <c r="E281">
        <v>15</v>
      </c>
      <c r="F281" s="4" t="s">
        <v>297</v>
      </c>
      <c r="G281" s="4" t="s">
        <v>12</v>
      </c>
      <c r="H281" s="19">
        <v>31</v>
      </c>
      <c r="I281" s="19" t="str" cm="1">
        <f t="array" ref="I281">_xlfn.IFS(H282&lt;30, "Young Adult", H282&gt;=50, "Senior", H282&gt;= 30, "Adult")</f>
        <v>Adult</v>
      </c>
      <c r="J281" s="4" t="s">
        <v>15</v>
      </c>
      <c r="K281" s="4">
        <v>1</v>
      </c>
      <c r="L281" s="5">
        <v>25</v>
      </c>
      <c r="M281">
        <f t="shared" si="8"/>
        <v>25</v>
      </c>
      <c r="N281" s="17">
        <f t="shared" si="9"/>
        <v>0.375</v>
      </c>
    </row>
    <row r="282" spans="1:14" x14ac:dyDescent="0.25">
      <c r="A282" s="2">
        <v>319</v>
      </c>
      <c r="B282" s="3">
        <v>45204</v>
      </c>
      <c r="C282">
        <v>2023</v>
      </c>
      <c r="D282">
        <v>10</v>
      </c>
      <c r="E282">
        <v>5</v>
      </c>
      <c r="F282" s="4" t="s">
        <v>331</v>
      </c>
      <c r="G282" s="4" t="s">
        <v>9</v>
      </c>
      <c r="H282" s="19">
        <v>31</v>
      </c>
      <c r="I282" s="19" t="str" cm="1">
        <f t="array" ref="I282">_xlfn.IFS(H283&lt;30, "Young Adult", H283&gt;=50, "Senior", H283&gt;= 30, "Adult")</f>
        <v>Adult</v>
      </c>
      <c r="J282" s="4" t="s">
        <v>13</v>
      </c>
      <c r="K282" s="4">
        <v>1</v>
      </c>
      <c r="L282" s="5">
        <v>500</v>
      </c>
      <c r="M282">
        <f t="shared" si="8"/>
        <v>500</v>
      </c>
      <c r="N282" s="17">
        <f t="shared" si="9"/>
        <v>7.5</v>
      </c>
    </row>
    <row r="283" spans="1:14" x14ac:dyDescent="0.25">
      <c r="A283" s="2">
        <v>334</v>
      </c>
      <c r="B283" s="3">
        <v>45231</v>
      </c>
      <c r="C283">
        <v>2023</v>
      </c>
      <c r="D283">
        <v>11</v>
      </c>
      <c r="E283">
        <v>1</v>
      </c>
      <c r="F283" s="4" t="s">
        <v>346</v>
      </c>
      <c r="G283" s="4" t="s">
        <v>9</v>
      </c>
      <c r="H283" s="19">
        <v>31</v>
      </c>
      <c r="I283" s="19" t="str" cm="1">
        <f t="array" ref="I283">_xlfn.IFS(H284&lt;30, "Young Adult", H284&gt;=50, "Senior", H284&gt;= 30, "Adult")</f>
        <v>Adult</v>
      </c>
      <c r="J283" s="4" t="s">
        <v>15</v>
      </c>
      <c r="K283" s="4">
        <v>3</v>
      </c>
      <c r="L283" s="5">
        <v>300</v>
      </c>
      <c r="M283">
        <f t="shared" si="8"/>
        <v>900</v>
      </c>
      <c r="N283" s="17">
        <f t="shared" si="9"/>
        <v>13.5</v>
      </c>
    </row>
    <row r="284" spans="1:14" x14ac:dyDescent="0.25">
      <c r="A284" s="2">
        <v>341</v>
      </c>
      <c r="B284" s="3">
        <v>45053</v>
      </c>
      <c r="C284">
        <v>2023</v>
      </c>
      <c r="D284">
        <v>5</v>
      </c>
      <c r="E284">
        <v>7</v>
      </c>
      <c r="F284" s="4" t="s">
        <v>353</v>
      </c>
      <c r="G284" s="4" t="s">
        <v>9</v>
      </c>
      <c r="H284" s="19">
        <v>31</v>
      </c>
      <c r="I284" s="19" t="str" cm="1">
        <f t="array" ref="I284">_xlfn.IFS(H285&lt;30, "Young Adult", H285&gt;=50, "Senior", H285&gt;= 30, "Adult")</f>
        <v>Adult</v>
      </c>
      <c r="J284" s="4" t="s">
        <v>13</v>
      </c>
      <c r="K284" s="4">
        <v>4</v>
      </c>
      <c r="L284" s="5">
        <v>50</v>
      </c>
      <c r="M284">
        <f t="shared" si="8"/>
        <v>200</v>
      </c>
      <c r="N284" s="17">
        <f t="shared" si="9"/>
        <v>3</v>
      </c>
    </row>
    <row r="285" spans="1:14" x14ac:dyDescent="0.25">
      <c r="A285" s="2">
        <v>353</v>
      </c>
      <c r="B285" s="3">
        <v>45060</v>
      </c>
      <c r="C285">
        <v>2023</v>
      </c>
      <c r="D285">
        <v>5</v>
      </c>
      <c r="E285">
        <v>14</v>
      </c>
      <c r="F285" s="4" t="s">
        <v>365</v>
      </c>
      <c r="G285" s="4" t="s">
        <v>9</v>
      </c>
      <c r="H285" s="19">
        <v>31</v>
      </c>
      <c r="I285" s="19" t="str" cm="1">
        <f t="array" ref="I285">_xlfn.IFS(H286&lt;30, "Young Adult", H286&gt;=50, "Senior", H286&gt;= 30, "Adult")</f>
        <v>Adult</v>
      </c>
      <c r="J285" s="4" t="s">
        <v>15</v>
      </c>
      <c r="K285" s="4">
        <v>1</v>
      </c>
      <c r="L285" s="5">
        <v>500</v>
      </c>
      <c r="M285">
        <f t="shared" si="8"/>
        <v>500</v>
      </c>
      <c r="N285" s="17">
        <f t="shared" si="9"/>
        <v>7.5</v>
      </c>
    </row>
    <row r="286" spans="1:14" x14ac:dyDescent="0.25">
      <c r="A286" s="2">
        <v>365</v>
      </c>
      <c r="B286" s="3">
        <v>45088</v>
      </c>
      <c r="C286">
        <v>2023</v>
      </c>
      <c r="D286">
        <v>6</v>
      </c>
      <c r="E286">
        <v>11</v>
      </c>
      <c r="F286" s="4" t="s">
        <v>377</v>
      </c>
      <c r="G286" s="4" t="s">
        <v>9</v>
      </c>
      <c r="H286" s="19">
        <v>31</v>
      </c>
      <c r="I286" s="19" t="str" cm="1">
        <f t="array" ref="I286">_xlfn.IFS(H287&lt;30, "Young Adult", H287&gt;=50, "Senior", H287&gt;= 30, "Adult")</f>
        <v>Adult</v>
      </c>
      <c r="J286" s="4" t="s">
        <v>13</v>
      </c>
      <c r="K286" s="4">
        <v>1</v>
      </c>
      <c r="L286" s="5">
        <v>300</v>
      </c>
      <c r="M286">
        <f t="shared" si="8"/>
        <v>300</v>
      </c>
      <c r="N286" s="17">
        <f t="shared" si="9"/>
        <v>4.5</v>
      </c>
    </row>
    <row r="287" spans="1:14" x14ac:dyDescent="0.25">
      <c r="A287" s="2">
        <v>455</v>
      </c>
      <c r="B287" s="3">
        <v>45108</v>
      </c>
      <c r="C287">
        <v>2023</v>
      </c>
      <c r="D287">
        <v>7</v>
      </c>
      <c r="E287">
        <v>1</v>
      </c>
      <c r="F287" s="4" t="s">
        <v>467</v>
      </c>
      <c r="G287" s="4" t="s">
        <v>9</v>
      </c>
      <c r="H287" s="19">
        <v>31</v>
      </c>
      <c r="I287" s="19" t="str" cm="1">
        <f t="array" ref="I287">_xlfn.IFS(H288&lt;30, "Young Adult", H288&gt;=50, "Senior", H288&gt;= 30, "Adult")</f>
        <v>Adult</v>
      </c>
      <c r="J287" s="4" t="s">
        <v>15</v>
      </c>
      <c r="K287" s="4">
        <v>4</v>
      </c>
      <c r="L287" s="5">
        <v>25</v>
      </c>
      <c r="M287">
        <f t="shared" si="8"/>
        <v>100</v>
      </c>
      <c r="N287" s="17">
        <f t="shared" si="9"/>
        <v>1.5</v>
      </c>
    </row>
    <row r="288" spans="1:14" x14ac:dyDescent="0.25">
      <c r="A288" s="2">
        <v>531</v>
      </c>
      <c r="B288" s="3">
        <v>45267</v>
      </c>
      <c r="C288">
        <v>2023</v>
      </c>
      <c r="D288">
        <v>12</v>
      </c>
      <c r="E288">
        <v>7</v>
      </c>
      <c r="F288" s="4" t="s">
        <v>543</v>
      </c>
      <c r="G288" s="4" t="s">
        <v>9</v>
      </c>
      <c r="H288" s="19">
        <v>31</v>
      </c>
      <c r="I288" s="19" t="str" cm="1">
        <f t="array" ref="I288">_xlfn.IFS(H289&lt;30, "Young Adult", H289&gt;=50, "Senior", H289&gt;= 30, "Adult")</f>
        <v>Adult</v>
      </c>
      <c r="J288" s="4" t="s">
        <v>15</v>
      </c>
      <c r="K288" s="4">
        <v>1</v>
      </c>
      <c r="L288" s="5">
        <v>500</v>
      </c>
      <c r="M288">
        <f t="shared" si="8"/>
        <v>500</v>
      </c>
      <c r="N288" s="17">
        <f t="shared" si="9"/>
        <v>7.5</v>
      </c>
    </row>
    <row r="289" spans="1:14" x14ac:dyDescent="0.25">
      <c r="A289" s="2">
        <v>572</v>
      </c>
      <c r="B289" s="3">
        <v>45036</v>
      </c>
      <c r="C289">
        <v>2023</v>
      </c>
      <c r="D289">
        <v>4</v>
      </c>
      <c r="E289">
        <v>20</v>
      </c>
      <c r="F289" s="4" t="s">
        <v>584</v>
      </c>
      <c r="G289" s="4" t="s">
        <v>9</v>
      </c>
      <c r="H289" s="19">
        <v>31</v>
      </c>
      <c r="I289" s="19" t="str" cm="1">
        <f t="array" ref="I289">_xlfn.IFS(H290&lt;30, "Young Adult", H290&gt;=50, "Senior", H290&gt;= 30, "Adult")</f>
        <v>Adult</v>
      </c>
      <c r="J289" s="4" t="s">
        <v>13</v>
      </c>
      <c r="K289" s="4">
        <v>4</v>
      </c>
      <c r="L289" s="5">
        <v>500</v>
      </c>
      <c r="M289">
        <f t="shared" si="8"/>
        <v>2000</v>
      </c>
      <c r="N289" s="17">
        <f t="shared" si="9"/>
        <v>30</v>
      </c>
    </row>
    <row r="290" spans="1:14" x14ac:dyDescent="0.25">
      <c r="A290" s="2">
        <v>580</v>
      </c>
      <c r="B290" s="3">
        <v>45266</v>
      </c>
      <c r="C290">
        <v>2023</v>
      </c>
      <c r="D290">
        <v>12</v>
      </c>
      <c r="E290">
        <v>6</v>
      </c>
      <c r="F290" s="4" t="s">
        <v>592</v>
      </c>
      <c r="G290" s="4" t="s">
        <v>12</v>
      </c>
      <c r="H290" s="19">
        <v>31</v>
      </c>
      <c r="I290" s="19" t="str" cm="1">
        <f t="array" ref="I290">_xlfn.IFS(H291&lt;30, "Young Adult", H291&gt;=50, "Senior", H291&gt;= 30, "Adult")</f>
        <v>Adult</v>
      </c>
      <c r="J290" s="4" t="s">
        <v>13</v>
      </c>
      <c r="K290" s="4">
        <v>3</v>
      </c>
      <c r="L290" s="5">
        <v>500</v>
      </c>
      <c r="M290">
        <f t="shared" si="8"/>
        <v>1500</v>
      </c>
      <c r="N290" s="17">
        <f t="shared" si="9"/>
        <v>22.5</v>
      </c>
    </row>
    <row r="291" spans="1:14" x14ac:dyDescent="0.25">
      <c r="A291" s="2">
        <v>625</v>
      </c>
      <c r="B291" s="3">
        <v>45268</v>
      </c>
      <c r="C291">
        <v>2023</v>
      </c>
      <c r="D291">
        <v>12</v>
      </c>
      <c r="E291">
        <v>8</v>
      </c>
      <c r="F291" s="4" t="s">
        <v>637</v>
      </c>
      <c r="G291" s="4" t="s">
        <v>9</v>
      </c>
      <c r="H291" s="19">
        <v>31</v>
      </c>
      <c r="I291" s="19" t="str" cm="1">
        <f t="array" ref="I291">_xlfn.IFS(H292&lt;30, "Young Adult", H292&gt;=50, "Senior", H292&gt;= 30, "Adult")</f>
        <v>Adult</v>
      </c>
      <c r="J291" s="4" t="s">
        <v>13</v>
      </c>
      <c r="K291" s="4">
        <v>1</v>
      </c>
      <c r="L291" s="5">
        <v>300</v>
      </c>
      <c r="M291">
        <f t="shared" si="8"/>
        <v>300</v>
      </c>
      <c r="N291" s="17">
        <f t="shared" si="9"/>
        <v>4.5</v>
      </c>
    </row>
    <row r="292" spans="1:14" x14ac:dyDescent="0.25">
      <c r="A292" s="2">
        <v>769</v>
      </c>
      <c r="B292" s="3">
        <v>45086</v>
      </c>
      <c r="C292">
        <v>2023</v>
      </c>
      <c r="D292">
        <v>6</v>
      </c>
      <c r="E292">
        <v>9</v>
      </c>
      <c r="F292" s="4" t="s">
        <v>781</v>
      </c>
      <c r="G292" s="4" t="s">
        <v>12</v>
      </c>
      <c r="H292" s="19">
        <v>31</v>
      </c>
      <c r="I292" s="19" t="str" cm="1">
        <f t="array" ref="I292">_xlfn.IFS(H293&lt;30, "Young Adult", H293&gt;=50, "Senior", H293&gt;= 30, "Adult")</f>
        <v>Adult</v>
      </c>
      <c r="J292" s="4" t="s">
        <v>15</v>
      </c>
      <c r="K292" s="4">
        <v>4</v>
      </c>
      <c r="L292" s="5">
        <v>30</v>
      </c>
      <c r="M292">
        <f t="shared" si="8"/>
        <v>120</v>
      </c>
      <c r="N292" s="17">
        <f t="shared" si="9"/>
        <v>1.7999999999999998</v>
      </c>
    </row>
    <row r="293" spans="1:14" x14ac:dyDescent="0.25">
      <c r="A293" s="2">
        <v>785</v>
      </c>
      <c r="B293" s="3">
        <v>44988</v>
      </c>
      <c r="C293">
        <v>2023</v>
      </c>
      <c r="D293">
        <v>3</v>
      </c>
      <c r="E293">
        <v>3</v>
      </c>
      <c r="F293" s="4" t="s">
        <v>797</v>
      </c>
      <c r="G293" s="4" t="s">
        <v>12</v>
      </c>
      <c r="H293" s="19">
        <v>31</v>
      </c>
      <c r="I293" s="19" t="str" cm="1">
        <f t="array" ref="I293">_xlfn.IFS(H294&lt;30, "Young Adult", H294&gt;=50, "Senior", H294&gt;= 30, "Adult")</f>
        <v>Adult</v>
      </c>
      <c r="J293" s="4" t="s">
        <v>10</v>
      </c>
      <c r="K293" s="4">
        <v>4</v>
      </c>
      <c r="L293" s="5">
        <v>50</v>
      </c>
      <c r="M293">
        <f t="shared" si="8"/>
        <v>200</v>
      </c>
      <c r="N293" s="17">
        <f t="shared" si="9"/>
        <v>3</v>
      </c>
    </row>
    <row r="294" spans="1:14" x14ac:dyDescent="0.25">
      <c r="A294" s="2">
        <v>841</v>
      </c>
      <c r="B294" s="3">
        <v>45232</v>
      </c>
      <c r="C294">
        <v>2023</v>
      </c>
      <c r="D294">
        <v>11</v>
      </c>
      <c r="E294">
        <v>2</v>
      </c>
      <c r="F294" s="4" t="s">
        <v>853</v>
      </c>
      <c r="G294" s="4" t="s">
        <v>9</v>
      </c>
      <c r="H294" s="19">
        <v>31</v>
      </c>
      <c r="I294" s="19" t="str" cm="1">
        <f t="array" ref="I294">_xlfn.IFS(H295&lt;30, "Young Adult", H295&gt;=50, "Senior", H295&gt;= 30, "Adult")</f>
        <v>Adult</v>
      </c>
      <c r="J294" s="4" t="s">
        <v>15</v>
      </c>
      <c r="K294" s="4">
        <v>4</v>
      </c>
      <c r="L294" s="5">
        <v>25</v>
      </c>
      <c r="M294">
        <f t="shared" si="8"/>
        <v>100</v>
      </c>
      <c r="N294" s="17">
        <f t="shared" si="9"/>
        <v>1.5</v>
      </c>
    </row>
    <row r="295" spans="1:14" x14ac:dyDescent="0.25">
      <c r="A295" s="2">
        <v>901</v>
      </c>
      <c r="B295" s="3">
        <v>45026</v>
      </c>
      <c r="C295">
        <v>2023</v>
      </c>
      <c r="D295">
        <v>4</v>
      </c>
      <c r="E295">
        <v>10</v>
      </c>
      <c r="F295" s="4" t="s">
        <v>913</v>
      </c>
      <c r="G295" s="4" t="s">
        <v>9</v>
      </c>
      <c r="H295" s="19">
        <v>31</v>
      </c>
      <c r="I295" s="19" t="str" cm="1">
        <f t="array" ref="I295">_xlfn.IFS(H296&lt;30, "Young Adult", H296&gt;=50, "Senior", H296&gt;= 30, "Adult")</f>
        <v>Adult</v>
      </c>
      <c r="J295" s="4" t="s">
        <v>15</v>
      </c>
      <c r="K295" s="4">
        <v>1</v>
      </c>
      <c r="L295" s="5">
        <v>30</v>
      </c>
      <c r="M295">
        <f t="shared" si="8"/>
        <v>30</v>
      </c>
      <c r="N295" s="17">
        <f t="shared" si="9"/>
        <v>0.44999999999999996</v>
      </c>
    </row>
    <row r="296" spans="1:14" x14ac:dyDescent="0.25">
      <c r="A296" s="2">
        <v>980</v>
      </c>
      <c r="B296" s="3">
        <v>45136</v>
      </c>
      <c r="C296">
        <v>2023</v>
      </c>
      <c r="D296">
        <v>7</v>
      </c>
      <c r="E296">
        <v>29</v>
      </c>
      <c r="F296" s="4" t="s">
        <v>992</v>
      </c>
      <c r="G296" s="4" t="s">
        <v>12</v>
      </c>
      <c r="H296" s="19">
        <v>31</v>
      </c>
      <c r="I296" s="19" t="str" cm="1">
        <f t="array" ref="I296">_xlfn.IFS(H297&lt;30, "Young Adult", H297&gt;=50, "Senior", H297&gt;= 30, "Adult")</f>
        <v>Adult</v>
      </c>
      <c r="J296" s="4" t="s">
        <v>15</v>
      </c>
      <c r="K296" s="4">
        <v>3</v>
      </c>
      <c r="L296" s="5">
        <v>25</v>
      </c>
      <c r="M296">
        <f t="shared" si="8"/>
        <v>75</v>
      </c>
      <c r="N296" s="17">
        <f t="shared" si="9"/>
        <v>1.125</v>
      </c>
    </row>
    <row r="297" spans="1:14" x14ac:dyDescent="0.25">
      <c r="A297" s="2">
        <v>82</v>
      </c>
      <c r="B297" s="3">
        <v>45286</v>
      </c>
      <c r="C297">
        <v>2023</v>
      </c>
      <c r="D297">
        <v>12</v>
      </c>
      <c r="E297">
        <v>26</v>
      </c>
      <c r="F297" s="4" t="s">
        <v>94</v>
      </c>
      <c r="G297" s="4" t="s">
        <v>12</v>
      </c>
      <c r="H297" s="19">
        <v>32</v>
      </c>
      <c r="I297" s="19" t="str" cm="1">
        <f t="array" ref="I297">_xlfn.IFS(H298&lt;30, "Young Adult", H298&gt;=50, "Senior", H298&gt;= 30, "Adult")</f>
        <v>Adult</v>
      </c>
      <c r="J297" s="4" t="s">
        <v>10</v>
      </c>
      <c r="K297" s="4">
        <v>4</v>
      </c>
      <c r="L297" s="5">
        <v>50</v>
      </c>
      <c r="M297">
        <f t="shared" si="8"/>
        <v>200</v>
      </c>
      <c r="N297" s="17">
        <f t="shared" si="9"/>
        <v>3</v>
      </c>
    </row>
    <row r="298" spans="1:14" x14ac:dyDescent="0.25">
      <c r="A298" s="2">
        <v>95</v>
      </c>
      <c r="B298" s="3">
        <v>45254</v>
      </c>
      <c r="C298">
        <v>2023</v>
      </c>
      <c r="D298">
        <v>11</v>
      </c>
      <c r="E298">
        <v>24</v>
      </c>
      <c r="F298" s="4" t="s">
        <v>107</v>
      </c>
      <c r="G298" s="4" t="s">
        <v>12</v>
      </c>
      <c r="H298" s="19">
        <v>32</v>
      </c>
      <c r="I298" s="19" t="str" cm="1">
        <f t="array" ref="I298">_xlfn.IFS(H299&lt;30, "Young Adult", H299&gt;=50, "Senior", H299&gt;= 30, "Adult")</f>
        <v>Adult</v>
      </c>
      <c r="J298" s="4" t="s">
        <v>13</v>
      </c>
      <c r="K298" s="4">
        <v>2</v>
      </c>
      <c r="L298" s="5">
        <v>30</v>
      </c>
      <c r="M298">
        <f t="shared" si="8"/>
        <v>60</v>
      </c>
      <c r="N298" s="17">
        <f t="shared" si="9"/>
        <v>0.89999999999999991</v>
      </c>
    </row>
    <row r="299" spans="1:14" x14ac:dyDescent="0.25">
      <c r="A299" s="2">
        <v>101</v>
      </c>
      <c r="B299" s="3">
        <v>44955</v>
      </c>
      <c r="C299">
        <v>2023</v>
      </c>
      <c r="D299">
        <v>1</v>
      </c>
      <c r="E299">
        <v>29</v>
      </c>
      <c r="F299" s="4" t="s">
        <v>113</v>
      </c>
      <c r="G299" s="4" t="s">
        <v>9</v>
      </c>
      <c r="H299" s="19">
        <v>32</v>
      </c>
      <c r="I299" s="19" t="str" cm="1">
        <f t="array" ref="I299">_xlfn.IFS(H300&lt;30, "Young Adult", H300&gt;=50, "Senior", H300&gt;= 30, "Adult")</f>
        <v>Adult</v>
      </c>
      <c r="J299" s="4" t="s">
        <v>13</v>
      </c>
      <c r="K299" s="4">
        <v>2</v>
      </c>
      <c r="L299" s="5">
        <v>300</v>
      </c>
      <c r="M299">
        <f t="shared" si="8"/>
        <v>600</v>
      </c>
      <c r="N299" s="17">
        <f t="shared" si="9"/>
        <v>9</v>
      </c>
    </row>
    <row r="300" spans="1:14" x14ac:dyDescent="0.25">
      <c r="A300" s="2">
        <v>172</v>
      </c>
      <c r="B300" s="3">
        <v>45186</v>
      </c>
      <c r="C300">
        <v>2023</v>
      </c>
      <c r="D300">
        <v>9</v>
      </c>
      <c r="E300">
        <v>17</v>
      </c>
      <c r="F300" s="4" t="s">
        <v>184</v>
      </c>
      <c r="G300" s="4" t="s">
        <v>9</v>
      </c>
      <c r="H300" s="19">
        <v>32</v>
      </c>
      <c r="I300" s="19" t="str" cm="1">
        <f t="array" ref="I300">_xlfn.IFS(H301&lt;30, "Young Adult", H301&gt;=50, "Senior", H301&gt;= 30, "Adult")</f>
        <v>Adult</v>
      </c>
      <c r="J300" s="4" t="s">
        <v>10</v>
      </c>
      <c r="K300" s="4">
        <v>2</v>
      </c>
      <c r="L300" s="5">
        <v>25</v>
      </c>
      <c r="M300">
        <f t="shared" si="8"/>
        <v>50</v>
      </c>
      <c r="N300" s="17">
        <f t="shared" si="9"/>
        <v>0.75</v>
      </c>
    </row>
    <row r="301" spans="1:14" x14ac:dyDescent="0.25">
      <c r="A301" s="2">
        <v>196</v>
      </c>
      <c r="B301" s="3">
        <v>45199</v>
      </c>
      <c r="C301">
        <v>2023</v>
      </c>
      <c r="D301">
        <v>9</v>
      </c>
      <c r="E301">
        <v>30</v>
      </c>
      <c r="F301" s="4" t="s">
        <v>208</v>
      </c>
      <c r="G301" s="4" t="s">
        <v>12</v>
      </c>
      <c r="H301" s="19">
        <v>32</v>
      </c>
      <c r="I301" s="19" t="str" cm="1">
        <f t="array" ref="I301">_xlfn.IFS(H302&lt;30, "Young Adult", H302&gt;=50, "Senior", H302&gt;= 30, "Adult")</f>
        <v>Adult</v>
      </c>
      <c r="J301" s="4" t="s">
        <v>13</v>
      </c>
      <c r="K301" s="4">
        <v>3</v>
      </c>
      <c r="L301" s="5">
        <v>300</v>
      </c>
      <c r="M301">
        <f t="shared" si="8"/>
        <v>900</v>
      </c>
      <c r="N301" s="17">
        <f t="shared" si="9"/>
        <v>13.5</v>
      </c>
    </row>
    <row r="302" spans="1:14" x14ac:dyDescent="0.25">
      <c r="A302" s="2">
        <v>262</v>
      </c>
      <c r="B302" s="3">
        <v>45137</v>
      </c>
      <c r="C302">
        <v>2023</v>
      </c>
      <c r="D302">
        <v>7</v>
      </c>
      <c r="E302">
        <v>30</v>
      </c>
      <c r="F302" s="4" t="s">
        <v>274</v>
      </c>
      <c r="G302" s="4" t="s">
        <v>12</v>
      </c>
      <c r="H302" s="19">
        <v>32</v>
      </c>
      <c r="I302" s="19" t="str" cm="1">
        <f t="array" ref="I302">_xlfn.IFS(H303&lt;30, "Young Adult", H303&gt;=50, "Senior", H303&gt;= 30, "Adult")</f>
        <v>Adult</v>
      </c>
      <c r="J302" s="4" t="s">
        <v>10</v>
      </c>
      <c r="K302" s="4">
        <v>4</v>
      </c>
      <c r="L302" s="5">
        <v>30</v>
      </c>
      <c r="M302">
        <f t="shared" si="8"/>
        <v>120</v>
      </c>
      <c r="N302" s="17">
        <f t="shared" si="9"/>
        <v>1.7999999999999998</v>
      </c>
    </row>
    <row r="303" spans="1:14" x14ac:dyDescent="0.25">
      <c r="A303" s="2">
        <v>267</v>
      </c>
      <c r="B303" s="3">
        <v>45257</v>
      </c>
      <c r="C303">
        <v>2023</v>
      </c>
      <c r="D303">
        <v>11</v>
      </c>
      <c r="E303">
        <v>27</v>
      </c>
      <c r="F303" s="4" t="s">
        <v>279</v>
      </c>
      <c r="G303" s="4" t="s">
        <v>12</v>
      </c>
      <c r="H303" s="19">
        <v>32</v>
      </c>
      <c r="I303" s="19" t="str" cm="1">
        <f t="array" ref="I303">_xlfn.IFS(H304&lt;30, "Young Adult", H304&gt;=50, "Senior", H304&gt;= 30, "Adult")</f>
        <v>Adult</v>
      </c>
      <c r="J303" s="4" t="s">
        <v>10</v>
      </c>
      <c r="K303" s="4">
        <v>3</v>
      </c>
      <c r="L303" s="5">
        <v>30</v>
      </c>
      <c r="M303">
        <f t="shared" si="8"/>
        <v>90</v>
      </c>
      <c r="N303" s="17">
        <f t="shared" si="9"/>
        <v>1.3499999999999999</v>
      </c>
    </row>
    <row r="304" spans="1:14" x14ac:dyDescent="0.25">
      <c r="A304" s="2">
        <v>311</v>
      </c>
      <c r="B304" s="3">
        <v>45265</v>
      </c>
      <c r="C304">
        <v>2023</v>
      </c>
      <c r="D304">
        <v>12</v>
      </c>
      <c r="E304">
        <v>5</v>
      </c>
      <c r="F304" s="4" t="s">
        <v>323</v>
      </c>
      <c r="G304" s="4" t="s">
        <v>12</v>
      </c>
      <c r="H304" s="19">
        <v>32</v>
      </c>
      <c r="I304" s="19" t="str" cm="1">
        <f t="array" ref="I304">_xlfn.IFS(H305&lt;30, "Young Adult", H305&gt;=50, "Senior", H305&gt;= 30, "Adult")</f>
        <v>Adult</v>
      </c>
      <c r="J304" s="4" t="s">
        <v>10</v>
      </c>
      <c r="K304" s="4">
        <v>4</v>
      </c>
      <c r="L304" s="5">
        <v>25</v>
      </c>
      <c r="M304">
        <f t="shared" si="8"/>
        <v>100</v>
      </c>
      <c r="N304" s="17">
        <f t="shared" si="9"/>
        <v>1.5</v>
      </c>
    </row>
    <row r="305" spans="1:14" x14ac:dyDescent="0.25">
      <c r="A305" s="2">
        <v>358</v>
      </c>
      <c r="B305" s="3">
        <v>45062</v>
      </c>
      <c r="C305">
        <v>2023</v>
      </c>
      <c r="D305">
        <v>5</v>
      </c>
      <c r="E305">
        <v>16</v>
      </c>
      <c r="F305" s="4" t="s">
        <v>370</v>
      </c>
      <c r="G305" s="4" t="s">
        <v>12</v>
      </c>
      <c r="H305" s="19">
        <v>32</v>
      </c>
      <c r="I305" s="19" t="str" cm="1">
        <f t="array" ref="I305">_xlfn.IFS(H306&lt;30, "Young Adult", H306&gt;=50, "Senior", H306&gt;= 30, "Adult")</f>
        <v>Adult</v>
      </c>
      <c r="J305" s="4" t="s">
        <v>10</v>
      </c>
      <c r="K305" s="4">
        <v>1</v>
      </c>
      <c r="L305" s="5">
        <v>300</v>
      </c>
      <c r="M305">
        <f t="shared" si="8"/>
        <v>300</v>
      </c>
      <c r="N305" s="17">
        <f t="shared" si="9"/>
        <v>4.5</v>
      </c>
    </row>
    <row r="306" spans="1:14" x14ac:dyDescent="0.25">
      <c r="A306" s="2">
        <v>375</v>
      </c>
      <c r="B306" s="3">
        <v>45186</v>
      </c>
      <c r="C306">
        <v>2023</v>
      </c>
      <c r="D306">
        <v>9</v>
      </c>
      <c r="E306">
        <v>17</v>
      </c>
      <c r="F306" s="4" t="s">
        <v>387</v>
      </c>
      <c r="G306" s="4" t="s">
        <v>9</v>
      </c>
      <c r="H306" s="19">
        <v>32</v>
      </c>
      <c r="I306" s="19" t="str" cm="1">
        <f t="array" ref="I306">_xlfn.IFS(H307&lt;30, "Young Adult", H307&gt;=50, "Senior", H307&gt;= 30, "Adult")</f>
        <v>Adult</v>
      </c>
      <c r="J306" s="4" t="s">
        <v>13</v>
      </c>
      <c r="K306" s="4">
        <v>1</v>
      </c>
      <c r="L306" s="5">
        <v>50</v>
      </c>
      <c r="M306">
        <f t="shared" si="8"/>
        <v>50</v>
      </c>
      <c r="N306" s="17">
        <f t="shared" si="9"/>
        <v>0.75</v>
      </c>
    </row>
    <row r="307" spans="1:14" x14ac:dyDescent="0.25">
      <c r="A307" s="2">
        <v>403</v>
      </c>
      <c r="B307" s="3">
        <v>45066</v>
      </c>
      <c r="C307">
        <v>2023</v>
      </c>
      <c r="D307">
        <v>5</v>
      </c>
      <c r="E307">
        <v>20</v>
      </c>
      <c r="F307" s="4" t="s">
        <v>415</v>
      </c>
      <c r="G307" s="4" t="s">
        <v>9</v>
      </c>
      <c r="H307" s="19">
        <v>32</v>
      </c>
      <c r="I307" s="19" t="str" cm="1">
        <f t="array" ref="I307">_xlfn.IFS(H308&lt;30, "Young Adult", H308&gt;=50, "Senior", H308&gt;= 30, "Adult")</f>
        <v>Adult</v>
      </c>
      <c r="J307" s="4" t="s">
        <v>13</v>
      </c>
      <c r="K307" s="4">
        <v>2</v>
      </c>
      <c r="L307" s="5">
        <v>300</v>
      </c>
      <c r="M307">
        <f t="shared" si="8"/>
        <v>600</v>
      </c>
      <c r="N307" s="17">
        <f t="shared" si="9"/>
        <v>9</v>
      </c>
    </row>
    <row r="308" spans="1:14" x14ac:dyDescent="0.25">
      <c r="A308" s="2">
        <v>471</v>
      </c>
      <c r="B308" s="3">
        <v>45008</v>
      </c>
      <c r="C308">
        <v>2023</v>
      </c>
      <c r="D308">
        <v>3</v>
      </c>
      <c r="E308">
        <v>23</v>
      </c>
      <c r="F308" s="4" t="s">
        <v>483</v>
      </c>
      <c r="G308" s="4" t="s">
        <v>9</v>
      </c>
      <c r="H308" s="19">
        <v>32</v>
      </c>
      <c r="I308" s="19" t="str" cm="1">
        <f t="array" ref="I308">_xlfn.IFS(H309&lt;30, "Young Adult", H309&gt;=50, "Senior", H309&gt;= 30, "Adult")</f>
        <v>Adult</v>
      </c>
      <c r="J308" s="4" t="s">
        <v>13</v>
      </c>
      <c r="K308" s="4">
        <v>3</v>
      </c>
      <c r="L308" s="5">
        <v>50</v>
      </c>
      <c r="M308">
        <f t="shared" si="8"/>
        <v>150</v>
      </c>
      <c r="N308" s="17">
        <f t="shared" si="9"/>
        <v>2.25</v>
      </c>
    </row>
    <row r="309" spans="1:14" x14ac:dyDescent="0.25">
      <c r="A309" s="2">
        <v>753</v>
      </c>
      <c r="B309" s="3">
        <v>44985</v>
      </c>
      <c r="C309">
        <v>2023</v>
      </c>
      <c r="D309">
        <v>2</v>
      </c>
      <c r="E309">
        <v>28</v>
      </c>
      <c r="F309" s="4" t="s">
        <v>765</v>
      </c>
      <c r="G309" s="4" t="s">
        <v>12</v>
      </c>
      <c r="H309" s="19">
        <v>32</v>
      </c>
      <c r="I309" s="19" t="str" cm="1">
        <f t="array" ref="I309">_xlfn.IFS(H310&lt;30, "Young Adult", H310&gt;=50, "Senior", H310&gt;= 30, "Adult")</f>
        <v>Adult</v>
      </c>
      <c r="J309" s="4" t="s">
        <v>13</v>
      </c>
      <c r="K309" s="4">
        <v>1</v>
      </c>
      <c r="L309" s="5">
        <v>30</v>
      </c>
      <c r="M309">
        <f t="shared" si="8"/>
        <v>30</v>
      </c>
      <c r="N309" s="17">
        <f t="shared" si="9"/>
        <v>0.44999999999999996</v>
      </c>
    </row>
    <row r="310" spans="1:14" x14ac:dyDescent="0.25">
      <c r="A310" s="2">
        <v>770</v>
      </c>
      <c r="B310" s="3">
        <v>45221</v>
      </c>
      <c r="C310">
        <v>2023</v>
      </c>
      <c r="D310">
        <v>10</v>
      </c>
      <c r="E310">
        <v>22</v>
      </c>
      <c r="F310" s="4" t="s">
        <v>782</v>
      </c>
      <c r="G310" s="4" t="s">
        <v>9</v>
      </c>
      <c r="H310" s="19">
        <v>32</v>
      </c>
      <c r="I310" s="19" t="str" cm="1">
        <f t="array" ref="I310">_xlfn.IFS(H311&lt;30, "Young Adult", H311&gt;=50, "Senior", H311&gt;= 30, "Adult")</f>
        <v>Adult</v>
      </c>
      <c r="J310" s="4" t="s">
        <v>13</v>
      </c>
      <c r="K310" s="4">
        <v>1</v>
      </c>
      <c r="L310" s="5">
        <v>50</v>
      </c>
      <c r="M310">
        <f t="shared" si="8"/>
        <v>50</v>
      </c>
      <c r="N310" s="17">
        <f t="shared" si="9"/>
        <v>0.75</v>
      </c>
    </row>
    <row r="311" spans="1:14" x14ac:dyDescent="0.25">
      <c r="A311" s="2">
        <v>800</v>
      </c>
      <c r="B311" s="3">
        <v>44981</v>
      </c>
      <c r="C311">
        <v>2023</v>
      </c>
      <c r="D311">
        <v>2</v>
      </c>
      <c r="E311">
        <v>24</v>
      </c>
      <c r="F311" s="4" t="s">
        <v>812</v>
      </c>
      <c r="G311" s="4" t="s">
        <v>9</v>
      </c>
      <c r="H311" s="19">
        <v>32</v>
      </c>
      <c r="I311" s="19" t="str" cm="1">
        <f t="array" ref="I311">_xlfn.IFS(H312&lt;30, "Young Adult", H312&gt;=50, "Senior", H312&gt;= 30, "Adult")</f>
        <v>Adult</v>
      </c>
      <c r="J311" s="4" t="s">
        <v>13</v>
      </c>
      <c r="K311" s="4">
        <v>4</v>
      </c>
      <c r="L311" s="5">
        <v>300</v>
      </c>
      <c r="M311">
        <f t="shared" si="8"/>
        <v>1200</v>
      </c>
      <c r="N311" s="17">
        <f t="shared" si="9"/>
        <v>18</v>
      </c>
    </row>
    <row r="312" spans="1:14" x14ac:dyDescent="0.25">
      <c r="A312" s="2">
        <v>849</v>
      </c>
      <c r="B312" s="3">
        <v>45050</v>
      </c>
      <c r="C312">
        <v>2023</v>
      </c>
      <c r="D312">
        <v>5</v>
      </c>
      <c r="E312">
        <v>4</v>
      </c>
      <c r="F312" s="4" t="s">
        <v>861</v>
      </c>
      <c r="G312" s="4" t="s">
        <v>9</v>
      </c>
      <c r="H312" s="19">
        <v>32</v>
      </c>
      <c r="I312" s="19" t="str" cm="1">
        <f t="array" ref="I312">_xlfn.IFS(H313&lt;30, "Young Adult", H313&gt;=50, "Senior", H313&gt;= 30, "Adult")</f>
        <v>Adult</v>
      </c>
      <c r="J312" s="4" t="s">
        <v>13</v>
      </c>
      <c r="K312" s="4">
        <v>2</v>
      </c>
      <c r="L312" s="5">
        <v>25</v>
      </c>
      <c r="M312">
        <f t="shared" si="8"/>
        <v>50</v>
      </c>
      <c r="N312" s="17">
        <f t="shared" si="9"/>
        <v>0.75</v>
      </c>
    </row>
    <row r="313" spans="1:14" x14ac:dyDescent="0.25">
      <c r="A313" s="2">
        <v>851</v>
      </c>
      <c r="B313" s="3">
        <v>45177</v>
      </c>
      <c r="C313">
        <v>2023</v>
      </c>
      <c r="D313">
        <v>9</v>
      </c>
      <c r="E313">
        <v>8</v>
      </c>
      <c r="F313" s="4" t="s">
        <v>863</v>
      </c>
      <c r="G313" s="4" t="s">
        <v>9</v>
      </c>
      <c r="H313" s="19">
        <v>32</v>
      </c>
      <c r="I313" s="19" t="str" cm="1">
        <f t="array" ref="I313">_xlfn.IFS(H314&lt;30, "Young Adult", H314&gt;=50, "Senior", H314&gt;= 30, "Adult")</f>
        <v>Adult</v>
      </c>
      <c r="J313" s="4" t="s">
        <v>15</v>
      </c>
      <c r="K313" s="4">
        <v>2</v>
      </c>
      <c r="L313" s="5">
        <v>25</v>
      </c>
      <c r="M313">
        <f t="shared" si="8"/>
        <v>50</v>
      </c>
      <c r="N313" s="17">
        <f t="shared" si="9"/>
        <v>0.75</v>
      </c>
    </row>
    <row r="314" spans="1:14" x14ac:dyDescent="0.25">
      <c r="A314" s="2">
        <v>916</v>
      </c>
      <c r="B314" s="3">
        <v>45284</v>
      </c>
      <c r="C314">
        <v>2023</v>
      </c>
      <c r="D314">
        <v>12</v>
      </c>
      <c r="E314">
        <v>12</v>
      </c>
      <c r="F314" s="4" t="s">
        <v>928</v>
      </c>
      <c r="G314" s="4" t="s">
        <v>12</v>
      </c>
      <c r="H314" s="19">
        <v>32</v>
      </c>
      <c r="I314" s="19" t="str" cm="1">
        <f t="array" ref="I314">_xlfn.IFS(H315&lt;30, "Young Adult", H315&gt;=50, "Senior", H315&gt;= 30, "Adult")</f>
        <v>Adult</v>
      </c>
      <c r="J314" s="4" t="s">
        <v>15</v>
      </c>
      <c r="K314" s="4">
        <v>1</v>
      </c>
      <c r="L314" s="5">
        <v>50</v>
      </c>
      <c r="M314">
        <f t="shared" si="8"/>
        <v>50</v>
      </c>
      <c r="N314" s="17">
        <f t="shared" si="9"/>
        <v>0.75</v>
      </c>
    </row>
    <row r="315" spans="1:14" x14ac:dyDescent="0.25">
      <c r="A315" s="2">
        <v>923</v>
      </c>
      <c r="B315" s="3">
        <v>45072</v>
      </c>
      <c r="C315">
        <v>2023</v>
      </c>
      <c r="D315">
        <v>5</v>
      </c>
      <c r="E315">
        <v>26</v>
      </c>
      <c r="F315" s="4" t="s">
        <v>935</v>
      </c>
      <c r="G315" s="4" t="s">
        <v>9</v>
      </c>
      <c r="H315" s="19">
        <v>32</v>
      </c>
      <c r="I315" s="19" t="str" cm="1">
        <f t="array" ref="I315">_xlfn.IFS(H316&lt;30, "Young Adult", H316&gt;=50, "Senior", H316&gt;= 30, "Adult")</f>
        <v>Adult</v>
      </c>
      <c r="J315" s="4" t="s">
        <v>10</v>
      </c>
      <c r="K315" s="4">
        <v>3</v>
      </c>
      <c r="L315" s="5">
        <v>300</v>
      </c>
      <c r="M315">
        <f t="shared" si="8"/>
        <v>900</v>
      </c>
      <c r="N315" s="17">
        <f t="shared" si="9"/>
        <v>13.5</v>
      </c>
    </row>
    <row r="316" spans="1:14" x14ac:dyDescent="0.25">
      <c r="A316" s="2">
        <v>124</v>
      </c>
      <c r="B316" s="3">
        <v>45226</v>
      </c>
      <c r="C316">
        <v>2023</v>
      </c>
      <c r="D316">
        <v>10</v>
      </c>
      <c r="E316">
        <v>27</v>
      </c>
      <c r="F316" s="4" t="s">
        <v>136</v>
      </c>
      <c r="G316" s="4" t="s">
        <v>9</v>
      </c>
      <c r="H316" s="19">
        <v>33</v>
      </c>
      <c r="I316" s="19" t="str" cm="1">
        <f t="array" ref="I316">_xlfn.IFS(H317&lt;30, "Young Adult", H317&gt;=50, "Senior", H317&gt;= 30, "Adult")</f>
        <v>Adult</v>
      </c>
      <c r="J316" s="4" t="s">
        <v>13</v>
      </c>
      <c r="K316" s="4">
        <v>4</v>
      </c>
      <c r="L316" s="5">
        <v>500</v>
      </c>
      <c r="M316">
        <f t="shared" si="8"/>
        <v>2000</v>
      </c>
      <c r="N316" s="17">
        <f t="shared" si="9"/>
        <v>30</v>
      </c>
    </row>
    <row r="317" spans="1:14" x14ac:dyDescent="0.25">
      <c r="A317" s="2">
        <v>127</v>
      </c>
      <c r="B317" s="3">
        <v>45131</v>
      </c>
      <c r="C317">
        <v>2023</v>
      </c>
      <c r="D317">
        <v>7</v>
      </c>
      <c r="E317">
        <v>24</v>
      </c>
      <c r="F317" s="4" t="s">
        <v>139</v>
      </c>
      <c r="G317" s="4" t="s">
        <v>12</v>
      </c>
      <c r="H317" s="19">
        <v>33</v>
      </c>
      <c r="I317" s="19" t="str" cm="1">
        <f t="array" ref="I317">_xlfn.IFS(H318&lt;30, "Young Adult", H318&gt;=50, "Senior", H318&gt;= 30, "Adult")</f>
        <v>Adult</v>
      </c>
      <c r="J317" s="4" t="s">
        <v>13</v>
      </c>
      <c r="K317" s="4">
        <v>2</v>
      </c>
      <c r="L317" s="5">
        <v>25</v>
      </c>
      <c r="M317">
        <f t="shared" si="8"/>
        <v>50</v>
      </c>
      <c r="N317" s="17">
        <f t="shared" si="9"/>
        <v>0.75</v>
      </c>
    </row>
    <row r="318" spans="1:14" x14ac:dyDescent="0.25">
      <c r="A318" s="2">
        <v>526</v>
      </c>
      <c r="B318" s="3">
        <v>45270</v>
      </c>
      <c r="C318">
        <v>2023</v>
      </c>
      <c r="D318">
        <v>12</v>
      </c>
      <c r="E318">
        <v>10</v>
      </c>
      <c r="F318" s="4" t="s">
        <v>538</v>
      </c>
      <c r="G318" s="4" t="s">
        <v>9</v>
      </c>
      <c r="H318" s="19">
        <v>33</v>
      </c>
      <c r="I318" s="19" t="str" cm="1">
        <f t="array" ref="I318">_xlfn.IFS(H319&lt;30, "Young Adult", H319&gt;=50, "Senior", H319&gt;= 30, "Adult")</f>
        <v>Adult</v>
      </c>
      <c r="J318" s="4" t="s">
        <v>13</v>
      </c>
      <c r="K318" s="4">
        <v>2</v>
      </c>
      <c r="L318" s="5">
        <v>50</v>
      </c>
      <c r="M318">
        <f t="shared" si="8"/>
        <v>100</v>
      </c>
      <c r="N318" s="17">
        <f t="shared" si="9"/>
        <v>1.5</v>
      </c>
    </row>
    <row r="319" spans="1:14" x14ac:dyDescent="0.25">
      <c r="A319" s="2">
        <v>576</v>
      </c>
      <c r="B319" s="3">
        <v>45264</v>
      </c>
      <c r="C319">
        <v>2023</v>
      </c>
      <c r="D319">
        <v>12</v>
      </c>
      <c r="E319">
        <v>4</v>
      </c>
      <c r="F319" s="4" t="s">
        <v>588</v>
      </c>
      <c r="G319" s="4" t="s">
        <v>12</v>
      </c>
      <c r="H319" s="19">
        <v>33</v>
      </c>
      <c r="I319" s="19" t="str" cm="1">
        <f t="array" ref="I319">_xlfn.IFS(H320&lt;30, "Young Adult", H320&gt;=50, "Senior", H320&gt;= 30, "Adult")</f>
        <v>Adult</v>
      </c>
      <c r="J319" s="4" t="s">
        <v>10</v>
      </c>
      <c r="K319" s="4">
        <v>3</v>
      </c>
      <c r="L319" s="5">
        <v>50</v>
      </c>
      <c r="M319">
        <f t="shared" si="8"/>
        <v>150</v>
      </c>
      <c r="N319" s="17">
        <f t="shared" si="9"/>
        <v>2.25</v>
      </c>
    </row>
    <row r="320" spans="1:14" x14ac:dyDescent="0.25">
      <c r="A320" s="2">
        <v>737</v>
      </c>
      <c r="B320" s="3">
        <v>45106</v>
      </c>
      <c r="C320">
        <v>2023</v>
      </c>
      <c r="D320">
        <v>6</v>
      </c>
      <c r="E320">
        <v>29</v>
      </c>
      <c r="F320" s="4" t="s">
        <v>749</v>
      </c>
      <c r="G320" s="4" t="s">
        <v>12</v>
      </c>
      <c r="H320" s="19">
        <v>33</v>
      </c>
      <c r="I320" s="19" t="str" cm="1">
        <f t="array" ref="I320">_xlfn.IFS(H321&lt;30, "Young Adult", H321&gt;=50, "Senior", H321&gt;= 30, "Adult")</f>
        <v>Adult</v>
      </c>
      <c r="J320" s="4" t="s">
        <v>13</v>
      </c>
      <c r="K320" s="4">
        <v>1</v>
      </c>
      <c r="L320" s="5">
        <v>50</v>
      </c>
      <c r="M320">
        <f t="shared" si="8"/>
        <v>50</v>
      </c>
      <c r="N320" s="17">
        <f t="shared" si="9"/>
        <v>0.75</v>
      </c>
    </row>
    <row r="321" spans="1:14" x14ac:dyDescent="0.25">
      <c r="A321" s="2">
        <v>746</v>
      </c>
      <c r="B321" s="3">
        <v>44937</v>
      </c>
      <c r="C321">
        <v>2023</v>
      </c>
      <c r="D321">
        <v>1</v>
      </c>
      <c r="E321">
        <v>11</v>
      </c>
      <c r="F321" s="4" t="s">
        <v>758</v>
      </c>
      <c r="G321" s="4" t="s">
        <v>12</v>
      </c>
      <c r="H321" s="19">
        <v>33</v>
      </c>
      <c r="I321" s="19" t="str" cm="1">
        <f t="array" ref="I321">_xlfn.IFS(H322&lt;30, "Young Adult", H322&gt;=50, "Senior", H322&gt;= 30, "Adult")</f>
        <v>Adult</v>
      </c>
      <c r="J321" s="4" t="s">
        <v>13</v>
      </c>
      <c r="K321" s="4">
        <v>3</v>
      </c>
      <c r="L321" s="5">
        <v>30</v>
      </c>
      <c r="M321">
        <f t="shared" si="8"/>
        <v>90</v>
      </c>
      <c r="N321" s="17">
        <f t="shared" si="9"/>
        <v>1.3499999999999999</v>
      </c>
    </row>
    <row r="322" spans="1:14" x14ac:dyDescent="0.25">
      <c r="A322" s="2">
        <v>761</v>
      </c>
      <c r="B322" s="3">
        <v>45237</v>
      </c>
      <c r="C322">
        <v>2023</v>
      </c>
      <c r="D322">
        <v>11</v>
      </c>
      <c r="E322">
        <v>7</v>
      </c>
      <c r="F322" s="4" t="s">
        <v>773</v>
      </c>
      <c r="G322" s="4" t="s">
        <v>12</v>
      </c>
      <c r="H322" s="19">
        <v>33</v>
      </c>
      <c r="I322" s="19" t="str" cm="1">
        <f t="array" ref="I322">_xlfn.IFS(H323&lt;30, "Young Adult", H323&gt;=50, "Senior", H323&gt;= 30, "Adult")</f>
        <v>Adult</v>
      </c>
      <c r="J322" s="4" t="s">
        <v>13</v>
      </c>
      <c r="K322" s="4">
        <v>1</v>
      </c>
      <c r="L322" s="5">
        <v>500</v>
      </c>
      <c r="M322">
        <f t="shared" ref="M322:M385" si="10">K322*L322</f>
        <v>500</v>
      </c>
      <c r="N322" s="17">
        <f t="shared" ref="N322:N385" si="11">M322*$Q$4</f>
        <v>7.5</v>
      </c>
    </row>
    <row r="323" spans="1:14" x14ac:dyDescent="0.25">
      <c r="A323" s="2">
        <v>808</v>
      </c>
      <c r="B323" s="3">
        <v>45017</v>
      </c>
      <c r="C323">
        <v>2023</v>
      </c>
      <c r="D323">
        <v>4</v>
      </c>
      <c r="E323">
        <v>1</v>
      </c>
      <c r="F323" s="4" t="s">
        <v>820</v>
      </c>
      <c r="G323" s="4" t="s">
        <v>9</v>
      </c>
      <c r="H323" s="19">
        <v>33</v>
      </c>
      <c r="I323" s="19" t="str" cm="1">
        <f t="array" ref="I323">_xlfn.IFS(H324&lt;30, "Young Adult", H324&gt;=50, "Senior", H324&gt;= 30, "Adult")</f>
        <v>Adult</v>
      </c>
      <c r="J323" s="4" t="s">
        <v>10</v>
      </c>
      <c r="K323" s="4">
        <v>4</v>
      </c>
      <c r="L323" s="5">
        <v>500</v>
      </c>
      <c r="M323">
        <f t="shared" si="10"/>
        <v>2000</v>
      </c>
      <c r="N323" s="17">
        <f t="shared" si="11"/>
        <v>30</v>
      </c>
    </row>
    <row r="324" spans="1:14" x14ac:dyDescent="0.25">
      <c r="A324" s="2">
        <v>828</v>
      </c>
      <c r="B324" s="3">
        <v>45269</v>
      </c>
      <c r="C324">
        <v>2023</v>
      </c>
      <c r="D324">
        <v>12</v>
      </c>
      <c r="E324">
        <v>9</v>
      </c>
      <c r="F324" s="4" t="s">
        <v>840</v>
      </c>
      <c r="G324" s="4" t="s">
        <v>12</v>
      </c>
      <c r="H324" s="19">
        <v>33</v>
      </c>
      <c r="I324" s="19" t="str" cm="1">
        <f t="array" ref="I324">_xlfn.IFS(H325&lt;30, "Young Adult", H325&gt;=50, "Senior", H325&gt;= 30, "Adult")</f>
        <v>Adult</v>
      </c>
      <c r="J324" s="4" t="s">
        <v>15</v>
      </c>
      <c r="K324" s="4">
        <v>4</v>
      </c>
      <c r="L324" s="5">
        <v>300</v>
      </c>
      <c r="M324">
        <f t="shared" si="10"/>
        <v>1200</v>
      </c>
      <c r="N324" s="17">
        <f t="shared" si="11"/>
        <v>18</v>
      </c>
    </row>
    <row r="325" spans="1:14" x14ac:dyDescent="0.25">
      <c r="A325" s="2">
        <v>951</v>
      </c>
      <c r="B325" s="3">
        <v>45232</v>
      </c>
      <c r="C325">
        <v>2023</v>
      </c>
      <c r="D325">
        <v>11</v>
      </c>
      <c r="E325">
        <v>2</v>
      </c>
      <c r="F325" s="4" t="s">
        <v>963</v>
      </c>
      <c r="G325" s="4" t="s">
        <v>9</v>
      </c>
      <c r="H325" s="19">
        <v>33</v>
      </c>
      <c r="I325" s="19" t="str" cm="1">
        <f t="array" ref="I325">_xlfn.IFS(H326&lt;30, "Young Adult", H326&gt;=50, "Senior", H326&gt;= 30, "Adult")</f>
        <v>Adult</v>
      </c>
      <c r="J325" s="4" t="s">
        <v>10</v>
      </c>
      <c r="K325" s="4">
        <v>2</v>
      </c>
      <c r="L325" s="5">
        <v>50</v>
      </c>
      <c r="M325">
        <f t="shared" si="10"/>
        <v>100</v>
      </c>
      <c r="N325" s="17">
        <f t="shared" si="11"/>
        <v>1.5</v>
      </c>
    </row>
    <row r="326" spans="1:14" x14ac:dyDescent="0.25">
      <c r="A326" s="2">
        <v>1</v>
      </c>
      <c r="B326" s="3">
        <v>45254</v>
      </c>
      <c r="C326">
        <v>2023</v>
      </c>
      <c r="D326">
        <v>11</v>
      </c>
      <c r="E326">
        <v>24</v>
      </c>
      <c r="F326" s="4" t="s">
        <v>8</v>
      </c>
      <c r="G326" s="4" t="s">
        <v>9</v>
      </c>
      <c r="H326" s="19">
        <v>34</v>
      </c>
      <c r="I326" s="19" t="str" cm="1">
        <f t="array" ref="I326">_xlfn.IFS(H327&lt;30, "Young Adult", H327&gt;=50, "Senior", H327&gt;= 30, "Adult")</f>
        <v>Adult</v>
      </c>
      <c r="J326" s="4" t="s">
        <v>10</v>
      </c>
      <c r="K326" s="4">
        <v>3</v>
      </c>
      <c r="L326" s="5">
        <v>50</v>
      </c>
      <c r="M326">
        <f t="shared" si="10"/>
        <v>150</v>
      </c>
      <c r="N326" s="17">
        <f t="shared" si="11"/>
        <v>2.25</v>
      </c>
    </row>
    <row r="327" spans="1:14" x14ac:dyDescent="0.25">
      <c r="A327" s="2">
        <v>41</v>
      </c>
      <c r="B327" s="3">
        <v>44979</v>
      </c>
      <c r="C327">
        <v>2023</v>
      </c>
      <c r="D327">
        <v>2</v>
      </c>
      <c r="E327">
        <v>22</v>
      </c>
      <c r="F327" s="4" t="s">
        <v>53</v>
      </c>
      <c r="G327" s="4" t="s">
        <v>9</v>
      </c>
      <c r="H327" s="19">
        <v>34</v>
      </c>
      <c r="I327" s="19" t="str" cm="1">
        <f t="array" ref="I327">_xlfn.IFS(H328&lt;30, "Young Adult", H328&gt;=50, "Senior", H328&gt;= 30, "Adult")</f>
        <v>Adult</v>
      </c>
      <c r="J327" s="4" t="s">
        <v>13</v>
      </c>
      <c r="K327" s="4">
        <v>2</v>
      </c>
      <c r="L327" s="5">
        <v>25</v>
      </c>
      <c r="M327">
        <f t="shared" si="10"/>
        <v>50</v>
      </c>
      <c r="N327" s="17">
        <f t="shared" si="11"/>
        <v>0.75</v>
      </c>
    </row>
    <row r="328" spans="1:14" x14ac:dyDescent="0.25">
      <c r="A328" s="2">
        <v>53</v>
      </c>
      <c r="B328" s="3">
        <v>45120</v>
      </c>
      <c r="C328">
        <v>2023</v>
      </c>
      <c r="D328">
        <v>7</v>
      </c>
      <c r="E328">
        <v>13</v>
      </c>
      <c r="F328" s="4" t="s">
        <v>65</v>
      </c>
      <c r="G328" s="4" t="s">
        <v>9</v>
      </c>
      <c r="H328" s="19">
        <v>34</v>
      </c>
      <c r="I328" s="19" t="str" cm="1">
        <f t="array" ref="I328">_xlfn.IFS(H329&lt;30, "Young Adult", H329&gt;=50, "Senior", H329&gt;= 30, "Adult")</f>
        <v>Adult</v>
      </c>
      <c r="J328" s="4" t="s">
        <v>15</v>
      </c>
      <c r="K328" s="4">
        <v>2</v>
      </c>
      <c r="L328" s="5">
        <v>50</v>
      </c>
      <c r="M328">
        <f t="shared" si="10"/>
        <v>100</v>
      </c>
      <c r="N328" s="17">
        <f t="shared" si="11"/>
        <v>1.5</v>
      </c>
    </row>
    <row r="329" spans="1:14" x14ac:dyDescent="0.25">
      <c r="A329" s="2">
        <v>79</v>
      </c>
      <c r="B329" s="3">
        <v>45034</v>
      </c>
      <c r="C329">
        <v>2023</v>
      </c>
      <c r="D329">
        <v>4</v>
      </c>
      <c r="E329">
        <v>18</v>
      </c>
      <c r="F329" s="4" t="s">
        <v>91</v>
      </c>
      <c r="G329" s="4" t="s">
        <v>9</v>
      </c>
      <c r="H329" s="19">
        <v>34</v>
      </c>
      <c r="I329" s="19" t="str" cm="1">
        <f t="array" ref="I329">_xlfn.IFS(H330&lt;30, "Young Adult", H330&gt;=50, "Senior", H330&gt;= 30, "Adult")</f>
        <v>Adult</v>
      </c>
      <c r="J329" s="4" t="s">
        <v>10</v>
      </c>
      <c r="K329" s="4">
        <v>1</v>
      </c>
      <c r="L329" s="5">
        <v>300</v>
      </c>
      <c r="M329">
        <f t="shared" si="10"/>
        <v>300</v>
      </c>
      <c r="N329" s="17">
        <f t="shared" si="11"/>
        <v>4.5</v>
      </c>
    </row>
    <row r="330" spans="1:14" x14ac:dyDescent="0.25">
      <c r="A330" s="2">
        <v>104</v>
      </c>
      <c r="B330" s="3">
        <v>45088</v>
      </c>
      <c r="C330">
        <v>2023</v>
      </c>
      <c r="D330">
        <v>6</v>
      </c>
      <c r="E330">
        <v>11</v>
      </c>
      <c r="F330" s="4" t="s">
        <v>116</v>
      </c>
      <c r="G330" s="4" t="s">
        <v>12</v>
      </c>
      <c r="H330" s="19">
        <v>34</v>
      </c>
      <c r="I330" s="19" t="str" cm="1">
        <f t="array" ref="I330">_xlfn.IFS(H331&lt;30, "Young Adult", H331&gt;=50, "Senior", H331&gt;= 30, "Adult")</f>
        <v>Adult</v>
      </c>
      <c r="J330" s="4" t="s">
        <v>10</v>
      </c>
      <c r="K330" s="4">
        <v>2</v>
      </c>
      <c r="L330" s="5">
        <v>500</v>
      </c>
      <c r="M330">
        <f t="shared" si="10"/>
        <v>1000</v>
      </c>
      <c r="N330" s="17">
        <f t="shared" si="11"/>
        <v>15</v>
      </c>
    </row>
    <row r="331" spans="1:14" x14ac:dyDescent="0.25">
      <c r="A331" s="2">
        <v>109</v>
      </c>
      <c r="B331" s="3">
        <v>45217</v>
      </c>
      <c r="C331">
        <v>2023</v>
      </c>
      <c r="D331">
        <v>10</v>
      </c>
      <c r="E331">
        <v>18</v>
      </c>
      <c r="F331" s="4" t="s">
        <v>121</v>
      </c>
      <c r="G331" s="4" t="s">
        <v>12</v>
      </c>
      <c r="H331" s="19">
        <v>34</v>
      </c>
      <c r="I331" s="19" t="str" cm="1">
        <f t="array" ref="I331">_xlfn.IFS(H332&lt;30, "Young Adult", H332&gt;=50, "Senior", H332&gt;= 30, "Adult")</f>
        <v>Adult</v>
      </c>
      <c r="J331" s="4" t="s">
        <v>15</v>
      </c>
      <c r="K331" s="4">
        <v>4</v>
      </c>
      <c r="L331" s="5">
        <v>500</v>
      </c>
      <c r="M331">
        <f t="shared" si="10"/>
        <v>2000</v>
      </c>
      <c r="N331" s="17">
        <f t="shared" si="11"/>
        <v>30</v>
      </c>
    </row>
    <row r="332" spans="1:14" x14ac:dyDescent="0.25">
      <c r="A332" s="2">
        <v>111</v>
      </c>
      <c r="B332" s="3">
        <v>45035</v>
      </c>
      <c r="C332">
        <v>2023</v>
      </c>
      <c r="D332">
        <v>4</v>
      </c>
      <c r="E332">
        <v>19</v>
      </c>
      <c r="F332" s="4" t="s">
        <v>123</v>
      </c>
      <c r="G332" s="4" t="s">
        <v>12</v>
      </c>
      <c r="H332" s="19">
        <v>34</v>
      </c>
      <c r="I332" s="19" t="str" cm="1">
        <f t="array" ref="I332">_xlfn.IFS(H333&lt;30, "Young Adult", H333&gt;=50, "Senior", H333&gt;= 30, "Adult")</f>
        <v>Adult</v>
      </c>
      <c r="J332" s="4" t="s">
        <v>15</v>
      </c>
      <c r="K332" s="4">
        <v>3</v>
      </c>
      <c r="L332" s="5">
        <v>500</v>
      </c>
      <c r="M332">
        <f t="shared" si="10"/>
        <v>1500</v>
      </c>
      <c r="N332" s="17">
        <f t="shared" si="11"/>
        <v>22.5</v>
      </c>
    </row>
    <row r="333" spans="1:14" x14ac:dyDescent="0.25">
      <c r="A333" s="2">
        <v>166</v>
      </c>
      <c r="B333" s="3">
        <v>45018</v>
      </c>
      <c r="C333">
        <v>2023</v>
      </c>
      <c r="D333">
        <v>2</v>
      </c>
      <c r="E333">
        <v>4</v>
      </c>
      <c r="F333" s="4" t="s">
        <v>178</v>
      </c>
      <c r="G333" s="4" t="s">
        <v>9</v>
      </c>
      <c r="H333" s="19">
        <v>34</v>
      </c>
      <c r="I333" s="19" t="str" cm="1">
        <f t="array" ref="I333">_xlfn.IFS(H334&lt;30, "Young Adult", H334&gt;=50, "Senior", H334&gt;= 30, "Adult")</f>
        <v>Adult</v>
      </c>
      <c r="J333" s="4" t="s">
        <v>13</v>
      </c>
      <c r="K333" s="4">
        <v>4</v>
      </c>
      <c r="L333" s="5">
        <v>500</v>
      </c>
      <c r="M333">
        <f t="shared" si="10"/>
        <v>2000</v>
      </c>
      <c r="N333" s="17">
        <f t="shared" si="11"/>
        <v>30</v>
      </c>
    </row>
    <row r="334" spans="1:14" x14ac:dyDescent="0.25">
      <c r="A334" s="2">
        <v>202</v>
      </c>
      <c r="B334" s="3">
        <v>45011</v>
      </c>
      <c r="C334">
        <v>2023</v>
      </c>
      <c r="D334">
        <v>3</v>
      </c>
      <c r="E334">
        <v>26</v>
      </c>
      <c r="F334" s="4" t="s">
        <v>214</v>
      </c>
      <c r="G334" s="4" t="s">
        <v>12</v>
      </c>
      <c r="H334" s="19">
        <v>34</v>
      </c>
      <c r="I334" s="19" t="str" cm="1">
        <f t="array" ref="I334">_xlfn.IFS(H335&lt;30, "Young Adult", H335&gt;=50, "Senior", H335&gt;= 30, "Adult")</f>
        <v>Adult</v>
      </c>
      <c r="J334" s="4" t="s">
        <v>13</v>
      </c>
      <c r="K334" s="4">
        <v>4</v>
      </c>
      <c r="L334" s="5">
        <v>300</v>
      </c>
      <c r="M334">
        <f t="shared" si="10"/>
        <v>1200</v>
      </c>
      <c r="N334" s="17">
        <f t="shared" si="11"/>
        <v>18</v>
      </c>
    </row>
    <row r="335" spans="1:14" x14ac:dyDescent="0.25">
      <c r="A335" s="2">
        <v>208</v>
      </c>
      <c r="B335" s="3">
        <v>45203</v>
      </c>
      <c r="C335">
        <v>2023</v>
      </c>
      <c r="D335">
        <v>10</v>
      </c>
      <c r="E335">
        <v>4</v>
      </c>
      <c r="F335" s="4" t="s">
        <v>220</v>
      </c>
      <c r="G335" s="4" t="s">
        <v>12</v>
      </c>
      <c r="H335" s="19">
        <v>34</v>
      </c>
      <c r="I335" s="19" t="str" cm="1">
        <f t="array" ref="I335">_xlfn.IFS(H336&lt;30, "Young Adult", H336&gt;=50, "Senior", H336&gt;= 30, "Adult")</f>
        <v>Adult</v>
      </c>
      <c r="J335" s="4" t="s">
        <v>15</v>
      </c>
      <c r="K335" s="4">
        <v>4</v>
      </c>
      <c r="L335" s="5">
        <v>50</v>
      </c>
      <c r="M335">
        <f t="shared" si="10"/>
        <v>200</v>
      </c>
      <c r="N335" s="17">
        <f t="shared" si="11"/>
        <v>3</v>
      </c>
    </row>
    <row r="336" spans="1:14" x14ac:dyDescent="0.25">
      <c r="A336" s="2">
        <v>308</v>
      </c>
      <c r="B336" s="3">
        <v>45143</v>
      </c>
      <c r="C336">
        <v>2023</v>
      </c>
      <c r="D336">
        <v>5</v>
      </c>
      <c r="E336">
        <v>8</v>
      </c>
      <c r="F336" s="4" t="s">
        <v>320</v>
      </c>
      <c r="G336" s="4" t="s">
        <v>12</v>
      </c>
      <c r="H336" s="19">
        <v>34</v>
      </c>
      <c r="I336" s="19" t="str" cm="1">
        <f t="array" ref="I336">_xlfn.IFS(H337&lt;30, "Young Adult", H337&gt;=50, "Senior", H337&gt;= 30, "Adult")</f>
        <v>Adult</v>
      </c>
      <c r="J336" s="4" t="s">
        <v>10</v>
      </c>
      <c r="K336" s="4">
        <v>4</v>
      </c>
      <c r="L336" s="5">
        <v>300</v>
      </c>
      <c r="M336">
        <f t="shared" si="10"/>
        <v>1200</v>
      </c>
      <c r="N336" s="17">
        <f t="shared" si="11"/>
        <v>18</v>
      </c>
    </row>
    <row r="337" spans="1:14" x14ac:dyDescent="0.25">
      <c r="A337" s="2">
        <v>361</v>
      </c>
      <c r="B337" s="3">
        <v>45270</v>
      </c>
      <c r="C337">
        <v>2023</v>
      </c>
      <c r="D337">
        <v>12</v>
      </c>
      <c r="E337">
        <v>10</v>
      </c>
      <c r="F337" s="4" t="s">
        <v>373</v>
      </c>
      <c r="G337" s="4" t="s">
        <v>12</v>
      </c>
      <c r="H337" s="19">
        <v>34</v>
      </c>
      <c r="I337" s="19" t="str" cm="1">
        <f t="array" ref="I337">_xlfn.IFS(H338&lt;30, "Young Adult", H338&gt;=50, "Senior", H338&gt;= 30, "Adult")</f>
        <v>Adult</v>
      </c>
      <c r="J337" s="4" t="s">
        <v>15</v>
      </c>
      <c r="K337" s="4">
        <v>4</v>
      </c>
      <c r="L337" s="5">
        <v>300</v>
      </c>
      <c r="M337">
        <f t="shared" si="10"/>
        <v>1200</v>
      </c>
      <c r="N337" s="17">
        <f t="shared" si="11"/>
        <v>18</v>
      </c>
    </row>
    <row r="338" spans="1:14" x14ac:dyDescent="0.25">
      <c r="A338" s="2">
        <v>490</v>
      </c>
      <c r="B338" s="3">
        <v>44962</v>
      </c>
      <c r="C338">
        <v>2023</v>
      </c>
      <c r="D338">
        <v>2</v>
      </c>
      <c r="E338">
        <v>5</v>
      </c>
      <c r="F338" s="4" t="s">
        <v>502</v>
      </c>
      <c r="G338" s="4" t="s">
        <v>9</v>
      </c>
      <c r="H338" s="19">
        <v>34</v>
      </c>
      <c r="I338" s="19" t="str" cm="1">
        <f t="array" ref="I338">_xlfn.IFS(H339&lt;30, "Young Adult", H339&gt;=50, "Senior", H339&gt;= 30, "Adult")</f>
        <v>Adult</v>
      </c>
      <c r="J338" s="4" t="s">
        <v>13</v>
      </c>
      <c r="K338" s="4">
        <v>3</v>
      </c>
      <c r="L338" s="5">
        <v>50</v>
      </c>
      <c r="M338">
        <f t="shared" si="10"/>
        <v>150</v>
      </c>
      <c r="N338" s="17">
        <f t="shared" si="11"/>
        <v>2.25</v>
      </c>
    </row>
    <row r="339" spans="1:14" x14ac:dyDescent="0.25">
      <c r="A339" s="2">
        <v>506</v>
      </c>
      <c r="B339" s="3">
        <v>44982</v>
      </c>
      <c r="C339">
        <v>2023</v>
      </c>
      <c r="D339">
        <v>2</v>
      </c>
      <c r="E339">
        <v>25</v>
      </c>
      <c r="F339" s="4" t="s">
        <v>518</v>
      </c>
      <c r="G339" s="4" t="s">
        <v>9</v>
      </c>
      <c r="H339" s="19">
        <v>34</v>
      </c>
      <c r="I339" s="19" t="str" cm="1">
        <f t="array" ref="I339">_xlfn.IFS(H340&lt;30, "Young Adult", H340&gt;=50, "Senior", H340&gt;= 30, "Adult")</f>
        <v>Adult</v>
      </c>
      <c r="J339" s="4" t="s">
        <v>10</v>
      </c>
      <c r="K339" s="4">
        <v>3</v>
      </c>
      <c r="L339" s="5">
        <v>500</v>
      </c>
      <c r="M339">
        <f t="shared" si="10"/>
        <v>1500</v>
      </c>
      <c r="N339" s="17">
        <f t="shared" si="11"/>
        <v>22.5</v>
      </c>
    </row>
    <row r="340" spans="1:14" x14ac:dyDescent="0.25">
      <c r="A340" s="2">
        <v>617</v>
      </c>
      <c r="B340" s="3">
        <v>45164</v>
      </c>
      <c r="C340">
        <v>2023</v>
      </c>
      <c r="D340">
        <v>8</v>
      </c>
      <c r="E340">
        <v>26</v>
      </c>
      <c r="F340" s="4" t="s">
        <v>629</v>
      </c>
      <c r="G340" s="4" t="s">
        <v>9</v>
      </c>
      <c r="H340" s="19">
        <v>34</v>
      </c>
      <c r="I340" s="19" t="str" cm="1">
        <f t="array" ref="I340">_xlfn.IFS(H341&lt;30, "Young Adult", H341&gt;=50, "Senior", H341&gt;= 30, "Adult")</f>
        <v>Adult</v>
      </c>
      <c r="J340" s="4" t="s">
        <v>15</v>
      </c>
      <c r="K340" s="4">
        <v>1</v>
      </c>
      <c r="L340" s="5">
        <v>30</v>
      </c>
      <c r="M340">
        <f t="shared" si="10"/>
        <v>30</v>
      </c>
      <c r="N340" s="17">
        <f t="shared" si="11"/>
        <v>0.44999999999999996</v>
      </c>
    </row>
    <row r="341" spans="1:14" x14ac:dyDescent="0.25">
      <c r="A341" s="2">
        <v>623</v>
      </c>
      <c r="B341" s="3">
        <v>44995</v>
      </c>
      <c r="C341">
        <v>2023</v>
      </c>
      <c r="D341">
        <v>3</v>
      </c>
      <c r="E341">
        <v>10</v>
      </c>
      <c r="F341" s="4" t="s">
        <v>635</v>
      </c>
      <c r="G341" s="4" t="s">
        <v>9</v>
      </c>
      <c r="H341" s="19">
        <v>34</v>
      </c>
      <c r="I341" s="19" t="str" cm="1">
        <f t="array" ref="I341">_xlfn.IFS(H342&lt;30, "Young Adult", H342&gt;=50, "Senior", H342&gt;= 30, "Adult")</f>
        <v>Adult</v>
      </c>
      <c r="J341" s="4" t="s">
        <v>13</v>
      </c>
      <c r="K341" s="4">
        <v>3</v>
      </c>
      <c r="L341" s="5">
        <v>50</v>
      </c>
      <c r="M341">
        <f t="shared" si="10"/>
        <v>150</v>
      </c>
      <c r="N341" s="17">
        <f t="shared" si="11"/>
        <v>2.25</v>
      </c>
    </row>
    <row r="342" spans="1:14" x14ac:dyDescent="0.25">
      <c r="A342" s="2">
        <v>624</v>
      </c>
      <c r="B342" s="3">
        <v>45164</v>
      </c>
      <c r="C342">
        <v>2023</v>
      </c>
      <c r="D342">
        <v>8</v>
      </c>
      <c r="E342">
        <v>26</v>
      </c>
      <c r="F342" s="4" t="s">
        <v>636</v>
      </c>
      <c r="G342" s="4" t="s">
        <v>12</v>
      </c>
      <c r="H342" s="19">
        <v>34</v>
      </c>
      <c r="I342" s="19" t="str" cm="1">
        <f t="array" ref="I342">_xlfn.IFS(H343&lt;30, "Young Adult", H343&gt;=50, "Senior", H343&gt;= 30, "Adult")</f>
        <v>Adult</v>
      </c>
      <c r="J342" s="4" t="s">
        <v>10</v>
      </c>
      <c r="K342" s="4">
        <v>3</v>
      </c>
      <c r="L342" s="5">
        <v>300</v>
      </c>
      <c r="M342">
        <f t="shared" si="10"/>
        <v>900</v>
      </c>
      <c r="N342" s="17">
        <f t="shared" si="11"/>
        <v>13.5</v>
      </c>
    </row>
    <row r="343" spans="1:14" x14ac:dyDescent="0.25">
      <c r="A343" s="2">
        <v>652</v>
      </c>
      <c r="B343" s="3">
        <v>45047</v>
      </c>
      <c r="C343">
        <v>2023</v>
      </c>
      <c r="D343">
        <v>5</v>
      </c>
      <c r="E343">
        <v>1</v>
      </c>
      <c r="F343" s="4" t="s">
        <v>664</v>
      </c>
      <c r="G343" s="4" t="s">
        <v>12</v>
      </c>
      <c r="H343" s="19">
        <v>34</v>
      </c>
      <c r="I343" s="19" t="str" cm="1">
        <f t="array" ref="I343">_xlfn.IFS(H344&lt;30, "Young Adult", H344&gt;=50, "Senior", H344&gt;= 30, "Adult")</f>
        <v>Adult</v>
      </c>
      <c r="J343" s="4" t="s">
        <v>10</v>
      </c>
      <c r="K343" s="4">
        <v>2</v>
      </c>
      <c r="L343" s="5">
        <v>50</v>
      </c>
      <c r="M343">
        <f t="shared" si="10"/>
        <v>100</v>
      </c>
      <c r="N343" s="17">
        <f t="shared" si="11"/>
        <v>1.5</v>
      </c>
    </row>
    <row r="344" spans="1:14" x14ac:dyDescent="0.25">
      <c r="A344" s="2">
        <v>672</v>
      </c>
      <c r="B344" s="3">
        <v>45139</v>
      </c>
      <c r="C344">
        <v>2023</v>
      </c>
      <c r="D344">
        <v>8</v>
      </c>
      <c r="E344">
        <v>1</v>
      </c>
      <c r="F344" s="4" t="s">
        <v>684</v>
      </c>
      <c r="G344" s="4" t="s">
        <v>12</v>
      </c>
      <c r="H344" s="19">
        <v>34</v>
      </c>
      <c r="I344" s="19" t="str" cm="1">
        <f t="array" ref="I344">_xlfn.IFS(H345&lt;30, "Young Adult", H345&gt;=50, "Senior", H345&gt;= 30, "Adult")</f>
        <v>Adult</v>
      </c>
      <c r="J344" s="4" t="s">
        <v>10</v>
      </c>
      <c r="K344" s="4">
        <v>2</v>
      </c>
      <c r="L344" s="5">
        <v>50</v>
      </c>
      <c r="M344">
        <f t="shared" si="10"/>
        <v>100</v>
      </c>
      <c r="N344" s="17">
        <f t="shared" si="11"/>
        <v>1.5</v>
      </c>
    </row>
    <row r="345" spans="1:14" x14ac:dyDescent="0.25">
      <c r="A345" s="2">
        <v>703</v>
      </c>
      <c r="B345" s="3">
        <v>45011</v>
      </c>
      <c r="C345">
        <v>2023</v>
      </c>
      <c r="D345">
        <v>3</v>
      </c>
      <c r="E345">
        <v>26</v>
      </c>
      <c r="F345" s="4" t="s">
        <v>715</v>
      </c>
      <c r="G345" s="4" t="s">
        <v>9</v>
      </c>
      <c r="H345" s="19">
        <v>34</v>
      </c>
      <c r="I345" s="19" t="str" cm="1">
        <f t="array" ref="I345">_xlfn.IFS(H346&lt;30, "Young Adult", H346&gt;=50, "Senior", H346&gt;= 30, "Adult")</f>
        <v>Adult</v>
      </c>
      <c r="J345" s="4" t="s">
        <v>15</v>
      </c>
      <c r="K345" s="4">
        <v>2</v>
      </c>
      <c r="L345" s="5">
        <v>50</v>
      </c>
      <c r="M345">
        <f t="shared" si="10"/>
        <v>100</v>
      </c>
      <c r="N345" s="17">
        <f t="shared" si="11"/>
        <v>1.5</v>
      </c>
    </row>
    <row r="346" spans="1:14" x14ac:dyDescent="0.25">
      <c r="A346" s="2">
        <v>713</v>
      </c>
      <c r="B346" s="3">
        <v>44940</v>
      </c>
      <c r="C346">
        <v>2023</v>
      </c>
      <c r="D346">
        <v>1</v>
      </c>
      <c r="E346">
        <v>14</v>
      </c>
      <c r="F346" s="4" t="s">
        <v>725</v>
      </c>
      <c r="G346" s="4" t="s">
        <v>9</v>
      </c>
      <c r="H346" s="19">
        <v>34</v>
      </c>
      <c r="I346" s="19" t="str" cm="1">
        <f t="array" ref="I346">_xlfn.IFS(H347&lt;30, "Young Adult", H347&gt;=50, "Senior", H347&gt;= 30, "Adult")</f>
        <v>Adult</v>
      </c>
      <c r="J346" s="4" t="s">
        <v>10</v>
      </c>
      <c r="K346" s="4">
        <v>3</v>
      </c>
      <c r="L346" s="5">
        <v>25</v>
      </c>
      <c r="M346">
        <f t="shared" si="10"/>
        <v>75</v>
      </c>
      <c r="N346" s="17">
        <f t="shared" si="11"/>
        <v>1.125</v>
      </c>
    </row>
    <row r="347" spans="1:14" x14ac:dyDescent="0.25">
      <c r="A347" s="2">
        <v>733</v>
      </c>
      <c r="B347" s="3">
        <v>45167</v>
      </c>
      <c r="C347">
        <v>2023</v>
      </c>
      <c r="D347">
        <v>8</v>
      </c>
      <c r="E347">
        <v>29</v>
      </c>
      <c r="F347" s="4" t="s">
        <v>745</v>
      </c>
      <c r="G347" s="4" t="s">
        <v>9</v>
      </c>
      <c r="H347" s="19">
        <v>34</v>
      </c>
      <c r="I347" s="19" t="str" cm="1">
        <f t="array" ref="I347">_xlfn.IFS(H348&lt;30, "Young Adult", H348&gt;=50, "Senior", H348&gt;= 30, "Adult")</f>
        <v>Adult</v>
      </c>
      <c r="J347" s="4" t="s">
        <v>10</v>
      </c>
      <c r="K347" s="4">
        <v>1</v>
      </c>
      <c r="L347" s="5">
        <v>30</v>
      </c>
      <c r="M347">
        <f t="shared" si="10"/>
        <v>30</v>
      </c>
      <c r="N347" s="17">
        <f t="shared" si="11"/>
        <v>0.44999999999999996</v>
      </c>
    </row>
    <row r="348" spans="1:14" x14ac:dyDescent="0.25">
      <c r="A348" s="2">
        <v>743</v>
      </c>
      <c r="B348" s="3">
        <v>44942</v>
      </c>
      <c r="C348">
        <v>2023</v>
      </c>
      <c r="D348">
        <v>1</v>
      </c>
      <c r="E348">
        <v>16</v>
      </c>
      <c r="F348" s="4" t="s">
        <v>755</v>
      </c>
      <c r="G348" s="4" t="s">
        <v>12</v>
      </c>
      <c r="H348" s="19">
        <v>34</v>
      </c>
      <c r="I348" s="19" t="str" cm="1">
        <f t="array" ref="I348">_xlfn.IFS(H349&lt;30, "Young Adult", H349&gt;=50, "Senior", H349&gt;= 30, "Adult")</f>
        <v>Adult</v>
      </c>
      <c r="J348" s="4" t="s">
        <v>10</v>
      </c>
      <c r="K348" s="4">
        <v>4</v>
      </c>
      <c r="L348" s="5">
        <v>500</v>
      </c>
      <c r="M348">
        <f t="shared" si="10"/>
        <v>2000</v>
      </c>
      <c r="N348" s="17">
        <f t="shared" si="11"/>
        <v>30</v>
      </c>
    </row>
    <row r="349" spans="1:14" x14ac:dyDescent="0.25">
      <c r="A349" s="2">
        <v>763</v>
      </c>
      <c r="B349" s="3">
        <v>44985</v>
      </c>
      <c r="C349">
        <v>2023</v>
      </c>
      <c r="D349">
        <v>2</v>
      </c>
      <c r="E349">
        <v>28</v>
      </c>
      <c r="F349" s="4" t="s">
        <v>775</v>
      </c>
      <c r="G349" s="4" t="s">
        <v>9</v>
      </c>
      <c r="H349" s="19">
        <v>34</v>
      </c>
      <c r="I349" s="19" t="str" cm="1">
        <f t="array" ref="I349">_xlfn.IFS(H350&lt;30, "Young Adult", H350&gt;=50, "Senior", H350&gt;= 30, "Adult")</f>
        <v>Adult</v>
      </c>
      <c r="J349" s="4" t="s">
        <v>13</v>
      </c>
      <c r="K349" s="4">
        <v>2</v>
      </c>
      <c r="L349" s="5">
        <v>25</v>
      </c>
      <c r="M349">
        <f t="shared" si="10"/>
        <v>50</v>
      </c>
      <c r="N349" s="17">
        <f t="shared" si="11"/>
        <v>0.75</v>
      </c>
    </row>
    <row r="350" spans="1:14" x14ac:dyDescent="0.25">
      <c r="A350" s="2">
        <v>784</v>
      </c>
      <c r="B350" s="3">
        <v>45234</v>
      </c>
      <c r="C350">
        <v>2023</v>
      </c>
      <c r="D350">
        <v>11</v>
      </c>
      <c r="E350">
        <v>4</v>
      </c>
      <c r="F350" s="4" t="s">
        <v>796</v>
      </c>
      <c r="G350" s="4" t="s">
        <v>12</v>
      </c>
      <c r="H350" s="19">
        <v>34</v>
      </c>
      <c r="I350" s="19" t="str" cm="1">
        <f t="array" ref="I350">_xlfn.IFS(H351&lt;30, "Young Adult", H351&gt;=50, "Senior", H351&gt;= 30, "Adult")</f>
        <v>Adult</v>
      </c>
      <c r="J350" s="4" t="s">
        <v>15</v>
      </c>
      <c r="K350" s="4">
        <v>1</v>
      </c>
      <c r="L350" s="5">
        <v>500</v>
      </c>
      <c r="M350">
        <f t="shared" si="10"/>
        <v>500</v>
      </c>
      <c r="N350" s="17">
        <f t="shared" si="11"/>
        <v>7.5</v>
      </c>
    </row>
    <row r="351" spans="1:14" x14ac:dyDescent="0.25">
      <c r="A351" s="2">
        <v>890</v>
      </c>
      <c r="B351" s="3">
        <v>45280</v>
      </c>
      <c r="C351">
        <v>2023</v>
      </c>
      <c r="D351">
        <v>12</v>
      </c>
      <c r="E351">
        <v>20</v>
      </c>
      <c r="F351" s="4" t="s">
        <v>902</v>
      </c>
      <c r="G351" s="4" t="s">
        <v>9</v>
      </c>
      <c r="H351" s="19">
        <v>34</v>
      </c>
      <c r="I351" s="19" t="str" cm="1">
        <f t="array" ref="I351">_xlfn.IFS(H352&lt;30, "Young Adult", H352&gt;=50, "Senior", H352&gt;= 30, "Adult")</f>
        <v>Adult</v>
      </c>
      <c r="J351" s="4" t="s">
        <v>15</v>
      </c>
      <c r="K351" s="4">
        <v>2</v>
      </c>
      <c r="L351" s="5">
        <v>25</v>
      </c>
      <c r="M351">
        <f t="shared" si="10"/>
        <v>50</v>
      </c>
      <c r="N351" s="17">
        <f t="shared" si="11"/>
        <v>0.75</v>
      </c>
    </row>
    <row r="352" spans="1:14" x14ac:dyDescent="0.25">
      <c r="A352" s="2">
        <v>935</v>
      </c>
      <c r="B352" s="3">
        <v>45178</v>
      </c>
      <c r="C352">
        <v>2023</v>
      </c>
      <c r="D352">
        <v>9</v>
      </c>
      <c r="E352">
        <v>9</v>
      </c>
      <c r="F352" s="4" t="s">
        <v>947</v>
      </c>
      <c r="G352" s="4" t="s">
        <v>12</v>
      </c>
      <c r="H352" s="19">
        <v>34</v>
      </c>
      <c r="I352" s="19" t="str" cm="1">
        <f t="array" ref="I352">_xlfn.IFS(H353&lt;30, "Young Adult", H353&gt;=50, "Senior", H353&gt;= 30, "Adult")</f>
        <v>Adult</v>
      </c>
      <c r="J352" s="4" t="s">
        <v>10</v>
      </c>
      <c r="K352" s="4">
        <v>1</v>
      </c>
      <c r="L352" s="5">
        <v>50</v>
      </c>
      <c r="M352">
        <f t="shared" si="10"/>
        <v>50</v>
      </c>
      <c r="N352" s="17">
        <f t="shared" si="11"/>
        <v>0.75</v>
      </c>
    </row>
    <row r="353" spans="1:14" x14ac:dyDescent="0.25">
      <c r="A353" s="2">
        <v>991</v>
      </c>
      <c r="B353" s="3">
        <v>45286</v>
      </c>
      <c r="C353">
        <v>2023</v>
      </c>
      <c r="D353">
        <v>12</v>
      </c>
      <c r="E353">
        <v>26</v>
      </c>
      <c r="F353" s="4" t="s">
        <v>1003</v>
      </c>
      <c r="G353" s="4" t="s">
        <v>12</v>
      </c>
      <c r="H353" s="19">
        <v>34</v>
      </c>
      <c r="I353" s="19" t="str" cm="1">
        <f t="array" ref="I353">_xlfn.IFS(H354&lt;30, "Young Adult", H354&gt;=50, "Senior", H354&gt;= 30, "Adult")</f>
        <v>Adult</v>
      </c>
      <c r="J353" s="4" t="s">
        <v>13</v>
      </c>
      <c r="K353" s="4">
        <v>2</v>
      </c>
      <c r="L353" s="5">
        <v>50</v>
      </c>
      <c r="M353">
        <f t="shared" si="10"/>
        <v>100</v>
      </c>
      <c r="N353" s="17">
        <f t="shared" si="11"/>
        <v>1.5</v>
      </c>
    </row>
    <row r="354" spans="1:14" x14ac:dyDescent="0.25">
      <c r="A354" s="2">
        <v>12</v>
      </c>
      <c r="B354" s="3">
        <v>45229</v>
      </c>
      <c r="C354">
        <v>2023</v>
      </c>
      <c r="D354">
        <v>10</v>
      </c>
      <c r="E354">
        <v>30</v>
      </c>
      <c r="F354" s="4" t="s">
        <v>24</v>
      </c>
      <c r="G354" s="4" t="s">
        <v>9</v>
      </c>
      <c r="H354" s="19">
        <v>35</v>
      </c>
      <c r="I354" s="19" t="str" cm="1">
        <f t="array" ref="I354">_xlfn.IFS(H355&lt;30, "Young Adult", H355&gt;=50, "Senior", H355&gt;= 30, "Adult")</f>
        <v>Adult</v>
      </c>
      <c r="J354" s="4" t="s">
        <v>10</v>
      </c>
      <c r="K354" s="4">
        <v>3</v>
      </c>
      <c r="L354" s="5">
        <v>25</v>
      </c>
      <c r="M354">
        <f t="shared" si="10"/>
        <v>75</v>
      </c>
      <c r="N354" s="17">
        <f t="shared" si="11"/>
        <v>1.125</v>
      </c>
    </row>
    <row r="355" spans="1:14" x14ac:dyDescent="0.25">
      <c r="A355" s="2">
        <v>23</v>
      </c>
      <c r="B355" s="3">
        <v>45028</v>
      </c>
      <c r="C355">
        <v>2023</v>
      </c>
      <c r="D355">
        <v>4</v>
      </c>
      <c r="E355">
        <v>12</v>
      </c>
      <c r="F355" s="4" t="s">
        <v>35</v>
      </c>
      <c r="G355" s="4" t="s">
        <v>12</v>
      </c>
      <c r="H355" s="19">
        <v>35</v>
      </c>
      <c r="I355" s="19" t="str" cm="1">
        <f t="array" ref="I355">_xlfn.IFS(H356&lt;30, "Young Adult", H356&gt;=50, "Senior", H356&gt;= 30, "Adult")</f>
        <v>Adult</v>
      </c>
      <c r="J355" s="4" t="s">
        <v>13</v>
      </c>
      <c r="K355" s="4">
        <v>4</v>
      </c>
      <c r="L355" s="5">
        <v>30</v>
      </c>
      <c r="M355">
        <f t="shared" si="10"/>
        <v>120</v>
      </c>
      <c r="N355" s="17">
        <f t="shared" si="11"/>
        <v>1.7999999999999998</v>
      </c>
    </row>
    <row r="356" spans="1:14" x14ac:dyDescent="0.25">
      <c r="A356" s="2">
        <v>93</v>
      </c>
      <c r="B356" s="3">
        <v>45121</v>
      </c>
      <c r="C356">
        <v>2023</v>
      </c>
      <c r="D356">
        <v>7</v>
      </c>
      <c r="E356">
        <v>14</v>
      </c>
      <c r="F356" s="4" t="s">
        <v>105</v>
      </c>
      <c r="G356" s="4" t="s">
        <v>12</v>
      </c>
      <c r="H356" s="19">
        <v>35</v>
      </c>
      <c r="I356" s="19" t="str" cm="1">
        <f t="array" ref="I356">_xlfn.IFS(H357&lt;30, "Young Adult", H357&gt;=50, "Senior", H357&gt;= 30, "Adult")</f>
        <v>Adult</v>
      </c>
      <c r="J356" s="4" t="s">
        <v>10</v>
      </c>
      <c r="K356" s="4">
        <v>4</v>
      </c>
      <c r="L356" s="5">
        <v>500</v>
      </c>
      <c r="M356">
        <f t="shared" si="10"/>
        <v>2000</v>
      </c>
      <c r="N356" s="17">
        <f t="shared" si="11"/>
        <v>30</v>
      </c>
    </row>
    <row r="357" spans="1:14" x14ac:dyDescent="0.25">
      <c r="A357" s="2">
        <v>142</v>
      </c>
      <c r="B357" s="3">
        <v>44959</v>
      </c>
      <c r="C357">
        <v>2023</v>
      </c>
      <c r="D357">
        <v>2</v>
      </c>
      <c r="E357">
        <v>2</v>
      </c>
      <c r="F357" s="4" t="s">
        <v>154</v>
      </c>
      <c r="G357" s="4" t="s">
        <v>9</v>
      </c>
      <c r="H357" s="19">
        <v>35</v>
      </c>
      <c r="I357" s="19" t="str" cm="1">
        <f t="array" ref="I357">_xlfn.IFS(H358&lt;30, "Young Adult", H358&gt;=50, "Senior", H358&gt;= 30, "Adult")</f>
        <v>Adult</v>
      </c>
      <c r="J357" s="4" t="s">
        <v>15</v>
      </c>
      <c r="K357" s="4">
        <v>4</v>
      </c>
      <c r="L357" s="5">
        <v>300</v>
      </c>
      <c r="M357">
        <f t="shared" si="10"/>
        <v>1200</v>
      </c>
      <c r="N357" s="17">
        <f t="shared" si="11"/>
        <v>18</v>
      </c>
    </row>
    <row r="358" spans="1:14" x14ac:dyDescent="0.25">
      <c r="A358" s="2">
        <v>193</v>
      </c>
      <c r="B358" s="3">
        <v>44970</v>
      </c>
      <c r="C358">
        <v>2023</v>
      </c>
      <c r="D358">
        <v>2</v>
      </c>
      <c r="E358">
        <v>13</v>
      </c>
      <c r="F358" s="4" t="s">
        <v>205</v>
      </c>
      <c r="G358" s="4" t="s">
        <v>9</v>
      </c>
      <c r="H358" s="19">
        <v>35</v>
      </c>
      <c r="I358" s="19" t="str" cm="1">
        <f t="array" ref="I358">_xlfn.IFS(H359&lt;30, "Young Adult", H359&gt;=50, "Senior", H359&gt;= 30, "Adult")</f>
        <v>Adult</v>
      </c>
      <c r="J358" s="4" t="s">
        <v>10</v>
      </c>
      <c r="K358" s="4">
        <v>3</v>
      </c>
      <c r="L358" s="5">
        <v>500</v>
      </c>
      <c r="M358">
        <f t="shared" si="10"/>
        <v>1500</v>
      </c>
      <c r="N358" s="17">
        <f t="shared" si="11"/>
        <v>22.5</v>
      </c>
    </row>
    <row r="359" spans="1:14" x14ac:dyDescent="0.25">
      <c r="A359" s="2">
        <v>217</v>
      </c>
      <c r="B359" s="3">
        <v>45151</v>
      </c>
      <c r="C359">
        <v>2023</v>
      </c>
      <c r="D359">
        <v>8</v>
      </c>
      <c r="E359">
        <v>13</v>
      </c>
      <c r="F359" s="4" t="s">
        <v>229</v>
      </c>
      <c r="G359" s="4" t="s">
        <v>12</v>
      </c>
      <c r="H359" s="19">
        <v>35</v>
      </c>
      <c r="I359" s="19" t="str" cm="1">
        <f t="array" ref="I359">_xlfn.IFS(H360&lt;30, "Young Adult", H360&gt;=50, "Senior", H360&gt;= 30, "Adult")</f>
        <v>Adult</v>
      </c>
      <c r="J359" s="4" t="s">
        <v>15</v>
      </c>
      <c r="K359" s="4">
        <v>4</v>
      </c>
      <c r="L359" s="5">
        <v>50</v>
      </c>
      <c r="M359">
        <f t="shared" si="10"/>
        <v>200</v>
      </c>
      <c r="N359" s="17">
        <f t="shared" si="11"/>
        <v>3</v>
      </c>
    </row>
    <row r="360" spans="1:14" x14ac:dyDescent="0.25">
      <c r="A360" s="2">
        <v>348</v>
      </c>
      <c r="B360" s="3">
        <v>45263</v>
      </c>
      <c r="C360">
        <v>2023</v>
      </c>
      <c r="D360">
        <v>12</v>
      </c>
      <c r="E360">
        <v>3</v>
      </c>
      <c r="F360" s="4" t="s">
        <v>360</v>
      </c>
      <c r="G360" s="4" t="s">
        <v>12</v>
      </c>
      <c r="H360" s="19">
        <v>35</v>
      </c>
      <c r="I360" s="19" t="str" cm="1">
        <f t="array" ref="I360">_xlfn.IFS(H361&lt;30, "Young Adult", H361&gt;=50, "Senior", H361&gt;= 30, "Adult")</f>
        <v>Adult</v>
      </c>
      <c r="J360" s="4" t="s">
        <v>15</v>
      </c>
      <c r="K360" s="4">
        <v>2</v>
      </c>
      <c r="L360" s="5">
        <v>300</v>
      </c>
      <c r="M360">
        <f t="shared" si="10"/>
        <v>600</v>
      </c>
      <c r="N360" s="17">
        <f t="shared" si="11"/>
        <v>9</v>
      </c>
    </row>
    <row r="361" spans="1:14" x14ac:dyDescent="0.25">
      <c r="A361" s="2">
        <v>437</v>
      </c>
      <c r="B361" s="3">
        <v>45206</v>
      </c>
      <c r="C361">
        <v>2023</v>
      </c>
      <c r="D361">
        <v>10</v>
      </c>
      <c r="E361">
        <v>7</v>
      </c>
      <c r="F361" s="4" t="s">
        <v>449</v>
      </c>
      <c r="G361" s="4" t="s">
        <v>12</v>
      </c>
      <c r="H361" s="19">
        <v>35</v>
      </c>
      <c r="I361" s="19" t="str" cm="1">
        <f t="array" ref="I361">_xlfn.IFS(H362&lt;30, "Young Adult", H362&gt;=50, "Senior", H362&gt;= 30, "Adult")</f>
        <v>Adult</v>
      </c>
      <c r="J361" s="4" t="s">
        <v>15</v>
      </c>
      <c r="K361" s="4">
        <v>4</v>
      </c>
      <c r="L361" s="5">
        <v>300</v>
      </c>
      <c r="M361">
        <f t="shared" si="10"/>
        <v>1200</v>
      </c>
      <c r="N361" s="17">
        <f t="shared" si="11"/>
        <v>18</v>
      </c>
    </row>
    <row r="362" spans="1:14" x14ac:dyDescent="0.25">
      <c r="A362" s="2">
        <v>486</v>
      </c>
      <c r="B362" s="3">
        <v>45025</v>
      </c>
      <c r="C362">
        <v>2023</v>
      </c>
      <c r="D362">
        <v>4</v>
      </c>
      <c r="E362">
        <v>9</v>
      </c>
      <c r="F362" s="4" t="s">
        <v>498</v>
      </c>
      <c r="G362" s="4" t="s">
        <v>12</v>
      </c>
      <c r="H362" s="19">
        <v>35</v>
      </c>
      <c r="I362" s="19" t="str" cm="1">
        <f t="array" ref="I362">_xlfn.IFS(H363&lt;30, "Young Adult", H363&gt;=50, "Senior", H363&gt;= 30, "Adult")</f>
        <v>Adult</v>
      </c>
      <c r="J362" s="4" t="s">
        <v>15</v>
      </c>
      <c r="K362" s="4">
        <v>1</v>
      </c>
      <c r="L362" s="5">
        <v>25</v>
      </c>
      <c r="M362">
        <f t="shared" si="10"/>
        <v>25</v>
      </c>
      <c r="N362" s="17">
        <f t="shared" si="11"/>
        <v>0.375</v>
      </c>
    </row>
    <row r="363" spans="1:14" x14ac:dyDescent="0.25">
      <c r="A363" s="2">
        <v>529</v>
      </c>
      <c r="B363" s="3">
        <v>45147</v>
      </c>
      <c r="C363">
        <v>2023</v>
      </c>
      <c r="D363">
        <v>8</v>
      </c>
      <c r="E363">
        <v>9</v>
      </c>
      <c r="F363" s="4" t="s">
        <v>541</v>
      </c>
      <c r="G363" s="4" t="s">
        <v>12</v>
      </c>
      <c r="H363" s="19">
        <v>35</v>
      </c>
      <c r="I363" s="19" t="str" cm="1">
        <f t="array" ref="I363">_xlfn.IFS(H364&lt;30, "Young Adult", H364&gt;=50, "Senior", H364&gt;= 30, "Adult")</f>
        <v>Adult</v>
      </c>
      <c r="J363" s="4" t="s">
        <v>13</v>
      </c>
      <c r="K363" s="4">
        <v>3</v>
      </c>
      <c r="L363" s="5">
        <v>50</v>
      </c>
      <c r="M363">
        <f t="shared" si="10"/>
        <v>150</v>
      </c>
      <c r="N363" s="17">
        <f t="shared" si="11"/>
        <v>2.25</v>
      </c>
    </row>
    <row r="364" spans="1:14" x14ac:dyDescent="0.25">
      <c r="A364" s="2">
        <v>582</v>
      </c>
      <c r="B364" s="3">
        <v>45244</v>
      </c>
      <c r="C364">
        <v>2023</v>
      </c>
      <c r="D364">
        <v>11</v>
      </c>
      <c r="E364">
        <v>14</v>
      </c>
      <c r="F364" s="4" t="s">
        <v>594</v>
      </c>
      <c r="G364" s="4" t="s">
        <v>9</v>
      </c>
      <c r="H364" s="19">
        <v>35</v>
      </c>
      <c r="I364" s="19" t="str" cm="1">
        <f t="array" ref="I364">_xlfn.IFS(H365&lt;30, "Young Adult", H365&gt;=50, "Senior", H365&gt;= 30, "Adult")</f>
        <v>Adult</v>
      </c>
      <c r="J364" s="4" t="s">
        <v>13</v>
      </c>
      <c r="K364" s="4">
        <v>3</v>
      </c>
      <c r="L364" s="5">
        <v>300</v>
      </c>
      <c r="M364">
        <f t="shared" si="10"/>
        <v>900</v>
      </c>
      <c r="N364" s="17">
        <f t="shared" si="11"/>
        <v>13.5</v>
      </c>
    </row>
    <row r="365" spans="1:14" x14ac:dyDescent="0.25">
      <c r="A365" s="2">
        <v>593</v>
      </c>
      <c r="B365" s="3">
        <v>45052</v>
      </c>
      <c r="C365">
        <v>2023</v>
      </c>
      <c r="D365">
        <v>5</v>
      </c>
      <c r="E365">
        <v>6</v>
      </c>
      <c r="F365" s="4" t="s">
        <v>605</v>
      </c>
      <c r="G365" s="4" t="s">
        <v>9</v>
      </c>
      <c r="H365" s="19">
        <v>35</v>
      </c>
      <c r="I365" s="19" t="str" cm="1">
        <f t="array" ref="I365">_xlfn.IFS(H366&lt;30, "Young Adult", H366&gt;=50, "Senior", H366&gt;= 30, "Adult")</f>
        <v>Adult</v>
      </c>
      <c r="J365" s="4" t="s">
        <v>15</v>
      </c>
      <c r="K365" s="4">
        <v>2</v>
      </c>
      <c r="L365" s="5">
        <v>30</v>
      </c>
      <c r="M365">
        <f t="shared" si="10"/>
        <v>60</v>
      </c>
      <c r="N365" s="17">
        <f t="shared" si="11"/>
        <v>0.89999999999999991</v>
      </c>
    </row>
    <row r="366" spans="1:14" x14ac:dyDescent="0.25">
      <c r="A366" s="2">
        <v>645</v>
      </c>
      <c r="B366" s="3">
        <v>45247</v>
      </c>
      <c r="C366">
        <v>2023</v>
      </c>
      <c r="D366">
        <v>11</v>
      </c>
      <c r="E366">
        <v>17</v>
      </c>
      <c r="F366" s="4" t="s">
        <v>657</v>
      </c>
      <c r="G366" s="4" t="s">
        <v>12</v>
      </c>
      <c r="H366" s="19">
        <v>35</v>
      </c>
      <c r="I366" s="19" t="str" cm="1">
        <f t="array" ref="I366">_xlfn.IFS(H367&lt;30, "Young Adult", H367&gt;=50, "Senior", H367&gt;= 30, "Adult")</f>
        <v>Adult</v>
      </c>
      <c r="J366" s="4" t="s">
        <v>15</v>
      </c>
      <c r="K366" s="4">
        <v>4</v>
      </c>
      <c r="L366" s="5">
        <v>30</v>
      </c>
      <c r="M366">
        <f t="shared" si="10"/>
        <v>120</v>
      </c>
      <c r="N366" s="17">
        <f t="shared" si="11"/>
        <v>1.7999999999999998</v>
      </c>
    </row>
    <row r="367" spans="1:14" x14ac:dyDescent="0.25">
      <c r="A367" s="2">
        <v>750</v>
      </c>
      <c r="B367" s="3">
        <v>44991</v>
      </c>
      <c r="C367">
        <v>2023</v>
      </c>
      <c r="D367">
        <v>3</v>
      </c>
      <c r="E367">
        <v>6</v>
      </c>
      <c r="F367" s="4" t="s">
        <v>762</v>
      </c>
      <c r="G367" s="4" t="s">
        <v>12</v>
      </c>
      <c r="H367" s="19">
        <v>35</v>
      </c>
      <c r="I367" s="19" t="str" cm="1">
        <f t="array" ref="I367">_xlfn.IFS(H368&lt;30, "Young Adult", H368&gt;=50, "Senior", H368&gt;= 30, "Adult")</f>
        <v>Adult</v>
      </c>
      <c r="J367" s="4" t="s">
        <v>13</v>
      </c>
      <c r="K367" s="4">
        <v>3</v>
      </c>
      <c r="L367" s="5">
        <v>25</v>
      </c>
      <c r="M367">
        <f t="shared" si="10"/>
        <v>75</v>
      </c>
      <c r="N367" s="17">
        <f t="shared" si="11"/>
        <v>1.125</v>
      </c>
    </row>
    <row r="368" spans="1:14" x14ac:dyDescent="0.25">
      <c r="A368" s="2">
        <v>776</v>
      </c>
      <c r="B368" s="3">
        <v>45230</v>
      </c>
      <c r="C368">
        <v>2023</v>
      </c>
      <c r="D368">
        <v>10</v>
      </c>
      <c r="E368">
        <v>31</v>
      </c>
      <c r="F368" s="4" t="s">
        <v>788</v>
      </c>
      <c r="G368" s="4" t="s">
        <v>9</v>
      </c>
      <c r="H368" s="19">
        <v>35</v>
      </c>
      <c r="I368" s="19" t="str" cm="1">
        <f t="array" ref="I368">_xlfn.IFS(H369&lt;30, "Young Adult", H369&gt;=50, "Senior", H369&gt;= 30, "Adult")</f>
        <v>Adult</v>
      </c>
      <c r="J368" s="4" t="s">
        <v>13</v>
      </c>
      <c r="K368" s="4">
        <v>3</v>
      </c>
      <c r="L368" s="5">
        <v>30</v>
      </c>
      <c r="M368">
        <f t="shared" si="10"/>
        <v>90</v>
      </c>
      <c r="N368" s="17">
        <f t="shared" si="11"/>
        <v>1.3499999999999999</v>
      </c>
    </row>
    <row r="369" spans="1:14" x14ac:dyDescent="0.25">
      <c r="A369" s="2">
        <v>781</v>
      </c>
      <c r="B369" s="3">
        <v>45283</v>
      </c>
      <c r="C369">
        <v>2023</v>
      </c>
      <c r="D369">
        <v>12</v>
      </c>
      <c r="E369">
        <v>23</v>
      </c>
      <c r="F369" s="4" t="s">
        <v>793</v>
      </c>
      <c r="G369" s="4" t="s">
        <v>9</v>
      </c>
      <c r="H369" s="19">
        <v>35</v>
      </c>
      <c r="I369" s="19" t="str" cm="1">
        <f t="array" ref="I369">_xlfn.IFS(H370&lt;30, "Young Adult", H370&gt;=50, "Senior", H370&gt;= 30, "Adult")</f>
        <v>Adult</v>
      </c>
      <c r="J369" s="4" t="s">
        <v>10</v>
      </c>
      <c r="K369" s="4">
        <v>1</v>
      </c>
      <c r="L369" s="5">
        <v>500</v>
      </c>
      <c r="M369">
        <f t="shared" si="10"/>
        <v>500</v>
      </c>
      <c r="N369" s="17">
        <f t="shared" si="11"/>
        <v>7.5</v>
      </c>
    </row>
    <row r="370" spans="1:14" x14ac:dyDescent="0.25">
      <c r="A370" s="2">
        <v>806</v>
      </c>
      <c r="B370" s="3">
        <v>45005</v>
      </c>
      <c r="C370">
        <v>2023</v>
      </c>
      <c r="D370">
        <v>3</v>
      </c>
      <c r="E370">
        <v>20</v>
      </c>
      <c r="F370" s="4" t="s">
        <v>818</v>
      </c>
      <c r="G370" s="4" t="s">
        <v>12</v>
      </c>
      <c r="H370" s="19">
        <v>35</v>
      </c>
      <c r="I370" s="19" t="str" cm="1">
        <f t="array" ref="I370">_xlfn.IFS(H371&lt;30, "Young Adult", H371&gt;=50, "Senior", H371&gt;= 30, "Adult")</f>
        <v>Adult</v>
      </c>
      <c r="J370" s="4" t="s">
        <v>10</v>
      </c>
      <c r="K370" s="4">
        <v>3</v>
      </c>
      <c r="L370" s="5">
        <v>300</v>
      </c>
      <c r="M370">
        <f t="shared" si="10"/>
        <v>900</v>
      </c>
      <c r="N370" s="17">
        <f t="shared" si="11"/>
        <v>13.5</v>
      </c>
    </row>
    <row r="371" spans="1:14" x14ac:dyDescent="0.25">
      <c r="A371" s="2">
        <v>819</v>
      </c>
      <c r="B371" s="3">
        <v>45092</v>
      </c>
      <c r="C371">
        <v>2023</v>
      </c>
      <c r="D371">
        <v>6</v>
      </c>
      <c r="E371">
        <v>15</v>
      </c>
      <c r="F371" s="4" t="s">
        <v>831</v>
      </c>
      <c r="G371" s="4" t="s">
        <v>12</v>
      </c>
      <c r="H371" s="19">
        <v>35</v>
      </c>
      <c r="I371" s="19" t="str" cm="1">
        <f t="array" ref="I371">_xlfn.IFS(H372&lt;30, "Young Adult", H372&gt;=50, "Senior", H372&gt;= 30, "Adult")</f>
        <v>Adult</v>
      </c>
      <c r="J371" s="4" t="s">
        <v>10</v>
      </c>
      <c r="K371" s="4">
        <v>2</v>
      </c>
      <c r="L371" s="5">
        <v>50</v>
      </c>
      <c r="M371">
        <f t="shared" si="10"/>
        <v>100</v>
      </c>
      <c r="N371" s="17">
        <f t="shared" si="11"/>
        <v>1.5</v>
      </c>
    </row>
    <row r="372" spans="1:14" x14ac:dyDescent="0.25">
      <c r="A372" s="2">
        <v>844</v>
      </c>
      <c r="B372" s="3">
        <v>45211</v>
      </c>
      <c r="C372">
        <v>2023</v>
      </c>
      <c r="D372">
        <v>12</v>
      </c>
      <c r="E372">
        <v>10</v>
      </c>
      <c r="F372" s="4" t="s">
        <v>856</v>
      </c>
      <c r="G372" s="4" t="s">
        <v>9</v>
      </c>
      <c r="H372" s="19">
        <v>35</v>
      </c>
      <c r="I372" s="19" t="str" cm="1">
        <f t="array" ref="I372">_xlfn.IFS(H373&lt;30, "Young Adult", H373&gt;=50, "Senior", H373&gt;= 30, "Adult")</f>
        <v>Adult</v>
      </c>
      <c r="J372" s="4" t="s">
        <v>13</v>
      </c>
      <c r="K372" s="4">
        <v>3</v>
      </c>
      <c r="L372" s="5">
        <v>50</v>
      </c>
      <c r="M372">
        <f t="shared" si="10"/>
        <v>150</v>
      </c>
      <c r="N372" s="17">
        <f t="shared" si="11"/>
        <v>2.25</v>
      </c>
    </row>
    <row r="373" spans="1:14" x14ac:dyDescent="0.25">
      <c r="A373" s="2">
        <v>889</v>
      </c>
      <c r="B373" s="3">
        <v>45201</v>
      </c>
      <c r="C373">
        <v>2023</v>
      </c>
      <c r="D373">
        <v>10</v>
      </c>
      <c r="E373">
        <v>2</v>
      </c>
      <c r="F373" s="4" t="s">
        <v>901</v>
      </c>
      <c r="G373" s="4" t="s">
        <v>12</v>
      </c>
      <c r="H373" s="19">
        <v>35</v>
      </c>
      <c r="I373" s="19" t="str" cm="1">
        <f t="array" ref="I373">_xlfn.IFS(H374&lt;30, "Young Adult", H374&gt;=50, "Senior", H374&gt;= 30, "Adult")</f>
        <v>Adult</v>
      </c>
      <c r="J373" s="4" t="s">
        <v>15</v>
      </c>
      <c r="K373" s="4">
        <v>1</v>
      </c>
      <c r="L373" s="5">
        <v>50</v>
      </c>
      <c r="M373">
        <f t="shared" si="10"/>
        <v>50</v>
      </c>
      <c r="N373" s="17">
        <f t="shared" si="11"/>
        <v>0.75</v>
      </c>
    </row>
    <row r="374" spans="1:14" x14ac:dyDescent="0.25">
      <c r="A374" s="2">
        <v>928</v>
      </c>
      <c r="B374" s="3">
        <v>45021</v>
      </c>
      <c r="C374">
        <v>2023</v>
      </c>
      <c r="D374">
        <v>4</v>
      </c>
      <c r="E374">
        <v>5</v>
      </c>
      <c r="F374" s="4" t="s">
        <v>940</v>
      </c>
      <c r="G374" s="4" t="s">
        <v>12</v>
      </c>
      <c r="H374" s="19">
        <v>35</v>
      </c>
      <c r="I374" s="19" t="str" cm="1">
        <f t="array" ref="I374">_xlfn.IFS(H375&lt;30, "Young Adult", H375&gt;=50, "Senior", H375&gt;= 30, "Adult")</f>
        <v>Adult</v>
      </c>
      <c r="J374" s="4" t="s">
        <v>13</v>
      </c>
      <c r="K374" s="4">
        <v>4</v>
      </c>
      <c r="L374" s="5">
        <v>300</v>
      </c>
      <c r="M374">
        <f t="shared" si="10"/>
        <v>1200</v>
      </c>
      <c r="N374" s="17">
        <f t="shared" si="11"/>
        <v>18</v>
      </c>
    </row>
    <row r="375" spans="1:14" x14ac:dyDescent="0.25">
      <c r="A375" s="2">
        <v>977</v>
      </c>
      <c r="B375" s="3">
        <v>44965</v>
      </c>
      <c r="C375">
        <v>2023</v>
      </c>
      <c r="D375">
        <v>2</v>
      </c>
      <c r="E375">
        <v>8</v>
      </c>
      <c r="F375" s="4" t="s">
        <v>989</v>
      </c>
      <c r="G375" s="4" t="s">
        <v>12</v>
      </c>
      <c r="H375" s="19">
        <v>35</v>
      </c>
      <c r="I375" s="19" t="str" cm="1">
        <f t="array" ref="I375">_xlfn.IFS(H376&lt;30, "Young Adult", H376&gt;=50, "Senior", H376&gt;= 30, "Adult")</f>
        <v>Adult</v>
      </c>
      <c r="J375" s="4" t="s">
        <v>15</v>
      </c>
      <c r="K375" s="4">
        <v>3</v>
      </c>
      <c r="L375" s="5">
        <v>25</v>
      </c>
      <c r="M375">
        <f t="shared" si="10"/>
        <v>75</v>
      </c>
      <c r="N375" s="17">
        <f t="shared" si="11"/>
        <v>1.125</v>
      </c>
    </row>
    <row r="376" spans="1:14" x14ac:dyDescent="0.25">
      <c r="A376" s="2">
        <v>52</v>
      </c>
      <c r="B376" s="3">
        <v>44990</v>
      </c>
      <c r="C376">
        <v>2023</v>
      </c>
      <c r="D376">
        <v>3</v>
      </c>
      <c r="E376">
        <v>5</v>
      </c>
      <c r="F376" s="4" t="s">
        <v>64</v>
      </c>
      <c r="G376" s="4" t="s">
        <v>12</v>
      </c>
      <c r="H376" s="19">
        <v>36</v>
      </c>
      <c r="I376" s="19" t="str" cm="1">
        <f t="array" ref="I376">_xlfn.IFS(H377&lt;30, "Young Adult", H377&gt;=50, "Senior", H377&gt;= 30, "Adult")</f>
        <v>Adult</v>
      </c>
      <c r="J376" s="4" t="s">
        <v>10</v>
      </c>
      <c r="K376" s="4">
        <v>1</v>
      </c>
      <c r="L376" s="5">
        <v>300</v>
      </c>
      <c r="M376">
        <f t="shared" si="10"/>
        <v>300</v>
      </c>
      <c r="N376" s="17">
        <f t="shared" si="11"/>
        <v>4.5</v>
      </c>
    </row>
    <row r="377" spans="1:14" x14ac:dyDescent="0.25">
      <c r="A377" s="2">
        <v>139</v>
      </c>
      <c r="B377" s="3">
        <v>45275</v>
      </c>
      <c r="C377">
        <v>2023</v>
      </c>
      <c r="D377">
        <v>12</v>
      </c>
      <c r="E377">
        <v>15</v>
      </c>
      <c r="F377" s="4" t="s">
        <v>151</v>
      </c>
      <c r="G377" s="4" t="s">
        <v>9</v>
      </c>
      <c r="H377" s="19">
        <v>36</v>
      </c>
      <c r="I377" s="19" t="str" cm="1">
        <f t="array" ref="I377">_xlfn.IFS(H378&lt;30, "Young Adult", H378&gt;=50, "Senior", H378&gt;= 30, "Adult")</f>
        <v>Adult</v>
      </c>
      <c r="J377" s="4" t="s">
        <v>10</v>
      </c>
      <c r="K377" s="4">
        <v>4</v>
      </c>
      <c r="L377" s="5">
        <v>500</v>
      </c>
      <c r="M377">
        <f t="shared" si="10"/>
        <v>2000</v>
      </c>
      <c r="N377" s="17">
        <f t="shared" si="11"/>
        <v>30</v>
      </c>
    </row>
    <row r="378" spans="1:14" x14ac:dyDescent="0.25">
      <c r="A378" s="2">
        <v>227</v>
      </c>
      <c r="B378" s="3">
        <v>45210</v>
      </c>
      <c r="C378">
        <v>2023</v>
      </c>
      <c r="D378">
        <v>10</v>
      </c>
      <c r="E378">
        <v>11</v>
      </c>
      <c r="F378" s="4" t="s">
        <v>239</v>
      </c>
      <c r="G378" s="4" t="s">
        <v>9</v>
      </c>
      <c r="H378" s="19">
        <v>36</v>
      </c>
      <c r="I378" s="19" t="str" cm="1">
        <f t="array" ref="I378">_xlfn.IFS(H379&lt;30, "Young Adult", H379&gt;=50, "Senior", H379&gt;= 30, "Adult")</f>
        <v>Adult</v>
      </c>
      <c r="J378" s="4" t="s">
        <v>15</v>
      </c>
      <c r="K378" s="4">
        <v>2</v>
      </c>
      <c r="L378" s="5">
        <v>50</v>
      </c>
      <c r="M378">
        <f t="shared" si="10"/>
        <v>100</v>
      </c>
      <c r="N378" s="17">
        <f t="shared" si="11"/>
        <v>1.5</v>
      </c>
    </row>
    <row r="379" spans="1:14" x14ac:dyDescent="0.25">
      <c r="A379" s="2">
        <v>277</v>
      </c>
      <c r="B379" s="3">
        <v>45156</v>
      </c>
      <c r="C379">
        <v>2023</v>
      </c>
      <c r="D379">
        <v>8</v>
      </c>
      <c r="E379">
        <v>18</v>
      </c>
      <c r="F379" s="4" t="s">
        <v>289</v>
      </c>
      <c r="G379" s="4" t="s">
        <v>9</v>
      </c>
      <c r="H379" s="19">
        <v>36</v>
      </c>
      <c r="I379" s="19" t="str" cm="1">
        <f t="array" ref="I379">_xlfn.IFS(H380&lt;30, "Young Adult", H380&gt;=50, "Senior", H380&gt;= 30, "Adult")</f>
        <v>Adult</v>
      </c>
      <c r="J379" s="4" t="s">
        <v>13</v>
      </c>
      <c r="K379" s="4">
        <v>4</v>
      </c>
      <c r="L379" s="5">
        <v>25</v>
      </c>
      <c r="M379">
        <f t="shared" si="10"/>
        <v>100</v>
      </c>
      <c r="N379" s="17">
        <f t="shared" si="11"/>
        <v>1.5</v>
      </c>
    </row>
    <row r="380" spans="1:14" x14ac:dyDescent="0.25">
      <c r="A380" s="2">
        <v>340</v>
      </c>
      <c r="B380" s="3">
        <v>45218</v>
      </c>
      <c r="C380">
        <v>2023</v>
      </c>
      <c r="D380">
        <v>10</v>
      </c>
      <c r="E380">
        <v>19</v>
      </c>
      <c r="F380" s="4" t="s">
        <v>352</v>
      </c>
      <c r="G380" s="4" t="s">
        <v>12</v>
      </c>
      <c r="H380" s="19">
        <v>36</v>
      </c>
      <c r="I380" s="19" t="str" cm="1">
        <f t="array" ref="I380">_xlfn.IFS(H381&lt;30, "Young Adult", H381&gt;=50, "Senior", H381&gt;= 30, "Adult")</f>
        <v>Adult</v>
      </c>
      <c r="J380" s="4" t="s">
        <v>13</v>
      </c>
      <c r="K380" s="4">
        <v>4</v>
      </c>
      <c r="L380" s="5">
        <v>300</v>
      </c>
      <c r="M380">
        <f t="shared" si="10"/>
        <v>1200</v>
      </c>
      <c r="N380" s="17">
        <f t="shared" si="11"/>
        <v>18</v>
      </c>
    </row>
    <row r="381" spans="1:14" x14ac:dyDescent="0.25">
      <c r="A381" s="2">
        <v>519</v>
      </c>
      <c r="B381" s="3">
        <v>44949</v>
      </c>
      <c r="C381">
        <v>2023</v>
      </c>
      <c r="D381">
        <v>1</v>
      </c>
      <c r="E381">
        <v>23</v>
      </c>
      <c r="F381" s="4" t="s">
        <v>531</v>
      </c>
      <c r="G381" s="4" t="s">
        <v>12</v>
      </c>
      <c r="H381" s="19">
        <v>36</v>
      </c>
      <c r="I381" s="19" t="str" cm="1">
        <f t="array" ref="I381">_xlfn.IFS(H382&lt;30, "Young Adult", H382&gt;=50, "Senior", H382&gt;= 30, "Adult")</f>
        <v>Adult</v>
      </c>
      <c r="J381" s="4" t="s">
        <v>15</v>
      </c>
      <c r="K381" s="4">
        <v>4</v>
      </c>
      <c r="L381" s="5">
        <v>30</v>
      </c>
      <c r="M381">
        <f t="shared" si="10"/>
        <v>120</v>
      </c>
      <c r="N381" s="17">
        <f t="shared" si="11"/>
        <v>1.7999999999999998</v>
      </c>
    </row>
    <row r="382" spans="1:14" x14ac:dyDescent="0.25">
      <c r="A382" s="2">
        <v>528</v>
      </c>
      <c r="B382" s="3">
        <v>45113</v>
      </c>
      <c r="C382">
        <v>2023</v>
      </c>
      <c r="D382">
        <v>7</v>
      </c>
      <c r="E382">
        <v>6</v>
      </c>
      <c r="F382" s="4" t="s">
        <v>540</v>
      </c>
      <c r="G382" s="4" t="s">
        <v>12</v>
      </c>
      <c r="H382" s="19">
        <v>36</v>
      </c>
      <c r="I382" s="19" t="str" cm="1">
        <f t="array" ref="I382">_xlfn.IFS(H383&lt;30, "Young Adult", H383&gt;=50, "Senior", H383&gt;= 30, "Adult")</f>
        <v>Adult</v>
      </c>
      <c r="J382" s="4" t="s">
        <v>13</v>
      </c>
      <c r="K382" s="4">
        <v>2</v>
      </c>
      <c r="L382" s="5">
        <v>30</v>
      </c>
      <c r="M382">
        <f t="shared" si="10"/>
        <v>60</v>
      </c>
      <c r="N382" s="17">
        <f t="shared" si="11"/>
        <v>0.89999999999999991</v>
      </c>
    </row>
    <row r="383" spans="1:14" x14ac:dyDescent="0.25">
      <c r="A383" s="2">
        <v>546</v>
      </c>
      <c r="B383" s="3">
        <v>45210</v>
      </c>
      <c r="C383">
        <v>2023</v>
      </c>
      <c r="D383">
        <v>10</v>
      </c>
      <c r="E383">
        <v>11</v>
      </c>
      <c r="F383" s="4" t="s">
        <v>558</v>
      </c>
      <c r="G383" s="4" t="s">
        <v>12</v>
      </c>
      <c r="H383" s="19">
        <v>36</v>
      </c>
      <c r="I383" s="19" t="str" cm="1">
        <f t="array" ref="I383">_xlfn.IFS(H384&lt;30, "Young Adult", H384&gt;=50, "Senior", H384&gt;= 30, "Adult")</f>
        <v>Adult</v>
      </c>
      <c r="J383" s="4" t="s">
        <v>15</v>
      </c>
      <c r="K383" s="4">
        <v>4</v>
      </c>
      <c r="L383" s="5">
        <v>50</v>
      </c>
      <c r="M383">
        <f t="shared" si="10"/>
        <v>200</v>
      </c>
      <c r="N383" s="17">
        <f t="shared" si="11"/>
        <v>3</v>
      </c>
    </row>
    <row r="384" spans="1:14" x14ac:dyDescent="0.25">
      <c r="A384" s="2">
        <v>589</v>
      </c>
      <c r="B384" s="3">
        <v>45028</v>
      </c>
      <c r="C384">
        <v>2023</v>
      </c>
      <c r="D384">
        <v>4</v>
      </c>
      <c r="E384">
        <v>12</v>
      </c>
      <c r="F384" s="4" t="s">
        <v>601</v>
      </c>
      <c r="G384" s="4" t="s">
        <v>12</v>
      </c>
      <c r="H384" s="19">
        <v>36</v>
      </c>
      <c r="I384" s="19" t="str" cm="1">
        <f t="array" ref="I384">_xlfn.IFS(H385&lt;30, "Young Adult", H385&gt;=50, "Senior", H385&gt;= 30, "Adult")</f>
        <v>Adult</v>
      </c>
      <c r="J384" s="4" t="s">
        <v>10</v>
      </c>
      <c r="K384" s="4">
        <v>2</v>
      </c>
      <c r="L384" s="5">
        <v>500</v>
      </c>
      <c r="M384">
        <f t="shared" si="10"/>
        <v>1000</v>
      </c>
      <c r="N384" s="17">
        <f t="shared" si="11"/>
        <v>15</v>
      </c>
    </row>
    <row r="385" spans="1:14" x14ac:dyDescent="0.25">
      <c r="A385" s="2">
        <v>590</v>
      </c>
      <c r="B385" s="3">
        <v>45002</v>
      </c>
      <c r="C385">
        <v>2023</v>
      </c>
      <c r="D385">
        <v>3</v>
      </c>
      <c r="E385">
        <v>17</v>
      </c>
      <c r="F385" s="4" t="s">
        <v>602</v>
      </c>
      <c r="G385" s="4" t="s">
        <v>9</v>
      </c>
      <c r="H385" s="19">
        <v>36</v>
      </c>
      <c r="I385" s="19" t="str" cm="1">
        <f t="array" ref="I385">_xlfn.IFS(H386&lt;30, "Young Adult", H386&gt;=50, "Senior", H386&gt;= 30, "Adult")</f>
        <v>Adult</v>
      </c>
      <c r="J385" s="4" t="s">
        <v>13</v>
      </c>
      <c r="K385" s="4">
        <v>3</v>
      </c>
      <c r="L385" s="5">
        <v>300</v>
      </c>
      <c r="M385">
        <f t="shared" si="10"/>
        <v>900</v>
      </c>
      <c r="N385" s="17">
        <f t="shared" si="11"/>
        <v>13.5</v>
      </c>
    </row>
    <row r="386" spans="1:14" x14ac:dyDescent="0.25">
      <c r="A386" s="2">
        <v>700</v>
      </c>
      <c r="B386" s="3">
        <v>45269</v>
      </c>
      <c r="C386">
        <v>2023</v>
      </c>
      <c r="D386">
        <v>12</v>
      </c>
      <c r="E386">
        <v>9</v>
      </c>
      <c r="F386" s="4" t="s">
        <v>712</v>
      </c>
      <c r="G386" s="4" t="s">
        <v>9</v>
      </c>
      <c r="H386" s="19">
        <v>36</v>
      </c>
      <c r="I386" s="19" t="str" cm="1">
        <f t="array" ref="I386">_xlfn.IFS(H387&lt;30, "Young Adult", H387&gt;=50, "Senior", H387&gt;= 30, "Adult")</f>
        <v>Adult</v>
      </c>
      <c r="J386" s="4" t="s">
        <v>15</v>
      </c>
      <c r="K386" s="4">
        <v>4</v>
      </c>
      <c r="L386" s="5">
        <v>500</v>
      </c>
      <c r="M386">
        <f t="shared" ref="M386:M449" si="12">K386*L386</f>
        <v>2000</v>
      </c>
      <c r="N386" s="17">
        <f t="shared" ref="N386:N449" si="13">M386*$Q$4</f>
        <v>30</v>
      </c>
    </row>
    <row r="387" spans="1:14" x14ac:dyDescent="0.25">
      <c r="A387" s="2">
        <v>730</v>
      </c>
      <c r="B387" s="3">
        <v>45142</v>
      </c>
      <c r="C387">
        <v>2023</v>
      </c>
      <c r="D387">
        <v>8</v>
      </c>
      <c r="E387">
        <v>4</v>
      </c>
      <c r="F387" s="4" t="s">
        <v>742</v>
      </c>
      <c r="G387" s="4" t="s">
        <v>12</v>
      </c>
      <c r="H387" s="19">
        <v>36</v>
      </c>
      <c r="I387" s="19" t="str" cm="1">
        <f t="array" ref="I387">_xlfn.IFS(H388&lt;30, "Young Adult", H388&gt;=50, "Senior", H388&gt;= 30, "Adult")</f>
        <v>Adult</v>
      </c>
      <c r="J387" s="4" t="s">
        <v>13</v>
      </c>
      <c r="K387" s="4">
        <v>2</v>
      </c>
      <c r="L387" s="5">
        <v>25</v>
      </c>
      <c r="M387">
        <f t="shared" si="12"/>
        <v>50</v>
      </c>
      <c r="N387" s="17">
        <f t="shared" si="13"/>
        <v>0.75</v>
      </c>
    </row>
    <row r="388" spans="1:14" x14ac:dyDescent="0.25">
      <c r="A388" s="2">
        <v>739</v>
      </c>
      <c r="B388" s="3">
        <v>45259</v>
      </c>
      <c r="C388">
        <v>2023</v>
      </c>
      <c r="D388">
        <v>11</v>
      </c>
      <c r="E388">
        <v>29</v>
      </c>
      <c r="F388" s="4" t="s">
        <v>751</v>
      </c>
      <c r="G388" s="4" t="s">
        <v>9</v>
      </c>
      <c r="H388" s="19">
        <v>36</v>
      </c>
      <c r="I388" s="19" t="str" cm="1">
        <f t="array" ref="I388">_xlfn.IFS(H389&lt;30, "Young Adult", H389&gt;=50, "Senior", H389&gt;= 30, "Adult")</f>
        <v>Adult</v>
      </c>
      <c r="J388" s="4" t="s">
        <v>10</v>
      </c>
      <c r="K388" s="4">
        <v>1</v>
      </c>
      <c r="L388" s="5">
        <v>25</v>
      </c>
      <c r="M388">
        <f t="shared" si="12"/>
        <v>25</v>
      </c>
      <c r="N388" s="17">
        <f t="shared" si="13"/>
        <v>0.375</v>
      </c>
    </row>
    <row r="389" spans="1:14" x14ac:dyDescent="0.25">
      <c r="A389" s="2">
        <v>950</v>
      </c>
      <c r="B389" s="3">
        <v>45237</v>
      </c>
      <c r="C389">
        <v>2023</v>
      </c>
      <c r="D389">
        <v>11</v>
      </c>
      <c r="E389">
        <v>7</v>
      </c>
      <c r="F389" s="4" t="s">
        <v>962</v>
      </c>
      <c r="G389" s="4" t="s">
        <v>9</v>
      </c>
      <c r="H389" s="19">
        <v>36</v>
      </c>
      <c r="I389" s="19" t="str" cm="1">
        <f t="array" ref="I389">_xlfn.IFS(H390&lt;30, "Young Adult", H390&gt;=50, "Senior", H390&gt;= 30, "Adult")</f>
        <v>Adult</v>
      </c>
      <c r="J389" s="4" t="s">
        <v>13</v>
      </c>
      <c r="K389" s="4">
        <v>3</v>
      </c>
      <c r="L389" s="5">
        <v>300</v>
      </c>
      <c r="M389">
        <f t="shared" si="12"/>
        <v>900</v>
      </c>
      <c r="N389" s="17">
        <f t="shared" si="13"/>
        <v>13.5</v>
      </c>
    </row>
    <row r="390" spans="1:14" x14ac:dyDescent="0.25">
      <c r="A390" s="2">
        <v>999</v>
      </c>
      <c r="B390" s="3">
        <v>45265</v>
      </c>
      <c r="C390">
        <v>2023</v>
      </c>
      <c r="D390">
        <v>12</v>
      </c>
      <c r="E390">
        <v>5</v>
      </c>
      <c r="F390" s="4" t="s">
        <v>1011</v>
      </c>
      <c r="G390" s="4" t="s">
        <v>12</v>
      </c>
      <c r="H390" s="19">
        <v>36</v>
      </c>
      <c r="I390" s="19" t="str" cm="1">
        <f t="array" ref="I390">_xlfn.IFS(H391&lt;30, "Young Adult", H391&gt;=50, "Senior", H391&gt;= 30, "Adult")</f>
        <v>Adult</v>
      </c>
      <c r="J390" s="4" t="s">
        <v>15</v>
      </c>
      <c r="K390" s="4">
        <v>3</v>
      </c>
      <c r="L390" s="5">
        <v>50</v>
      </c>
      <c r="M390">
        <f t="shared" si="12"/>
        <v>150</v>
      </c>
      <c r="N390" s="17">
        <f t="shared" si="13"/>
        <v>2.25</v>
      </c>
    </row>
    <row r="391" spans="1:14" x14ac:dyDescent="0.25">
      <c r="A391" s="2">
        <v>4</v>
      </c>
      <c r="B391" s="3">
        <v>45067</v>
      </c>
      <c r="C391">
        <v>2023</v>
      </c>
      <c r="D391">
        <v>5</v>
      </c>
      <c r="E391">
        <v>21</v>
      </c>
      <c r="F391" s="4" t="s">
        <v>16</v>
      </c>
      <c r="G391" s="4" t="s">
        <v>9</v>
      </c>
      <c r="H391" s="19">
        <v>37</v>
      </c>
      <c r="I391" s="19" t="str" cm="1">
        <f t="array" ref="I391">_xlfn.IFS(H392&lt;30, "Young Adult", H392&gt;=50, "Senior", H392&gt;= 30, "Adult")</f>
        <v>Adult</v>
      </c>
      <c r="J391" s="4" t="s">
        <v>13</v>
      </c>
      <c r="K391" s="4">
        <v>1</v>
      </c>
      <c r="L391" s="5">
        <v>500</v>
      </c>
      <c r="M391">
        <f t="shared" si="12"/>
        <v>500</v>
      </c>
      <c r="N391" s="17">
        <f t="shared" si="13"/>
        <v>7.5</v>
      </c>
    </row>
    <row r="392" spans="1:14" x14ac:dyDescent="0.25">
      <c r="A392" s="2">
        <v>112</v>
      </c>
      <c r="B392" s="3">
        <v>45262</v>
      </c>
      <c r="C392">
        <v>2023</v>
      </c>
      <c r="D392">
        <v>12</v>
      </c>
      <c r="E392">
        <v>2</v>
      </c>
      <c r="F392" s="4" t="s">
        <v>124</v>
      </c>
      <c r="G392" s="4" t="s">
        <v>9</v>
      </c>
      <c r="H392" s="19">
        <v>37</v>
      </c>
      <c r="I392" s="19" t="str" cm="1">
        <f t="array" ref="I392">_xlfn.IFS(H393&lt;30, "Young Adult", H393&gt;=50, "Senior", H393&gt;= 30, "Adult")</f>
        <v>Adult</v>
      </c>
      <c r="J392" s="4" t="s">
        <v>13</v>
      </c>
      <c r="K392" s="4">
        <v>3</v>
      </c>
      <c r="L392" s="5">
        <v>500</v>
      </c>
      <c r="M392">
        <f t="shared" si="12"/>
        <v>1500</v>
      </c>
      <c r="N392" s="17">
        <f t="shared" si="13"/>
        <v>22.5</v>
      </c>
    </row>
    <row r="393" spans="1:14" x14ac:dyDescent="0.25">
      <c r="A393" s="2">
        <v>210</v>
      </c>
      <c r="B393" s="3">
        <v>45029</v>
      </c>
      <c r="C393">
        <v>2023</v>
      </c>
      <c r="D393">
        <v>4</v>
      </c>
      <c r="E393">
        <v>13</v>
      </c>
      <c r="F393" s="4" t="s">
        <v>222</v>
      </c>
      <c r="G393" s="4" t="s">
        <v>9</v>
      </c>
      <c r="H393" s="19">
        <v>37</v>
      </c>
      <c r="I393" s="19" t="str" cm="1">
        <f t="array" ref="I393">_xlfn.IFS(H394&lt;30, "Young Adult", H394&gt;=50, "Senior", H394&gt;= 30, "Adult")</f>
        <v>Adult</v>
      </c>
      <c r="J393" s="4" t="s">
        <v>15</v>
      </c>
      <c r="K393" s="4">
        <v>4</v>
      </c>
      <c r="L393" s="5">
        <v>50</v>
      </c>
      <c r="M393">
        <f t="shared" si="12"/>
        <v>200</v>
      </c>
      <c r="N393" s="17">
        <f t="shared" si="13"/>
        <v>3</v>
      </c>
    </row>
    <row r="394" spans="1:14" x14ac:dyDescent="0.25">
      <c r="A394" s="2">
        <v>258</v>
      </c>
      <c r="B394" s="3">
        <v>45264</v>
      </c>
      <c r="C394">
        <v>2023</v>
      </c>
      <c r="D394">
        <v>12</v>
      </c>
      <c r="E394">
        <v>4</v>
      </c>
      <c r="F394" s="4" t="s">
        <v>270</v>
      </c>
      <c r="G394" s="4" t="s">
        <v>12</v>
      </c>
      <c r="H394" s="19">
        <v>37</v>
      </c>
      <c r="I394" s="19" t="str" cm="1">
        <f t="array" ref="I394">_xlfn.IFS(H395&lt;30, "Young Adult", H395&gt;=50, "Senior", H395&gt;= 30, "Adult")</f>
        <v>Adult</v>
      </c>
      <c r="J394" s="4" t="s">
        <v>13</v>
      </c>
      <c r="K394" s="4">
        <v>1</v>
      </c>
      <c r="L394" s="5">
        <v>50</v>
      </c>
      <c r="M394">
        <f t="shared" si="12"/>
        <v>50</v>
      </c>
      <c r="N394" s="17">
        <f t="shared" si="13"/>
        <v>0.75</v>
      </c>
    </row>
    <row r="395" spans="1:14" x14ac:dyDescent="0.25">
      <c r="A395" s="2">
        <v>278</v>
      </c>
      <c r="B395" s="3">
        <v>44998</v>
      </c>
      <c r="C395">
        <v>2023</v>
      </c>
      <c r="D395">
        <v>3</v>
      </c>
      <c r="E395">
        <v>13</v>
      </c>
      <c r="F395" s="4" t="s">
        <v>290</v>
      </c>
      <c r="G395" s="4" t="s">
        <v>12</v>
      </c>
      <c r="H395" s="19">
        <v>37</v>
      </c>
      <c r="I395" s="19" t="str" cm="1">
        <f t="array" ref="I395">_xlfn.IFS(H396&lt;30, "Young Adult", H396&gt;=50, "Senior", H396&gt;= 30, "Adult")</f>
        <v>Adult</v>
      </c>
      <c r="J395" s="4" t="s">
        <v>13</v>
      </c>
      <c r="K395" s="4">
        <v>4</v>
      </c>
      <c r="L395" s="5">
        <v>25</v>
      </c>
      <c r="M395">
        <f t="shared" si="12"/>
        <v>100</v>
      </c>
      <c r="N395" s="17">
        <f t="shared" si="13"/>
        <v>1.5</v>
      </c>
    </row>
    <row r="396" spans="1:14" x14ac:dyDescent="0.25">
      <c r="A396" s="2">
        <v>280</v>
      </c>
      <c r="B396" s="3">
        <v>45020</v>
      </c>
      <c r="C396">
        <v>2023</v>
      </c>
      <c r="D396">
        <v>4</v>
      </c>
      <c r="E396">
        <v>4</v>
      </c>
      <c r="F396" s="4" t="s">
        <v>292</v>
      </c>
      <c r="G396" s="4" t="s">
        <v>12</v>
      </c>
      <c r="H396" s="19">
        <v>37</v>
      </c>
      <c r="I396" s="19" t="str" cm="1">
        <f t="array" ref="I396">_xlfn.IFS(H397&lt;30, "Young Adult", H397&gt;=50, "Senior", H397&gt;= 30, "Adult")</f>
        <v>Adult</v>
      </c>
      <c r="J396" s="4" t="s">
        <v>13</v>
      </c>
      <c r="K396" s="4">
        <v>3</v>
      </c>
      <c r="L396" s="5">
        <v>500</v>
      </c>
      <c r="M396">
        <f t="shared" si="12"/>
        <v>1500</v>
      </c>
      <c r="N396" s="17">
        <f t="shared" si="13"/>
        <v>22.5</v>
      </c>
    </row>
    <row r="397" spans="1:14" x14ac:dyDescent="0.25">
      <c r="A397" s="2">
        <v>304</v>
      </c>
      <c r="B397" s="3">
        <v>45126</v>
      </c>
      <c r="C397">
        <v>2023</v>
      </c>
      <c r="D397">
        <v>7</v>
      </c>
      <c r="E397">
        <v>19</v>
      </c>
      <c r="F397" s="4" t="s">
        <v>316</v>
      </c>
      <c r="G397" s="4" t="s">
        <v>12</v>
      </c>
      <c r="H397" s="19">
        <v>37</v>
      </c>
      <c r="I397" s="19" t="str" cm="1">
        <f t="array" ref="I397">_xlfn.IFS(H398&lt;30, "Young Adult", H398&gt;=50, "Senior", H398&gt;= 30, "Adult")</f>
        <v>Adult</v>
      </c>
      <c r="J397" s="4" t="s">
        <v>15</v>
      </c>
      <c r="K397" s="4">
        <v>2</v>
      </c>
      <c r="L397" s="5">
        <v>30</v>
      </c>
      <c r="M397">
        <f t="shared" si="12"/>
        <v>60</v>
      </c>
      <c r="N397" s="17">
        <f t="shared" si="13"/>
        <v>0.89999999999999991</v>
      </c>
    </row>
    <row r="398" spans="1:14" x14ac:dyDescent="0.25">
      <c r="A398" s="2">
        <v>421</v>
      </c>
      <c r="B398" s="3">
        <v>44928</v>
      </c>
      <c r="C398">
        <v>2023</v>
      </c>
      <c r="D398">
        <v>1</v>
      </c>
      <c r="E398">
        <v>2</v>
      </c>
      <c r="F398" s="4" t="s">
        <v>433</v>
      </c>
      <c r="G398" s="4" t="s">
        <v>12</v>
      </c>
      <c r="H398" s="19">
        <v>37</v>
      </c>
      <c r="I398" s="19" t="str" cm="1">
        <f t="array" ref="I398">_xlfn.IFS(H399&lt;30, "Young Adult", H399&gt;=50, "Senior", H399&gt;= 30, "Adult")</f>
        <v>Adult</v>
      </c>
      <c r="J398" s="4" t="s">
        <v>13</v>
      </c>
      <c r="K398" s="4">
        <v>3</v>
      </c>
      <c r="L398" s="5">
        <v>500</v>
      </c>
      <c r="M398">
        <f t="shared" si="12"/>
        <v>1500</v>
      </c>
      <c r="N398" s="17">
        <f t="shared" si="13"/>
        <v>22.5</v>
      </c>
    </row>
    <row r="399" spans="1:14" x14ac:dyDescent="0.25">
      <c r="A399" s="2">
        <v>507</v>
      </c>
      <c r="B399" s="3">
        <v>45232</v>
      </c>
      <c r="C399">
        <v>2023</v>
      </c>
      <c r="D399">
        <v>11</v>
      </c>
      <c r="E399">
        <v>2</v>
      </c>
      <c r="F399" s="4" t="s">
        <v>519</v>
      </c>
      <c r="G399" s="4" t="s">
        <v>12</v>
      </c>
      <c r="H399" s="19">
        <v>37</v>
      </c>
      <c r="I399" s="19" t="str" cm="1">
        <f t="array" ref="I399">_xlfn.IFS(H400&lt;30, "Young Adult", H400&gt;=50, "Senior", H400&gt;= 30, "Adult")</f>
        <v>Adult</v>
      </c>
      <c r="J399" s="4" t="s">
        <v>15</v>
      </c>
      <c r="K399" s="4">
        <v>3</v>
      </c>
      <c r="L399" s="5">
        <v>500</v>
      </c>
      <c r="M399">
        <f t="shared" si="12"/>
        <v>1500</v>
      </c>
      <c r="N399" s="17">
        <f t="shared" si="13"/>
        <v>22.5</v>
      </c>
    </row>
    <row r="400" spans="1:14" x14ac:dyDescent="0.25">
      <c r="A400" s="2">
        <v>509</v>
      </c>
      <c r="B400" s="3">
        <v>45103</v>
      </c>
      <c r="C400">
        <v>2023</v>
      </c>
      <c r="D400">
        <v>6</v>
      </c>
      <c r="E400">
        <v>26</v>
      </c>
      <c r="F400" s="4" t="s">
        <v>521</v>
      </c>
      <c r="G400" s="4" t="s">
        <v>12</v>
      </c>
      <c r="H400" s="19">
        <v>37</v>
      </c>
      <c r="I400" s="19" t="str" cm="1">
        <f t="array" ref="I400">_xlfn.IFS(H401&lt;30, "Young Adult", H401&gt;=50, "Senior", H401&gt;= 30, "Adult")</f>
        <v>Adult</v>
      </c>
      <c r="J400" s="4" t="s">
        <v>15</v>
      </c>
      <c r="K400" s="4">
        <v>3</v>
      </c>
      <c r="L400" s="5">
        <v>300</v>
      </c>
      <c r="M400">
        <f t="shared" si="12"/>
        <v>900</v>
      </c>
      <c r="N400" s="17">
        <f t="shared" si="13"/>
        <v>13.5</v>
      </c>
    </row>
    <row r="401" spans="1:14" x14ac:dyDescent="0.25">
      <c r="A401" s="2">
        <v>598</v>
      </c>
      <c r="B401" s="3">
        <v>45139</v>
      </c>
      <c r="C401">
        <v>2023</v>
      </c>
      <c r="D401">
        <v>8</v>
      </c>
      <c r="E401">
        <v>1</v>
      </c>
      <c r="F401" s="4" t="s">
        <v>610</v>
      </c>
      <c r="G401" s="4" t="s">
        <v>9</v>
      </c>
      <c r="H401" s="19">
        <v>37</v>
      </c>
      <c r="I401" s="19" t="str" cm="1">
        <f t="array" ref="I401">_xlfn.IFS(H402&lt;30, "Young Adult", H402&gt;=50, "Senior", H402&gt;= 30, "Adult")</f>
        <v>Adult</v>
      </c>
      <c r="J401" s="4" t="s">
        <v>10</v>
      </c>
      <c r="K401" s="4">
        <v>4</v>
      </c>
      <c r="L401" s="5">
        <v>30</v>
      </c>
      <c r="M401">
        <f t="shared" si="12"/>
        <v>120</v>
      </c>
      <c r="N401" s="17">
        <f t="shared" si="13"/>
        <v>1.7999999999999998</v>
      </c>
    </row>
    <row r="402" spans="1:14" x14ac:dyDescent="0.25">
      <c r="A402" s="2">
        <v>605</v>
      </c>
      <c r="B402" s="3">
        <v>45131</v>
      </c>
      <c r="C402">
        <v>2023</v>
      </c>
      <c r="D402">
        <v>7</v>
      </c>
      <c r="E402">
        <v>24</v>
      </c>
      <c r="F402" s="4" t="s">
        <v>617</v>
      </c>
      <c r="G402" s="4" t="s">
        <v>9</v>
      </c>
      <c r="H402" s="19">
        <v>37</v>
      </c>
      <c r="I402" s="19" t="str" cm="1">
        <f t="array" ref="I402">_xlfn.IFS(H403&lt;30, "Young Adult", H403&gt;=50, "Senior", H403&gt;= 30, "Adult")</f>
        <v>Adult</v>
      </c>
      <c r="J402" s="4" t="s">
        <v>15</v>
      </c>
      <c r="K402" s="4">
        <v>2</v>
      </c>
      <c r="L402" s="5">
        <v>500</v>
      </c>
      <c r="M402">
        <f t="shared" si="12"/>
        <v>1000</v>
      </c>
      <c r="N402" s="17">
        <f t="shared" si="13"/>
        <v>15</v>
      </c>
    </row>
    <row r="403" spans="1:14" x14ac:dyDescent="0.25">
      <c r="A403" s="2">
        <v>699</v>
      </c>
      <c r="B403" s="3">
        <v>45099</v>
      </c>
      <c r="C403">
        <v>2023</v>
      </c>
      <c r="D403">
        <v>6</v>
      </c>
      <c r="E403">
        <v>22</v>
      </c>
      <c r="F403" s="4" t="s">
        <v>711</v>
      </c>
      <c r="G403" s="4" t="s">
        <v>12</v>
      </c>
      <c r="H403" s="19">
        <v>37</v>
      </c>
      <c r="I403" s="19" t="str" cm="1">
        <f t="array" ref="I403">_xlfn.IFS(H404&lt;30, "Young Adult", H404&gt;=50, "Senior", H404&gt;= 30, "Adult")</f>
        <v>Adult</v>
      </c>
      <c r="J403" s="4" t="s">
        <v>13</v>
      </c>
      <c r="K403" s="4">
        <v>4</v>
      </c>
      <c r="L403" s="5">
        <v>30</v>
      </c>
      <c r="M403">
        <f t="shared" si="12"/>
        <v>120</v>
      </c>
      <c r="N403" s="17">
        <f t="shared" si="13"/>
        <v>1.7999999999999998</v>
      </c>
    </row>
    <row r="404" spans="1:14" x14ac:dyDescent="0.25">
      <c r="A404" s="2">
        <v>835</v>
      </c>
      <c r="B404" s="3">
        <v>45176</v>
      </c>
      <c r="C404">
        <v>2023</v>
      </c>
      <c r="D404">
        <v>9</v>
      </c>
      <c r="E404">
        <v>7</v>
      </c>
      <c r="F404" s="4" t="s">
        <v>847</v>
      </c>
      <c r="G404" s="4" t="s">
        <v>9</v>
      </c>
      <c r="H404" s="19">
        <v>37</v>
      </c>
      <c r="I404" s="19" t="str" cm="1">
        <f t="array" ref="I404">_xlfn.IFS(H405&lt;30, "Young Adult", H405&gt;=50, "Senior", H405&gt;= 30, "Adult")</f>
        <v>Adult</v>
      </c>
      <c r="J404" s="4" t="s">
        <v>13</v>
      </c>
      <c r="K404" s="4">
        <v>4</v>
      </c>
      <c r="L404" s="5">
        <v>50</v>
      </c>
      <c r="M404">
        <f t="shared" si="12"/>
        <v>200</v>
      </c>
      <c r="N404" s="17">
        <f t="shared" si="13"/>
        <v>3</v>
      </c>
    </row>
    <row r="405" spans="1:14" x14ac:dyDescent="0.25">
      <c r="A405" s="2">
        <v>869</v>
      </c>
      <c r="B405" s="3">
        <v>45224</v>
      </c>
      <c r="C405">
        <v>2023</v>
      </c>
      <c r="D405">
        <v>10</v>
      </c>
      <c r="E405">
        <v>25</v>
      </c>
      <c r="F405" s="4" t="s">
        <v>881</v>
      </c>
      <c r="G405" s="4" t="s">
        <v>9</v>
      </c>
      <c r="H405" s="19">
        <v>37</v>
      </c>
      <c r="I405" s="19" t="str" cm="1">
        <f t="array" ref="I405">_xlfn.IFS(H406&lt;30, "Young Adult", H406&gt;=50, "Senior", H406&gt;= 30, "Adult")</f>
        <v>Adult</v>
      </c>
      <c r="J405" s="4" t="s">
        <v>10</v>
      </c>
      <c r="K405" s="4">
        <v>3</v>
      </c>
      <c r="L405" s="5">
        <v>500</v>
      </c>
      <c r="M405">
        <f t="shared" si="12"/>
        <v>1500</v>
      </c>
      <c r="N405" s="17">
        <f t="shared" si="13"/>
        <v>22.5</v>
      </c>
    </row>
    <row r="406" spans="1:14" x14ac:dyDescent="0.25">
      <c r="A406" s="2">
        <v>886</v>
      </c>
      <c r="B406" s="3">
        <v>45025</v>
      </c>
      <c r="C406">
        <v>2023</v>
      </c>
      <c r="D406">
        <v>4</v>
      </c>
      <c r="E406">
        <v>9</v>
      </c>
      <c r="F406" s="4" t="s">
        <v>898</v>
      </c>
      <c r="G406" s="4" t="s">
        <v>9</v>
      </c>
      <c r="H406" s="19">
        <v>37</v>
      </c>
      <c r="I406" s="19" t="str" cm="1">
        <f t="array" ref="I406">_xlfn.IFS(H407&lt;30, "Young Adult", H407&gt;=50, "Senior", H407&gt;= 30, "Adult")</f>
        <v>Adult</v>
      </c>
      <c r="J406" s="4" t="s">
        <v>15</v>
      </c>
      <c r="K406" s="4">
        <v>3</v>
      </c>
      <c r="L406" s="5">
        <v>300</v>
      </c>
      <c r="M406">
        <f t="shared" si="12"/>
        <v>900</v>
      </c>
      <c r="N406" s="17">
        <f t="shared" si="13"/>
        <v>13.5</v>
      </c>
    </row>
    <row r="407" spans="1:14" x14ac:dyDescent="0.25">
      <c r="A407" s="2">
        <v>27</v>
      </c>
      <c r="B407" s="3">
        <v>45141</v>
      </c>
      <c r="C407">
        <v>2023</v>
      </c>
      <c r="D407">
        <v>8</v>
      </c>
      <c r="E407">
        <v>3</v>
      </c>
      <c r="F407" s="4" t="s">
        <v>39</v>
      </c>
      <c r="G407" s="4" t="s">
        <v>12</v>
      </c>
      <c r="H407" s="19">
        <v>38</v>
      </c>
      <c r="I407" s="19" t="str" cm="1">
        <f t="array" ref="I407">_xlfn.IFS(H408&lt;30, "Young Adult", H408&gt;=50, "Senior", H408&gt;= 30, "Adult")</f>
        <v>Adult</v>
      </c>
      <c r="J407" s="4" t="s">
        <v>10</v>
      </c>
      <c r="K407" s="4">
        <v>2</v>
      </c>
      <c r="L407" s="5">
        <v>25</v>
      </c>
      <c r="M407">
        <f t="shared" si="12"/>
        <v>50</v>
      </c>
      <c r="N407" s="17">
        <f t="shared" si="13"/>
        <v>0.75</v>
      </c>
    </row>
    <row r="408" spans="1:14" x14ac:dyDescent="0.25">
      <c r="A408" s="2">
        <v>38</v>
      </c>
      <c r="B408" s="3">
        <v>45006</v>
      </c>
      <c r="C408">
        <v>2023</v>
      </c>
      <c r="D408">
        <v>3</v>
      </c>
      <c r="E408">
        <v>21</v>
      </c>
      <c r="F408" s="4" t="s">
        <v>50</v>
      </c>
      <c r="G408" s="4" t="s">
        <v>9</v>
      </c>
      <c r="H408" s="19">
        <v>38</v>
      </c>
      <c r="I408" s="19" t="str" cm="1">
        <f t="array" ref="I408">_xlfn.IFS(H409&lt;30, "Young Adult", H409&gt;=50, "Senior", H409&gt;= 30, "Adult")</f>
        <v>Adult</v>
      </c>
      <c r="J408" s="4" t="s">
        <v>10</v>
      </c>
      <c r="K408" s="4">
        <v>4</v>
      </c>
      <c r="L408" s="5">
        <v>50</v>
      </c>
      <c r="M408">
        <f t="shared" si="12"/>
        <v>200</v>
      </c>
      <c r="N408" s="17">
        <f t="shared" si="13"/>
        <v>3</v>
      </c>
    </row>
    <row r="409" spans="1:14" x14ac:dyDescent="0.25">
      <c r="A409" s="2">
        <v>54</v>
      </c>
      <c r="B409" s="3">
        <v>44967</v>
      </c>
      <c r="C409">
        <v>2023</v>
      </c>
      <c r="D409">
        <v>2</v>
      </c>
      <c r="E409">
        <v>10</v>
      </c>
      <c r="F409" s="4" t="s">
        <v>66</v>
      </c>
      <c r="G409" s="4" t="s">
        <v>12</v>
      </c>
      <c r="H409" s="19">
        <v>38</v>
      </c>
      <c r="I409" s="19" t="str" cm="1">
        <f t="array" ref="I409">_xlfn.IFS(H410&lt;30, "Young Adult", H410&gt;=50, "Senior", H410&gt;= 30, "Adult")</f>
        <v>Adult</v>
      </c>
      <c r="J409" s="4" t="s">
        <v>15</v>
      </c>
      <c r="K409" s="4">
        <v>3</v>
      </c>
      <c r="L409" s="5">
        <v>500</v>
      </c>
      <c r="M409">
        <f t="shared" si="12"/>
        <v>1500</v>
      </c>
      <c r="N409" s="17">
        <f t="shared" si="13"/>
        <v>22.5</v>
      </c>
    </row>
    <row r="410" spans="1:14" x14ac:dyDescent="0.25">
      <c r="A410" s="2">
        <v>84</v>
      </c>
      <c r="B410" s="3">
        <v>45258</v>
      </c>
      <c r="C410">
        <v>2023</v>
      </c>
      <c r="D410">
        <v>11</v>
      </c>
      <c r="E410">
        <v>28</v>
      </c>
      <c r="F410" s="4" t="s">
        <v>96</v>
      </c>
      <c r="G410" s="4" t="s">
        <v>12</v>
      </c>
      <c r="H410" s="19">
        <v>38</v>
      </c>
      <c r="I410" s="19" t="str" cm="1">
        <f t="array" ref="I410">_xlfn.IFS(H411&lt;30, "Young Adult", H411&gt;=50, "Senior", H411&gt;= 30, "Adult")</f>
        <v>Adult</v>
      </c>
      <c r="J410" s="4" t="s">
        <v>15</v>
      </c>
      <c r="K410" s="4">
        <v>3</v>
      </c>
      <c r="L410" s="5">
        <v>30</v>
      </c>
      <c r="M410">
        <f t="shared" si="12"/>
        <v>90</v>
      </c>
      <c r="N410" s="17">
        <f t="shared" si="13"/>
        <v>1.3499999999999999</v>
      </c>
    </row>
    <row r="411" spans="1:14" x14ac:dyDescent="0.25">
      <c r="A411" s="2">
        <v>140</v>
      </c>
      <c r="B411" s="3">
        <v>45143</v>
      </c>
      <c r="C411">
        <v>2023</v>
      </c>
      <c r="D411">
        <v>8</v>
      </c>
      <c r="E411">
        <v>5</v>
      </c>
      <c r="F411" s="4" t="s">
        <v>152</v>
      </c>
      <c r="G411" s="4" t="s">
        <v>9</v>
      </c>
      <c r="H411" s="19">
        <v>38</v>
      </c>
      <c r="I411" s="19" t="str" cm="1">
        <f t="array" ref="I411">_xlfn.IFS(H412&lt;30, "Young Adult", H412&gt;=50, "Senior", H412&gt;= 30, "Adult")</f>
        <v>Adult</v>
      </c>
      <c r="J411" s="4" t="s">
        <v>15</v>
      </c>
      <c r="K411" s="4">
        <v>1</v>
      </c>
      <c r="L411" s="5">
        <v>30</v>
      </c>
      <c r="M411">
        <f t="shared" si="12"/>
        <v>30</v>
      </c>
      <c r="N411" s="17">
        <f t="shared" si="13"/>
        <v>0.44999999999999996</v>
      </c>
    </row>
    <row r="412" spans="1:14" x14ac:dyDescent="0.25">
      <c r="A412" s="2">
        <v>146</v>
      </c>
      <c r="B412" s="3">
        <v>45166</v>
      </c>
      <c r="C412">
        <v>2023</v>
      </c>
      <c r="D412">
        <v>8</v>
      </c>
      <c r="E412">
        <v>28</v>
      </c>
      <c r="F412" s="4" t="s">
        <v>158</v>
      </c>
      <c r="G412" s="4" t="s">
        <v>9</v>
      </c>
      <c r="H412" s="19">
        <v>38</v>
      </c>
      <c r="I412" s="19" t="str" cm="1">
        <f t="array" ref="I412">_xlfn.IFS(H413&lt;30, "Young Adult", H413&gt;=50, "Senior", H413&gt;= 30, "Adult")</f>
        <v>Adult</v>
      </c>
      <c r="J412" s="4" t="s">
        <v>13</v>
      </c>
      <c r="K412" s="4">
        <v>4</v>
      </c>
      <c r="L412" s="5">
        <v>50</v>
      </c>
      <c r="M412">
        <f t="shared" si="12"/>
        <v>200</v>
      </c>
      <c r="N412" s="17">
        <f t="shared" si="13"/>
        <v>3</v>
      </c>
    </row>
    <row r="413" spans="1:14" x14ac:dyDescent="0.25">
      <c r="A413" s="2">
        <v>239</v>
      </c>
      <c r="B413" s="3">
        <v>45096</v>
      </c>
      <c r="C413">
        <v>2023</v>
      </c>
      <c r="D413">
        <v>6</v>
      </c>
      <c r="E413">
        <v>19</v>
      </c>
      <c r="F413" s="4" t="s">
        <v>251</v>
      </c>
      <c r="G413" s="4" t="s">
        <v>9</v>
      </c>
      <c r="H413" s="19">
        <v>38</v>
      </c>
      <c r="I413" s="19" t="str" cm="1">
        <f t="array" ref="I413">_xlfn.IFS(H414&lt;30, "Young Adult", H414&gt;=50, "Senior", H414&gt;= 30, "Adult")</f>
        <v>Adult</v>
      </c>
      <c r="J413" s="4" t="s">
        <v>15</v>
      </c>
      <c r="K413" s="4">
        <v>3</v>
      </c>
      <c r="L413" s="5">
        <v>500</v>
      </c>
      <c r="M413">
        <f t="shared" si="12"/>
        <v>1500</v>
      </c>
      <c r="N413" s="17">
        <f t="shared" si="13"/>
        <v>22.5</v>
      </c>
    </row>
    <row r="414" spans="1:14" x14ac:dyDescent="0.25">
      <c r="A414" s="2">
        <v>337</v>
      </c>
      <c r="B414" s="3">
        <v>45047</v>
      </c>
      <c r="C414">
        <v>2023</v>
      </c>
      <c r="D414">
        <v>5</v>
      </c>
      <c r="E414">
        <v>1</v>
      </c>
      <c r="F414" s="4" t="s">
        <v>349</v>
      </c>
      <c r="G414" s="4" t="s">
        <v>9</v>
      </c>
      <c r="H414" s="19">
        <v>38</v>
      </c>
      <c r="I414" s="19" t="str" cm="1">
        <f t="array" ref="I414">_xlfn.IFS(H415&lt;30, "Young Adult", H415&gt;=50, "Senior", H415&gt;= 30, "Adult")</f>
        <v>Adult</v>
      </c>
      <c r="J414" s="4" t="s">
        <v>13</v>
      </c>
      <c r="K414" s="4">
        <v>1</v>
      </c>
      <c r="L414" s="5">
        <v>500</v>
      </c>
      <c r="M414">
        <f t="shared" si="12"/>
        <v>500</v>
      </c>
      <c r="N414" s="17">
        <f t="shared" si="13"/>
        <v>7.5</v>
      </c>
    </row>
    <row r="415" spans="1:14" x14ac:dyDescent="0.25">
      <c r="A415" s="2">
        <v>464</v>
      </c>
      <c r="B415" s="3">
        <v>44939</v>
      </c>
      <c r="C415">
        <v>2023</v>
      </c>
      <c r="D415">
        <v>1</v>
      </c>
      <c r="E415">
        <v>13</v>
      </c>
      <c r="F415" s="4" t="s">
        <v>476</v>
      </c>
      <c r="G415" s="4" t="s">
        <v>9</v>
      </c>
      <c r="H415" s="19">
        <v>38</v>
      </c>
      <c r="I415" s="19" t="str" cm="1">
        <f t="array" ref="I415">_xlfn.IFS(H416&lt;30, "Young Adult", H416&gt;=50, "Senior", H416&gt;= 30, "Adult")</f>
        <v>Adult</v>
      </c>
      <c r="J415" s="4" t="s">
        <v>15</v>
      </c>
      <c r="K415" s="4">
        <v>2</v>
      </c>
      <c r="L415" s="5">
        <v>300</v>
      </c>
      <c r="M415">
        <f t="shared" si="12"/>
        <v>600</v>
      </c>
      <c r="N415" s="17">
        <f t="shared" si="13"/>
        <v>9</v>
      </c>
    </row>
    <row r="416" spans="1:14" x14ac:dyDescent="0.25">
      <c r="A416" s="2">
        <v>472</v>
      </c>
      <c r="B416" s="3">
        <v>45286</v>
      </c>
      <c r="C416">
        <v>2023</v>
      </c>
      <c r="D416">
        <v>12</v>
      </c>
      <c r="E416">
        <v>26</v>
      </c>
      <c r="F416" s="4" t="s">
        <v>484</v>
      </c>
      <c r="G416" s="4" t="s">
        <v>12</v>
      </c>
      <c r="H416" s="19">
        <v>38</v>
      </c>
      <c r="I416" s="19" t="str" cm="1">
        <f t="array" ref="I416">_xlfn.IFS(H417&lt;30, "Young Adult", H417&gt;=50, "Senior", H417&gt;= 30, "Adult")</f>
        <v>Adult</v>
      </c>
      <c r="J416" s="4" t="s">
        <v>10</v>
      </c>
      <c r="K416" s="4">
        <v>3</v>
      </c>
      <c r="L416" s="5">
        <v>300</v>
      </c>
      <c r="M416">
        <f t="shared" si="12"/>
        <v>900</v>
      </c>
      <c r="N416" s="17">
        <f t="shared" si="13"/>
        <v>13.5</v>
      </c>
    </row>
    <row r="417" spans="1:14" x14ac:dyDescent="0.25">
      <c r="A417" s="2">
        <v>504</v>
      </c>
      <c r="B417" s="3">
        <v>45062</v>
      </c>
      <c r="C417">
        <v>2023</v>
      </c>
      <c r="D417">
        <v>5</v>
      </c>
      <c r="E417">
        <v>16</v>
      </c>
      <c r="F417" s="4" t="s">
        <v>516</v>
      </c>
      <c r="G417" s="4" t="s">
        <v>12</v>
      </c>
      <c r="H417" s="19">
        <v>38</v>
      </c>
      <c r="I417" s="19" t="str" cm="1">
        <f t="array" ref="I417">_xlfn.IFS(H418&lt;30, "Young Adult", H418&gt;=50, "Senior", H418&gt;= 30, "Adult")</f>
        <v>Adult</v>
      </c>
      <c r="J417" s="4" t="s">
        <v>10</v>
      </c>
      <c r="K417" s="4">
        <v>3</v>
      </c>
      <c r="L417" s="5">
        <v>50</v>
      </c>
      <c r="M417">
        <f t="shared" si="12"/>
        <v>150</v>
      </c>
      <c r="N417" s="17">
        <f t="shared" si="13"/>
        <v>2.25</v>
      </c>
    </row>
    <row r="418" spans="1:14" x14ac:dyDescent="0.25">
      <c r="A418" s="2">
        <v>579</v>
      </c>
      <c r="B418" s="3">
        <v>45190</v>
      </c>
      <c r="C418">
        <v>2023</v>
      </c>
      <c r="D418">
        <v>9</v>
      </c>
      <c r="E418">
        <v>21</v>
      </c>
      <c r="F418" s="4" t="s">
        <v>591</v>
      </c>
      <c r="G418" s="4" t="s">
        <v>12</v>
      </c>
      <c r="H418" s="19">
        <v>38</v>
      </c>
      <c r="I418" s="19" t="str" cm="1">
        <f t="array" ref="I418">_xlfn.IFS(H419&lt;30, "Young Adult", H419&gt;=50, "Senior", H419&gt;= 30, "Adult")</f>
        <v>Adult</v>
      </c>
      <c r="J418" s="4" t="s">
        <v>15</v>
      </c>
      <c r="K418" s="4">
        <v>1</v>
      </c>
      <c r="L418" s="5">
        <v>30</v>
      </c>
      <c r="M418">
        <f t="shared" si="12"/>
        <v>30</v>
      </c>
      <c r="N418" s="17">
        <f t="shared" si="13"/>
        <v>0.44999999999999996</v>
      </c>
    </row>
    <row r="419" spans="1:14" x14ac:dyDescent="0.25">
      <c r="A419" s="2">
        <v>588</v>
      </c>
      <c r="B419" s="3">
        <v>45042</v>
      </c>
      <c r="C419">
        <v>2023</v>
      </c>
      <c r="D419">
        <v>4</v>
      </c>
      <c r="E419">
        <v>26</v>
      </c>
      <c r="F419" s="4" t="s">
        <v>600</v>
      </c>
      <c r="G419" s="4" t="s">
        <v>9</v>
      </c>
      <c r="H419" s="19">
        <v>38</v>
      </c>
      <c r="I419" s="19" t="str" cm="1">
        <f t="array" ref="I419">_xlfn.IFS(H420&lt;30, "Young Adult", H420&gt;=50, "Senior", H420&gt;= 30, "Adult")</f>
        <v>Adult</v>
      </c>
      <c r="J419" s="4" t="s">
        <v>15</v>
      </c>
      <c r="K419" s="4">
        <v>2</v>
      </c>
      <c r="L419" s="5">
        <v>30</v>
      </c>
      <c r="M419">
        <f t="shared" si="12"/>
        <v>60</v>
      </c>
      <c r="N419" s="17">
        <f t="shared" si="13"/>
        <v>0.89999999999999991</v>
      </c>
    </row>
    <row r="420" spans="1:14" x14ac:dyDescent="0.25">
      <c r="A420" s="2">
        <v>646</v>
      </c>
      <c r="B420" s="3">
        <v>45049</v>
      </c>
      <c r="C420">
        <v>2023</v>
      </c>
      <c r="D420">
        <v>5</v>
      </c>
      <c r="E420">
        <v>3</v>
      </c>
      <c r="F420" s="4" t="s">
        <v>658</v>
      </c>
      <c r="G420" s="4" t="s">
        <v>9</v>
      </c>
      <c r="H420" s="19">
        <v>38</v>
      </c>
      <c r="I420" s="19" t="str" cm="1">
        <f t="array" ref="I420">_xlfn.IFS(H421&lt;30, "Young Adult", H421&gt;=50, "Senior", H421&gt;= 30, "Adult")</f>
        <v>Adult</v>
      </c>
      <c r="J420" s="4" t="s">
        <v>13</v>
      </c>
      <c r="K420" s="4">
        <v>3</v>
      </c>
      <c r="L420" s="5">
        <v>30</v>
      </c>
      <c r="M420">
        <f t="shared" si="12"/>
        <v>90</v>
      </c>
      <c r="N420" s="17">
        <f t="shared" si="13"/>
        <v>1.3499999999999999</v>
      </c>
    </row>
    <row r="421" spans="1:14" x14ac:dyDescent="0.25">
      <c r="A421" s="2">
        <v>660</v>
      </c>
      <c r="B421" s="3">
        <v>45045</v>
      </c>
      <c r="C421">
        <v>2023</v>
      </c>
      <c r="D421">
        <v>4</v>
      </c>
      <c r="E421">
        <v>29</v>
      </c>
      <c r="F421" s="4" t="s">
        <v>672</v>
      </c>
      <c r="G421" s="4" t="s">
        <v>12</v>
      </c>
      <c r="H421" s="19">
        <v>38</v>
      </c>
      <c r="I421" s="19" t="str" cm="1">
        <f t="array" ref="I421">_xlfn.IFS(H422&lt;30, "Young Adult", H422&gt;=50, "Senior", H422&gt;= 30, "Adult")</f>
        <v>Adult</v>
      </c>
      <c r="J421" s="4" t="s">
        <v>10</v>
      </c>
      <c r="K421" s="4">
        <v>2</v>
      </c>
      <c r="L421" s="5">
        <v>500</v>
      </c>
      <c r="M421">
        <f t="shared" si="12"/>
        <v>1000</v>
      </c>
      <c r="N421" s="17">
        <f t="shared" si="13"/>
        <v>15</v>
      </c>
    </row>
    <row r="422" spans="1:14" x14ac:dyDescent="0.25">
      <c r="A422" s="2">
        <v>674</v>
      </c>
      <c r="B422" s="3">
        <v>45032</v>
      </c>
      <c r="C422">
        <v>2023</v>
      </c>
      <c r="D422">
        <v>4</v>
      </c>
      <c r="E422">
        <v>16</v>
      </c>
      <c r="F422" s="4" t="s">
        <v>686</v>
      </c>
      <c r="G422" s="4" t="s">
        <v>12</v>
      </c>
      <c r="H422" s="19">
        <v>38</v>
      </c>
      <c r="I422" s="19" t="str" cm="1">
        <f t="array" ref="I422">_xlfn.IFS(H423&lt;30, "Young Adult", H423&gt;=50, "Senior", H423&gt;= 30, "Adult")</f>
        <v>Adult</v>
      </c>
      <c r="J422" s="4" t="s">
        <v>13</v>
      </c>
      <c r="K422" s="4">
        <v>1</v>
      </c>
      <c r="L422" s="5">
        <v>300</v>
      </c>
      <c r="M422">
        <f t="shared" si="12"/>
        <v>300</v>
      </c>
      <c r="N422" s="17">
        <f t="shared" si="13"/>
        <v>4.5</v>
      </c>
    </row>
    <row r="423" spans="1:14" x14ac:dyDescent="0.25">
      <c r="A423" s="2">
        <v>683</v>
      </c>
      <c r="B423" s="3">
        <v>44930</v>
      </c>
      <c r="C423">
        <v>2023</v>
      </c>
      <c r="D423">
        <v>1</v>
      </c>
      <c r="E423">
        <v>4</v>
      </c>
      <c r="F423" s="4" t="s">
        <v>695</v>
      </c>
      <c r="G423" s="4" t="s">
        <v>9</v>
      </c>
      <c r="H423" s="19">
        <v>38</v>
      </c>
      <c r="I423" s="19" t="str" cm="1">
        <f t="array" ref="I423">_xlfn.IFS(H424&lt;30, "Young Adult", H424&gt;=50, "Senior", H424&gt;= 30, "Adult")</f>
        <v>Adult</v>
      </c>
      <c r="J423" s="4" t="s">
        <v>10</v>
      </c>
      <c r="K423" s="4">
        <v>2</v>
      </c>
      <c r="L423" s="5">
        <v>500</v>
      </c>
      <c r="M423">
        <f t="shared" si="12"/>
        <v>1000</v>
      </c>
      <c r="N423" s="17">
        <f t="shared" si="13"/>
        <v>15</v>
      </c>
    </row>
    <row r="424" spans="1:14" x14ac:dyDescent="0.25">
      <c r="A424" s="2">
        <v>742</v>
      </c>
      <c r="B424" s="3">
        <v>44947</v>
      </c>
      <c r="C424">
        <v>2023</v>
      </c>
      <c r="D424">
        <v>1</v>
      </c>
      <c r="E424">
        <v>21</v>
      </c>
      <c r="F424" s="4" t="s">
        <v>754</v>
      </c>
      <c r="G424" s="4" t="s">
        <v>12</v>
      </c>
      <c r="H424" s="19">
        <v>38</v>
      </c>
      <c r="I424" s="19" t="str" cm="1">
        <f t="array" ref="I424">_xlfn.IFS(H425&lt;30, "Young Adult", H425&gt;=50, "Senior", H425&gt;= 30, "Adult")</f>
        <v>Adult</v>
      </c>
      <c r="J424" s="4" t="s">
        <v>15</v>
      </c>
      <c r="K424" s="4">
        <v>4</v>
      </c>
      <c r="L424" s="5">
        <v>500</v>
      </c>
      <c r="M424">
        <f t="shared" si="12"/>
        <v>2000</v>
      </c>
      <c r="N424" s="17">
        <f t="shared" si="13"/>
        <v>30</v>
      </c>
    </row>
    <row r="425" spans="1:14" x14ac:dyDescent="0.25">
      <c r="A425" s="2">
        <v>766</v>
      </c>
      <c r="B425" s="3">
        <v>44982</v>
      </c>
      <c r="C425">
        <v>2023</v>
      </c>
      <c r="D425">
        <v>2</v>
      </c>
      <c r="E425">
        <v>25</v>
      </c>
      <c r="F425" s="4" t="s">
        <v>778</v>
      </c>
      <c r="G425" s="4" t="s">
        <v>9</v>
      </c>
      <c r="H425" s="19">
        <v>38</v>
      </c>
      <c r="I425" s="19" t="str" cm="1">
        <f t="array" ref="I425">_xlfn.IFS(H426&lt;30, "Young Adult", H426&gt;=50, "Senior", H426&gt;= 30, "Adult")</f>
        <v>Adult</v>
      </c>
      <c r="J425" s="4" t="s">
        <v>15</v>
      </c>
      <c r="K425" s="4">
        <v>3</v>
      </c>
      <c r="L425" s="5">
        <v>300</v>
      </c>
      <c r="M425">
        <f t="shared" si="12"/>
        <v>900</v>
      </c>
      <c r="N425" s="17">
        <f t="shared" si="13"/>
        <v>13.5</v>
      </c>
    </row>
    <row r="426" spans="1:14" x14ac:dyDescent="0.25">
      <c r="A426" s="2">
        <v>30</v>
      </c>
      <c r="B426" s="3">
        <v>45228</v>
      </c>
      <c r="C426">
        <v>2023</v>
      </c>
      <c r="D426">
        <v>10</v>
      </c>
      <c r="E426">
        <v>29</v>
      </c>
      <c r="F426" s="4" t="s">
        <v>42</v>
      </c>
      <c r="G426" s="4" t="s">
        <v>12</v>
      </c>
      <c r="H426" s="19">
        <v>39</v>
      </c>
      <c r="I426" s="19" t="str" cm="1">
        <f t="array" ref="I426">_xlfn.IFS(H427&lt;30, "Young Adult", H427&gt;=50, "Senior", H427&gt;= 30, "Adult")</f>
        <v>Adult</v>
      </c>
      <c r="J426" s="4" t="s">
        <v>10</v>
      </c>
      <c r="K426" s="4">
        <v>3</v>
      </c>
      <c r="L426" s="5">
        <v>300</v>
      </c>
      <c r="M426">
        <f t="shared" si="12"/>
        <v>900</v>
      </c>
      <c r="N426" s="17">
        <f t="shared" si="13"/>
        <v>13.5</v>
      </c>
    </row>
    <row r="427" spans="1:14" x14ac:dyDescent="0.25">
      <c r="A427" s="2">
        <v>145</v>
      </c>
      <c r="B427" s="3">
        <v>45232</v>
      </c>
      <c r="C427">
        <v>2023</v>
      </c>
      <c r="D427">
        <v>11</v>
      </c>
      <c r="E427">
        <v>2</v>
      </c>
      <c r="F427" s="4" t="s">
        <v>157</v>
      </c>
      <c r="G427" s="4" t="s">
        <v>12</v>
      </c>
      <c r="H427" s="19">
        <v>39</v>
      </c>
      <c r="I427" s="19" t="str" cm="1">
        <f t="array" ref="I427">_xlfn.IFS(H428&lt;30, "Young Adult", H428&gt;=50, "Senior", H428&gt;= 30, "Adult")</f>
        <v>Adult</v>
      </c>
      <c r="J427" s="4" t="s">
        <v>13</v>
      </c>
      <c r="K427" s="4">
        <v>3</v>
      </c>
      <c r="L427" s="5">
        <v>25</v>
      </c>
      <c r="M427">
        <f t="shared" si="12"/>
        <v>75</v>
      </c>
      <c r="N427" s="17">
        <f t="shared" si="13"/>
        <v>1.125</v>
      </c>
    </row>
    <row r="428" spans="1:14" x14ac:dyDescent="0.25">
      <c r="A428" s="2">
        <v>162</v>
      </c>
      <c r="B428" s="3">
        <v>45159</v>
      </c>
      <c r="C428">
        <v>2023</v>
      </c>
      <c r="D428">
        <v>8</v>
      </c>
      <c r="E428">
        <v>21</v>
      </c>
      <c r="F428" s="4" t="s">
        <v>174</v>
      </c>
      <c r="G428" s="4" t="s">
        <v>9</v>
      </c>
      <c r="H428" s="19">
        <v>39</v>
      </c>
      <c r="I428" s="19" t="str" cm="1">
        <f t="array" ref="I428">_xlfn.IFS(H429&lt;30, "Young Adult", H429&gt;=50, "Senior", H429&gt;= 30, "Adult")</f>
        <v>Adult</v>
      </c>
      <c r="J428" s="4" t="s">
        <v>13</v>
      </c>
      <c r="K428" s="4">
        <v>2</v>
      </c>
      <c r="L428" s="5">
        <v>30</v>
      </c>
      <c r="M428">
        <f t="shared" si="12"/>
        <v>60</v>
      </c>
      <c r="N428" s="17">
        <f t="shared" si="13"/>
        <v>0.89999999999999991</v>
      </c>
    </row>
    <row r="429" spans="1:14" x14ac:dyDescent="0.25">
      <c r="A429" s="2">
        <v>174</v>
      </c>
      <c r="B429" s="3">
        <v>45028</v>
      </c>
      <c r="C429">
        <v>2023</v>
      </c>
      <c r="D429">
        <v>4</v>
      </c>
      <c r="E429">
        <v>12</v>
      </c>
      <c r="F429" s="4" t="s">
        <v>186</v>
      </c>
      <c r="G429" s="4" t="s">
        <v>12</v>
      </c>
      <c r="H429" s="19">
        <v>39</v>
      </c>
      <c r="I429" s="19" t="str" cm="1">
        <f t="array" ref="I429">_xlfn.IFS(H430&lt;30, "Young Adult", H430&gt;=50, "Senior", H430&gt;= 30, "Adult")</f>
        <v>Adult</v>
      </c>
      <c r="J429" s="4" t="s">
        <v>10</v>
      </c>
      <c r="K429" s="4">
        <v>1</v>
      </c>
      <c r="L429" s="5">
        <v>300</v>
      </c>
      <c r="M429">
        <f t="shared" si="12"/>
        <v>300</v>
      </c>
      <c r="N429" s="17">
        <f t="shared" si="13"/>
        <v>4.5</v>
      </c>
    </row>
    <row r="430" spans="1:14" x14ac:dyDescent="0.25">
      <c r="A430" s="2">
        <v>204</v>
      </c>
      <c r="B430" s="3">
        <v>45197</v>
      </c>
      <c r="C430">
        <v>2023</v>
      </c>
      <c r="D430">
        <v>9</v>
      </c>
      <c r="E430">
        <v>28</v>
      </c>
      <c r="F430" s="4" t="s">
        <v>216</v>
      </c>
      <c r="G430" s="4" t="s">
        <v>9</v>
      </c>
      <c r="H430" s="19">
        <v>39</v>
      </c>
      <c r="I430" s="19" t="str" cm="1">
        <f t="array" ref="I430">_xlfn.IFS(H431&lt;30, "Young Adult", H431&gt;=50, "Senior", H431&gt;= 30, "Adult")</f>
        <v>Adult</v>
      </c>
      <c r="J430" s="4" t="s">
        <v>10</v>
      </c>
      <c r="K430" s="4">
        <v>1</v>
      </c>
      <c r="L430" s="5">
        <v>25</v>
      </c>
      <c r="M430">
        <f t="shared" si="12"/>
        <v>25</v>
      </c>
      <c r="N430" s="17">
        <f t="shared" si="13"/>
        <v>0.375</v>
      </c>
    </row>
    <row r="431" spans="1:14" x14ac:dyDescent="0.25">
      <c r="A431" s="2">
        <v>221</v>
      </c>
      <c r="B431" s="3">
        <v>45053</v>
      </c>
      <c r="C431">
        <v>2023</v>
      </c>
      <c r="D431">
        <v>5</v>
      </c>
      <c r="E431">
        <v>7</v>
      </c>
      <c r="F431" s="4" t="s">
        <v>233</v>
      </c>
      <c r="G431" s="4" t="s">
        <v>9</v>
      </c>
      <c r="H431" s="19">
        <v>39</v>
      </c>
      <c r="I431" s="19" t="str" cm="1">
        <f t="array" ref="I431">_xlfn.IFS(H432&lt;30, "Young Adult", H432&gt;=50, "Senior", H432&gt;= 30, "Adult")</f>
        <v>Adult</v>
      </c>
      <c r="J431" s="4" t="s">
        <v>10</v>
      </c>
      <c r="K431" s="4">
        <v>2</v>
      </c>
      <c r="L431" s="5">
        <v>300</v>
      </c>
      <c r="M431">
        <f t="shared" si="12"/>
        <v>600</v>
      </c>
      <c r="N431" s="17">
        <f t="shared" si="13"/>
        <v>9</v>
      </c>
    </row>
    <row r="432" spans="1:14" x14ac:dyDescent="0.25">
      <c r="A432" s="2">
        <v>238</v>
      </c>
      <c r="B432" s="3">
        <v>44943</v>
      </c>
      <c r="C432">
        <v>2023</v>
      </c>
      <c r="D432">
        <v>1</v>
      </c>
      <c r="E432">
        <v>17</v>
      </c>
      <c r="F432" s="4" t="s">
        <v>250</v>
      </c>
      <c r="G432" s="4" t="s">
        <v>12</v>
      </c>
      <c r="H432" s="19">
        <v>39</v>
      </c>
      <c r="I432" s="19" t="str" cm="1">
        <f t="array" ref="I432">_xlfn.IFS(H433&lt;30, "Young Adult", H433&gt;=50, "Senior", H433&gt;= 30, "Adult")</f>
        <v>Adult</v>
      </c>
      <c r="J432" s="4" t="s">
        <v>10</v>
      </c>
      <c r="K432" s="4">
        <v>1</v>
      </c>
      <c r="L432" s="5">
        <v>500</v>
      </c>
      <c r="M432">
        <f t="shared" si="12"/>
        <v>500</v>
      </c>
      <c r="N432" s="17">
        <f t="shared" si="13"/>
        <v>7.5</v>
      </c>
    </row>
    <row r="433" spans="1:14" x14ac:dyDescent="0.25">
      <c r="A433" s="2">
        <v>328</v>
      </c>
      <c r="B433" s="3">
        <v>45007</v>
      </c>
      <c r="C433">
        <v>2023</v>
      </c>
      <c r="D433">
        <v>3</v>
      </c>
      <c r="E433">
        <v>22</v>
      </c>
      <c r="F433" s="4" t="s">
        <v>340</v>
      </c>
      <c r="G433" s="4" t="s">
        <v>9</v>
      </c>
      <c r="H433" s="19">
        <v>39</v>
      </c>
      <c r="I433" s="19" t="str" cm="1">
        <f t="array" ref="I433">_xlfn.IFS(H434&lt;30, "Young Adult", H434&gt;=50, "Senior", H434&gt;= 30, "Adult")</f>
        <v>Adult</v>
      </c>
      <c r="J433" s="4" t="s">
        <v>10</v>
      </c>
      <c r="K433" s="4">
        <v>2</v>
      </c>
      <c r="L433" s="5">
        <v>50</v>
      </c>
      <c r="M433">
        <f t="shared" si="12"/>
        <v>100</v>
      </c>
      <c r="N433" s="17">
        <f t="shared" si="13"/>
        <v>1.5</v>
      </c>
    </row>
    <row r="434" spans="1:14" x14ac:dyDescent="0.25">
      <c r="A434" s="2">
        <v>390</v>
      </c>
      <c r="B434" s="3">
        <v>45197</v>
      </c>
      <c r="C434">
        <v>2023</v>
      </c>
      <c r="D434">
        <v>9</v>
      </c>
      <c r="E434">
        <v>28</v>
      </c>
      <c r="F434" s="4" t="s">
        <v>402</v>
      </c>
      <c r="G434" s="4" t="s">
        <v>9</v>
      </c>
      <c r="H434" s="19">
        <v>39</v>
      </c>
      <c r="I434" s="19" t="str" cm="1">
        <f t="array" ref="I434">_xlfn.IFS(H435&lt;30, "Young Adult", H435&gt;=50, "Senior", H435&gt;= 30, "Adult")</f>
        <v>Adult</v>
      </c>
      <c r="J434" s="4" t="s">
        <v>15</v>
      </c>
      <c r="K434" s="4">
        <v>2</v>
      </c>
      <c r="L434" s="5">
        <v>50</v>
      </c>
      <c r="M434">
        <f t="shared" si="12"/>
        <v>100</v>
      </c>
      <c r="N434" s="17">
        <f t="shared" si="13"/>
        <v>1.5</v>
      </c>
    </row>
    <row r="435" spans="1:14" x14ac:dyDescent="0.25">
      <c r="A435" s="2">
        <v>458</v>
      </c>
      <c r="B435" s="3">
        <v>45244</v>
      </c>
      <c r="C435">
        <v>2023</v>
      </c>
      <c r="D435">
        <v>11</v>
      </c>
      <c r="E435">
        <v>14</v>
      </c>
      <c r="F435" s="4" t="s">
        <v>470</v>
      </c>
      <c r="G435" s="4" t="s">
        <v>12</v>
      </c>
      <c r="H435" s="19">
        <v>39</v>
      </c>
      <c r="I435" s="19" t="str" cm="1">
        <f t="array" ref="I435">_xlfn.IFS(H436&lt;30, "Young Adult", H436&gt;=50, "Senior", H436&gt;= 30, "Adult")</f>
        <v>Adult</v>
      </c>
      <c r="J435" s="4" t="s">
        <v>15</v>
      </c>
      <c r="K435" s="4">
        <v>4</v>
      </c>
      <c r="L435" s="5">
        <v>25</v>
      </c>
      <c r="M435">
        <f t="shared" si="12"/>
        <v>100</v>
      </c>
      <c r="N435" s="17">
        <f t="shared" si="13"/>
        <v>1.5</v>
      </c>
    </row>
    <row r="436" spans="1:14" x14ac:dyDescent="0.25">
      <c r="A436" s="2">
        <v>501</v>
      </c>
      <c r="B436" s="3">
        <v>45060</v>
      </c>
      <c r="C436">
        <v>2023</v>
      </c>
      <c r="D436">
        <v>5</v>
      </c>
      <c r="E436">
        <v>14</v>
      </c>
      <c r="F436" s="4" t="s">
        <v>513</v>
      </c>
      <c r="G436" s="4" t="s">
        <v>9</v>
      </c>
      <c r="H436" s="19">
        <v>39</v>
      </c>
      <c r="I436" s="19" t="str" cm="1">
        <f t="array" ref="I436">_xlfn.IFS(H437&lt;30, "Young Adult", H437&gt;=50, "Senior", H437&gt;= 30, "Adult")</f>
        <v>Adult</v>
      </c>
      <c r="J436" s="4" t="s">
        <v>15</v>
      </c>
      <c r="K436" s="4">
        <v>2</v>
      </c>
      <c r="L436" s="5">
        <v>30</v>
      </c>
      <c r="M436">
        <f t="shared" si="12"/>
        <v>60</v>
      </c>
      <c r="N436" s="17">
        <f t="shared" si="13"/>
        <v>0.89999999999999991</v>
      </c>
    </row>
    <row r="437" spans="1:14" x14ac:dyDescent="0.25">
      <c r="A437" s="2">
        <v>510</v>
      </c>
      <c r="B437" s="3">
        <v>45087</v>
      </c>
      <c r="C437">
        <v>2023</v>
      </c>
      <c r="D437">
        <v>6</v>
      </c>
      <c r="E437">
        <v>10</v>
      </c>
      <c r="F437" s="4" t="s">
        <v>522</v>
      </c>
      <c r="G437" s="4" t="s">
        <v>12</v>
      </c>
      <c r="H437" s="19">
        <v>39</v>
      </c>
      <c r="I437" s="19" t="str" cm="1">
        <f t="array" ref="I437">_xlfn.IFS(H438&lt;30, "Young Adult", H438&gt;=50, "Senior", H438&gt;= 30, "Adult")</f>
        <v>Adult</v>
      </c>
      <c r="J437" s="4" t="s">
        <v>10</v>
      </c>
      <c r="K437" s="4">
        <v>4</v>
      </c>
      <c r="L437" s="5">
        <v>50</v>
      </c>
      <c r="M437">
        <f t="shared" si="12"/>
        <v>200</v>
      </c>
      <c r="N437" s="17">
        <f t="shared" si="13"/>
        <v>3</v>
      </c>
    </row>
    <row r="438" spans="1:14" x14ac:dyDescent="0.25">
      <c r="A438" s="2">
        <v>614</v>
      </c>
      <c r="B438" s="3">
        <v>45017</v>
      </c>
      <c r="C438">
        <v>2023</v>
      </c>
      <c r="D438">
        <v>4</v>
      </c>
      <c r="E438">
        <v>1</v>
      </c>
      <c r="F438" s="4" t="s">
        <v>626</v>
      </c>
      <c r="G438" s="4" t="s">
        <v>12</v>
      </c>
      <c r="H438" s="19">
        <v>39</v>
      </c>
      <c r="I438" s="19" t="str" cm="1">
        <f t="array" ref="I438">_xlfn.IFS(H439&lt;30, "Young Adult", H439&gt;=50, "Senior", H439&gt;= 30, "Adult")</f>
        <v>Adult</v>
      </c>
      <c r="J438" s="4" t="s">
        <v>10</v>
      </c>
      <c r="K438" s="4">
        <v>4</v>
      </c>
      <c r="L438" s="5">
        <v>300</v>
      </c>
      <c r="M438">
        <f t="shared" si="12"/>
        <v>1200</v>
      </c>
      <c r="N438" s="17">
        <f t="shared" si="13"/>
        <v>18</v>
      </c>
    </row>
    <row r="439" spans="1:14" x14ac:dyDescent="0.25">
      <c r="A439" s="2">
        <v>633</v>
      </c>
      <c r="B439" s="3">
        <v>45145</v>
      </c>
      <c r="C439">
        <v>2023</v>
      </c>
      <c r="D439">
        <v>8</v>
      </c>
      <c r="E439">
        <v>7</v>
      </c>
      <c r="F439" s="4" t="s">
        <v>645</v>
      </c>
      <c r="G439" s="4" t="s">
        <v>9</v>
      </c>
      <c r="H439" s="19">
        <v>39</v>
      </c>
      <c r="I439" s="19" t="str" cm="1">
        <f t="array" ref="I439">_xlfn.IFS(H440&lt;30, "Young Adult", H440&gt;=50, "Senior", H440&gt;= 30, "Adult")</f>
        <v>Adult</v>
      </c>
      <c r="J439" s="4" t="s">
        <v>10</v>
      </c>
      <c r="K439" s="4">
        <v>4</v>
      </c>
      <c r="L439" s="5">
        <v>30</v>
      </c>
      <c r="M439">
        <f t="shared" si="12"/>
        <v>120</v>
      </c>
      <c r="N439" s="17">
        <f t="shared" si="13"/>
        <v>1.7999999999999998</v>
      </c>
    </row>
    <row r="440" spans="1:14" x14ac:dyDescent="0.25">
      <c r="A440" s="2">
        <v>659</v>
      </c>
      <c r="B440" s="3">
        <v>45004</v>
      </c>
      <c r="C440">
        <v>2023</v>
      </c>
      <c r="D440">
        <v>3</v>
      </c>
      <c r="E440">
        <v>19</v>
      </c>
      <c r="F440" s="4" t="s">
        <v>671</v>
      </c>
      <c r="G440" s="4" t="s">
        <v>12</v>
      </c>
      <c r="H440" s="19">
        <v>39</v>
      </c>
      <c r="I440" s="19" t="str" cm="1">
        <f t="array" ref="I440">_xlfn.IFS(H441&lt;30, "Young Adult", H441&gt;=50, "Senior", H441&gt;= 30, "Adult")</f>
        <v>Adult</v>
      </c>
      <c r="J440" s="4" t="s">
        <v>15</v>
      </c>
      <c r="K440" s="4">
        <v>1</v>
      </c>
      <c r="L440" s="5">
        <v>30</v>
      </c>
      <c r="M440">
        <f t="shared" si="12"/>
        <v>30</v>
      </c>
      <c r="N440" s="17">
        <f t="shared" si="13"/>
        <v>0.44999999999999996</v>
      </c>
    </row>
    <row r="441" spans="1:14" x14ac:dyDescent="0.25">
      <c r="A441" s="2">
        <v>694</v>
      </c>
      <c r="B441" s="3">
        <v>45066</v>
      </c>
      <c r="C441">
        <v>2023</v>
      </c>
      <c r="D441">
        <v>5</v>
      </c>
      <c r="E441">
        <v>20</v>
      </c>
      <c r="F441" s="4" t="s">
        <v>706</v>
      </c>
      <c r="G441" s="4" t="s">
        <v>12</v>
      </c>
      <c r="H441" s="19">
        <v>39</v>
      </c>
      <c r="I441" s="19" t="str" cm="1">
        <f t="array" ref="I441">_xlfn.IFS(H442&lt;30, "Young Adult", H442&gt;=50, "Senior", H442&gt;= 30, "Adult")</f>
        <v>Adult</v>
      </c>
      <c r="J441" s="4" t="s">
        <v>15</v>
      </c>
      <c r="K441" s="4">
        <v>2</v>
      </c>
      <c r="L441" s="5">
        <v>25</v>
      </c>
      <c r="M441">
        <f t="shared" si="12"/>
        <v>50</v>
      </c>
      <c r="N441" s="17">
        <f t="shared" si="13"/>
        <v>0.75</v>
      </c>
    </row>
    <row r="442" spans="1:14" x14ac:dyDescent="0.25">
      <c r="A442" s="2">
        <v>767</v>
      </c>
      <c r="B442" s="3">
        <v>45223</v>
      </c>
      <c r="C442">
        <v>2023</v>
      </c>
      <c r="D442">
        <v>10</v>
      </c>
      <c r="E442">
        <v>24</v>
      </c>
      <c r="F442" s="4" t="s">
        <v>779</v>
      </c>
      <c r="G442" s="4" t="s">
        <v>9</v>
      </c>
      <c r="H442" s="19">
        <v>39</v>
      </c>
      <c r="I442" s="19" t="str" cm="1">
        <f t="array" ref="I442">_xlfn.IFS(H443&lt;30, "Young Adult", H443&gt;=50, "Senior", H443&gt;= 30, "Adult")</f>
        <v>Adult</v>
      </c>
      <c r="J442" s="4" t="s">
        <v>10</v>
      </c>
      <c r="K442" s="4">
        <v>3</v>
      </c>
      <c r="L442" s="5">
        <v>25</v>
      </c>
      <c r="M442">
        <f t="shared" si="12"/>
        <v>75</v>
      </c>
      <c r="N442" s="17">
        <f t="shared" si="13"/>
        <v>1.125</v>
      </c>
    </row>
    <row r="443" spans="1:14" x14ac:dyDescent="0.25">
      <c r="A443" s="2">
        <v>803</v>
      </c>
      <c r="B443" s="3">
        <v>45252</v>
      </c>
      <c r="C443">
        <v>2023</v>
      </c>
      <c r="D443">
        <v>11</v>
      </c>
      <c r="E443">
        <v>22</v>
      </c>
      <c r="F443" s="4" t="s">
        <v>815</v>
      </c>
      <c r="G443" s="4" t="s">
        <v>9</v>
      </c>
      <c r="H443" s="19">
        <v>39</v>
      </c>
      <c r="I443" s="19" t="str" cm="1">
        <f t="array" ref="I443">_xlfn.IFS(H444&lt;30, "Young Adult", H444&gt;=50, "Senior", H444&gt;= 30, "Adult")</f>
        <v>Adult</v>
      </c>
      <c r="J443" s="4" t="s">
        <v>13</v>
      </c>
      <c r="K443" s="4">
        <v>4</v>
      </c>
      <c r="L443" s="5">
        <v>25</v>
      </c>
      <c r="M443">
        <f t="shared" si="12"/>
        <v>100</v>
      </c>
      <c r="N443" s="17">
        <f t="shared" si="13"/>
        <v>1.5</v>
      </c>
    </row>
    <row r="444" spans="1:14" x14ac:dyDescent="0.25">
      <c r="A444" s="2">
        <v>47</v>
      </c>
      <c r="B444" s="3">
        <v>45236</v>
      </c>
      <c r="C444">
        <v>2023</v>
      </c>
      <c r="D444">
        <v>11</v>
      </c>
      <c r="E444">
        <v>6</v>
      </c>
      <c r="F444" s="4" t="s">
        <v>59</v>
      </c>
      <c r="G444" s="4" t="s">
        <v>12</v>
      </c>
      <c r="H444" s="19">
        <v>40</v>
      </c>
      <c r="I444" s="19" t="str" cm="1">
        <f t="array" ref="I444">_xlfn.IFS(H445&lt;30, "Young Adult", H445&gt;=50, "Senior", H445&gt;= 30, "Adult")</f>
        <v>Adult</v>
      </c>
      <c r="J444" s="4" t="s">
        <v>10</v>
      </c>
      <c r="K444" s="4">
        <v>3</v>
      </c>
      <c r="L444" s="5">
        <v>500</v>
      </c>
      <c r="M444">
        <f t="shared" si="12"/>
        <v>1500</v>
      </c>
      <c r="N444" s="17">
        <f t="shared" si="13"/>
        <v>22.5</v>
      </c>
    </row>
    <row r="445" spans="1:14" x14ac:dyDescent="0.25">
      <c r="A445" s="2">
        <v>81</v>
      </c>
      <c r="B445" s="3">
        <v>45063</v>
      </c>
      <c r="C445">
        <v>2023</v>
      </c>
      <c r="D445">
        <v>5</v>
      </c>
      <c r="E445">
        <v>17</v>
      </c>
      <c r="F445" s="4" t="s">
        <v>93</v>
      </c>
      <c r="G445" s="4" t="s">
        <v>9</v>
      </c>
      <c r="H445" s="19">
        <v>40</v>
      </c>
      <c r="I445" s="19" t="str" cm="1">
        <f t="array" ref="I445">_xlfn.IFS(H446&lt;30, "Young Adult", H446&gt;=50, "Senior", H446&gt;= 30, "Adult")</f>
        <v>Adult</v>
      </c>
      <c r="J445" s="4" t="s">
        <v>15</v>
      </c>
      <c r="K445" s="4">
        <v>1</v>
      </c>
      <c r="L445" s="5">
        <v>50</v>
      </c>
      <c r="M445">
        <f t="shared" si="12"/>
        <v>50</v>
      </c>
      <c r="N445" s="17">
        <f t="shared" si="13"/>
        <v>0.75</v>
      </c>
    </row>
    <row r="446" spans="1:14" x14ac:dyDescent="0.25">
      <c r="A446" s="2">
        <v>123</v>
      </c>
      <c r="B446" s="3">
        <v>45061</v>
      </c>
      <c r="C446">
        <v>2023</v>
      </c>
      <c r="D446">
        <v>5</v>
      </c>
      <c r="E446">
        <v>15</v>
      </c>
      <c r="F446" s="4" t="s">
        <v>135</v>
      </c>
      <c r="G446" s="4" t="s">
        <v>12</v>
      </c>
      <c r="H446" s="19">
        <v>40</v>
      </c>
      <c r="I446" s="19" t="str" cm="1">
        <f t="array" ref="I446">_xlfn.IFS(H447&lt;30, "Young Adult", H447&gt;=50, "Senior", H447&gt;= 30, "Adult")</f>
        <v>Adult</v>
      </c>
      <c r="J446" s="4" t="s">
        <v>15</v>
      </c>
      <c r="K446" s="4">
        <v>2</v>
      </c>
      <c r="L446" s="5">
        <v>30</v>
      </c>
      <c r="M446">
        <f t="shared" si="12"/>
        <v>60</v>
      </c>
      <c r="N446" s="17">
        <f t="shared" si="13"/>
        <v>0.89999999999999991</v>
      </c>
    </row>
    <row r="447" spans="1:14" x14ac:dyDescent="0.25">
      <c r="A447" s="2">
        <v>178</v>
      </c>
      <c r="B447" s="3">
        <v>45203</v>
      </c>
      <c r="C447">
        <v>2023</v>
      </c>
      <c r="D447">
        <v>4</v>
      </c>
      <c r="E447">
        <v>10</v>
      </c>
      <c r="F447" s="4" t="s">
        <v>190</v>
      </c>
      <c r="G447" s="4" t="s">
        <v>9</v>
      </c>
      <c r="H447" s="19">
        <v>40</v>
      </c>
      <c r="I447" s="19" t="str" cm="1">
        <f t="array" ref="I447">_xlfn.IFS(H448&lt;30, "Young Adult", H448&gt;=50, "Senior", H448&gt;= 30, "Adult")</f>
        <v>Adult</v>
      </c>
      <c r="J447" s="4" t="s">
        <v>13</v>
      </c>
      <c r="K447" s="4">
        <v>2</v>
      </c>
      <c r="L447" s="5">
        <v>30</v>
      </c>
      <c r="M447">
        <f t="shared" si="12"/>
        <v>60</v>
      </c>
      <c r="N447" s="17">
        <f t="shared" si="13"/>
        <v>0.89999999999999991</v>
      </c>
    </row>
    <row r="448" spans="1:14" x14ac:dyDescent="0.25">
      <c r="A448" s="2">
        <v>188</v>
      </c>
      <c r="B448" s="3">
        <v>45049</v>
      </c>
      <c r="C448">
        <v>2023</v>
      </c>
      <c r="D448">
        <v>5</v>
      </c>
      <c r="E448">
        <v>3</v>
      </c>
      <c r="F448" s="4" t="s">
        <v>200</v>
      </c>
      <c r="G448" s="4" t="s">
        <v>9</v>
      </c>
      <c r="H448" s="19">
        <v>40</v>
      </c>
      <c r="I448" s="19" t="str" cm="1">
        <f t="array" ref="I448">_xlfn.IFS(H449&lt;30, "Young Adult", H449&gt;=50, "Senior", H449&gt;= 30, "Adult")</f>
        <v>Adult</v>
      </c>
      <c r="J448" s="4" t="s">
        <v>13</v>
      </c>
      <c r="K448" s="4">
        <v>3</v>
      </c>
      <c r="L448" s="5">
        <v>25</v>
      </c>
      <c r="M448">
        <f t="shared" si="12"/>
        <v>75</v>
      </c>
      <c r="N448" s="17">
        <f t="shared" si="13"/>
        <v>1.125</v>
      </c>
    </row>
    <row r="449" spans="1:14" x14ac:dyDescent="0.25">
      <c r="A449" s="2">
        <v>297</v>
      </c>
      <c r="B449" s="3">
        <v>45173</v>
      </c>
      <c r="C449">
        <v>2023</v>
      </c>
      <c r="D449">
        <v>9</v>
      </c>
      <c r="E449">
        <v>4</v>
      </c>
      <c r="F449" s="4" t="s">
        <v>309</v>
      </c>
      <c r="G449" s="4" t="s">
        <v>12</v>
      </c>
      <c r="H449" s="19">
        <v>40</v>
      </c>
      <c r="I449" s="19" t="str" cm="1">
        <f t="array" ref="I449">_xlfn.IFS(H450&lt;30, "Young Adult", H450&gt;=50, "Senior", H450&gt;= 30, "Adult")</f>
        <v>Adult</v>
      </c>
      <c r="J449" s="4" t="s">
        <v>15</v>
      </c>
      <c r="K449" s="4">
        <v>2</v>
      </c>
      <c r="L449" s="5">
        <v>500</v>
      </c>
      <c r="M449">
        <f t="shared" si="12"/>
        <v>1000</v>
      </c>
      <c r="N449" s="17">
        <f t="shared" si="13"/>
        <v>15</v>
      </c>
    </row>
    <row r="450" spans="1:14" x14ac:dyDescent="0.25">
      <c r="A450" s="2">
        <v>357</v>
      </c>
      <c r="B450" s="3">
        <v>45049</v>
      </c>
      <c r="C450">
        <v>2023</v>
      </c>
      <c r="D450">
        <v>5</v>
      </c>
      <c r="E450">
        <v>3</v>
      </c>
      <c r="F450" s="4" t="s">
        <v>369</v>
      </c>
      <c r="G450" s="4" t="s">
        <v>12</v>
      </c>
      <c r="H450" s="19">
        <v>40</v>
      </c>
      <c r="I450" s="19" t="str" cm="1">
        <f t="array" ref="I450">_xlfn.IFS(H451&lt;30, "Young Adult", H451&gt;=50, "Senior", H451&gt;= 30, "Adult")</f>
        <v>Adult</v>
      </c>
      <c r="J450" s="4" t="s">
        <v>15</v>
      </c>
      <c r="K450" s="4">
        <v>3</v>
      </c>
      <c r="L450" s="5">
        <v>25</v>
      </c>
      <c r="M450">
        <f t="shared" ref="M450:M513" si="14">K450*L450</f>
        <v>75</v>
      </c>
      <c r="N450" s="17">
        <f t="shared" ref="N450:N513" si="15">M450*$Q$4</f>
        <v>1.125</v>
      </c>
    </row>
    <row r="451" spans="1:14" x14ac:dyDescent="0.25">
      <c r="A451" s="2">
        <v>428</v>
      </c>
      <c r="B451" s="3">
        <v>45209</v>
      </c>
      <c r="C451">
        <v>2023</v>
      </c>
      <c r="D451">
        <v>10</v>
      </c>
      <c r="E451">
        <v>10</v>
      </c>
      <c r="F451" s="4" t="s">
        <v>440</v>
      </c>
      <c r="G451" s="4" t="s">
        <v>12</v>
      </c>
      <c r="H451" s="19">
        <v>40</v>
      </c>
      <c r="I451" s="19" t="str" cm="1">
        <f t="array" ref="I451">_xlfn.IFS(H452&lt;30, "Young Adult", H452&gt;=50, "Senior", H452&gt;= 30, "Adult")</f>
        <v>Adult</v>
      </c>
      <c r="J451" s="4" t="s">
        <v>15</v>
      </c>
      <c r="K451" s="4">
        <v>4</v>
      </c>
      <c r="L451" s="5">
        <v>50</v>
      </c>
      <c r="M451">
        <f t="shared" si="14"/>
        <v>200</v>
      </c>
      <c r="N451" s="17">
        <f t="shared" si="15"/>
        <v>3</v>
      </c>
    </row>
    <row r="452" spans="1:14" x14ac:dyDescent="0.25">
      <c r="A452" s="2">
        <v>460</v>
      </c>
      <c r="B452" s="3">
        <v>45048</v>
      </c>
      <c r="C452">
        <v>2023</v>
      </c>
      <c r="D452">
        <v>5</v>
      </c>
      <c r="E452">
        <v>2</v>
      </c>
      <c r="F452" s="4" t="s">
        <v>472</v>
      </c>
      <c r="G452" s="4" t="s">
        <v>9</v>
      </c>
      <c r="H452" s="19">
        <v>40</v>
      </c>
      <c r="I452" s="19" t="str" cm="1">
        <f t="array" ref="I452">_xlfn.IFS(H453&lt;30, "Young Adult", H453&gt;=50, "Senior", H453&gt;= 30, "Adult")</f>
        <v>Adult</v>
      </c>
      <c r="J452" s="4" t="s">
        <v>10</v>
      </c>
      <c r="K452" s="4">
        <v>1</v>
      </c>
      <c r="L452" s="5">
        <v>50</v>
      </c>
      <c r="M452">
        <f t="shared" si="14"/>
        <v>50</v>
      </c>
      <c r="N452" s="17">
        <f t="shared" si="15"/>
        <v>0.75</v>
      </c>
    </row>
    <row r="453" spans="1:14" x14ac:dyDescent="0.25">
      <c r="A453" s="2">
        <v>468</v>
      </c>
      <c r="B453" s="3">
        <v>45269</v>
      </c>
      <c r="C453">
        <v>2023</v>
      </c>
      <c r="D453">
        <v>12</v>
      </c>
      <c r="E453">
        <v>9</v>
      </c>
      <c r="F453" s="4" t="s">
        <v>480</v>
      </c>
      <c r="G453" s="4" t="s">
        <v>9</v>
      </c>
      <c r="H453" s="19">
        <v>40</v>
      </c>
      <c r="I453" s="19" t="str" cm="1">
        <f t="array" ref="I453">_xlfn.IFS(H454&lt;30, "Young Adult", H454&gt;=50, "Senior", H454&gt;= 30, "Adult")</f>
        <v>Adult</v>
      </c>
      <c r="J453" s="4" t="s">
        <v>15</v>
      </c>
      <c r="K453" s="4">
        <v>1</v>
      </c>
      <c r="L453" s="5">
        <v>25</v>
      </c>
      <c r="M453">
        <f t="shared" si="14"/>
        <v>25</v>
      </c>
      <c r="N453" s="17">
        <f t="shared" si="15"/>
        <v>0.375</v>
      </c>
    </row>
    <row r="454" spans="1:14" x14ac:dyDescent="0.25">
      <c r="A454" s="2">
        <v>518</v>
      </c>
      <c r="B454" s="3">
        <v>45057</v>
      </c>
      <c r="C454">
        <v>2023</v>
      </c>
      <c r="D454">
        <v>5</v>
      </c>
      <c r="E454">
        <v>11</v>
      </c>
      <c r="F454" s="4" t="s">
        <v>530</v>
      </c>
      <c r="G454" s="4" t="s">
        <v>12</v>
      </c>
      <c r="H454" s="19">
        <v>40</v>
      </c>
      <c r="I454" s="19" t="str" cm="1">
        <f t="array" ref="I454">_xlfn.IFS(H455&lt;30, "Young Adult", H455&gt;=50, "Senior", H455&gt;= 30, "Adult")</f>
        <v>Adult</v>
      </c>
      <c r="J454" s="4" t="s">
        <v>13</v>
      </c>
      <c r="K454" s="4">
        <v>1</v>
      </c>
      <c r="L454" s="5">
        <v>30</v>
      </c>
      <c r="M454">
        <f t="shared" si="14"/>
        <v>30</v>
      </c>
      <c r="N454" s="17">
        <f t="shared" si="15"/>
        <v>0.44999999999999996</v>
      </c>
    </row>
    <row r="455" spans="1:14" x14ac:dyDescent="0.25">
      <c r="A455" s="2">
        <v>550</v>
      </c>
      <c r="B455" s="3">
        <v>45267</v>
      </c>
      <c r="C455">
        <v>2023</v>
      </c>
      <c r="D455">
        <v>12</v>
      </c>
      <c r="E455">
        <v>7</v>
      </c>
      <c r="F455" s="4" t="s">
        <v>562</v>
      </c>
      <c r="G455" s="4" t="s">
        <v>9</v>
      </c>
      <c r="H455" s="19">
        <v>40</v>
      </c>
      <c r="I455" s="19" t="str" cm="1">
        <f t="array" ref="I455">_xlfn.IFS(H456&lt;30, "Young Adult", H456&gt;=50, "Senior", H456&gt;= 30, "Adult")</f>
        <v>Adult</v>
      </c>
      <c r="J455" s="4" t="s">
        <v>13</v>
      </c>
      <c r="K455" s="4">
        <v>3</v>
      </c>
      <c r="L455" s="5">
        <v>300</v>
      </c>
      <c r="M455">
        <f t="shared" si="14"/>
        <v>900</v>
      </c>
      <c r="N455" s="17">
        <f t="shared" si="15"/>
        <v>13.5</v>
      </c>
    </row>
    <row r="456" spans="1:14" x14ac:dyDescent="0.25">
      <c r="A456" s="2">
        <v>559</v>
      </c>
      <c r="B456" s="3">
        <v>44927</v>
      </c>
      <c r="C456">
        <v>2023</v>
      </c>
      <c r="D456">
        <v>1</v>
      </c>
      <c r="E456">
        <v>1</v>
      </c>
      <c r="F456" s="4" t="s">
        <v>571</v>
      </c>
      <c r="G456" s="4" t="s">
        <v>12</v>
      </c>
      <c r="H456" s="19">
        <v>40</v>
      </c>
      <c r="I456" s="19" t="str" cm="1">
        <f t="array" ref="I456">_xlfn.IFS(H457&lt;30, "Young Adult", H457&gt;=50, "Senior", H457&gt;= 30, "Adult")</f>
        <v>Adult</v>
      </c>
      <c r="J456" s="4" t="s">
        <v>13</v>
      </c>
      <c r="K456" s="4">
        <v>4</v>
      </c>
      <c r="L456" s="5">
        <v>300</v>
      </c>
      <c r="M456">
        <f t="shared" si="14"/>
        <v>1200</v>
      </c>
      <c r="N456" s="17">
        <f t="shared" si="15"/>
        <v>18</v>
      </c>
    </row>
    <row r="457" spans="1:14" x14ac:dyDescent="0.25">
      <c r="A457" s="2">
        <v>587</v>
      </c>
      <c r="B457" s="3">
        <v>45085</v>
      </c>
      <c r="C457">
        <v>2023</v>
      </c>
      <c r="D457">
        <v>6</v>
      </c>
      <c r="E457">
        <v>8</v>
      </c>
      <c r="F457" s="4" t="s">
        <v>599</v>
      </c>
      <c r="G457" s="4" t="s">
        <v>12</v>
      </c>
      <c r="H457" s="19">
        <v>40</v>
      </c>
      <c r="I457" s="19" t="str" cm="1">
        <f t="array" ref="I457">_xlfn.IFS(H458&lt;30, "Young Adult", H458&gt;=50, "Senior", H458&gt;= 30, "Adult")</f>
        <v>Adult</v>
      </c>
      <c r="J457" s="4" t="s">
        <v>10</v>
      </c>
      <c r="K457" s="4">
        <v>4</v>
      </c>
      <c r="L457" s="5">
        <v>300</v>
      </c>
      <c r="M457">
        <f t="shared" si="14"/>
        <v>1200</v>
      </c>
      <c r="N457" s="17">
        <f t="shared" si="15"/>
        <v>18</v>
      </c>
    </row>
    <row r="458" spans="1:14" x14ac:dyDescent="0.25">
      <c r="A458" s="2">
        <v>603</v>
      </c>
      <c r="B458" s="3">
        <v>45123</v>
      </c>
      <c r="C458">
        <v>2023</v>
      </c>
      <c r="D458">
        <v>7</v>
      </c>
      <c r="E458">
        <v>16</v>
      </c>
      <c r="F458" s="4" t="s">
        <v>615</v>
      </c>
      <c r="G458" s="4" t="s">
        <v>12</v>
      </c>
      <c r="H458" s="19">
        <v>40</v>
      </c>
      <c r="I458" s="19" t="str" cm="1">
        <f t="array" ref="I458">_xlfn.IFS(H459&lt;30, "Young Adult", H459&gt;=50, "Senior", H459&gt;= 30, "Adult")</f>
        <v>Adult</v>
      </c>
      <c r="J458" s="4" t="s">
        <v>13</v>
      </c>
      <c r="K458" s="4">
        <v>3</v>
      </c>
      <c r="L458" s="5">
        <v>30</v>
      </c>
      <c r="M458">
        <f t="shared" si="14"/>
        <v>90</v>
      </c>
      <c r="N458" s="17">
        <f t="shared" si="15"/>
        <v>1.3499999999999999</v>
      </c>
    </row>
    <row r="459" spans="1:14" x14ac:dyDescent="0.25">
      <c r="A459" s="2">
        <v>621</v>
      </c>
      <c r="B459" s="3">
        <v>44989</v>
      </c>
      <c r="C459">
        <v>2023</v>
      </c>
      <c r="D459">
        <v>3</v>
      </c>
      <c r="E459">
        <v>4</v>
      </c>
      <c r="F459" s="4" t="s">
        <v>633</v>
      </c>
      <c r="G459" s="4" t="s">
        <v>12</v>
      </c>
      <c r="H459" s="19">
        <v>40</v>
      </c>
      <c r="I459" s="19" t="str" cm="1">
        <f t="array" ref="I459">_xlfn.IFS(H460&lt;30, "Young Adult", H460&gt;=50, "Senior", H460&gt;= 30, "Adult")</f>
        <v>Adult</v>
      </c>
      <c r="J459" s="4" t="s">
        <v>10</v>
      </c>
      <c r="K459" s="4">
        <v>2</v>
      </c>
      <c r="L459" s="5">
        <v>500</v>
      </c>
      <c r="M459">
        <f t="shared" si="14"/>
        <v>1000</v>
      </c>
      <c r="N459" s="17">
        <f t="shared" si="15"/>
        <v>15</v>
      </c>
    </row>
    <row r="460" spans="1:14" x14ac:dyDescent="0.25">
      <c r="A460" s="2">
        <v>641</v>
      </c>
      <c r="B460" s="3">
        <v>45253</v>
      </c>
      <c r="C460">
        <v>2023</v>
      </c>
      <c r="D460">
        <v>11</v>
      </c>
      <c r="E460">
        <v>23</v>
      </c>
      <c r="F460" s="4" t="s">
        <v>653</v>
      </c>
      <c r="G460" s="4" t="s">
        <v>12</v>
      </c>
      <c r="H460" s="19">
        <v>40</v>
      </c>
      <c r="I460" s="19" t="str" cm="1">
        <f t="array" ref="I460">_xlfn.IFS(H461&lt;30, "Young Adult", H461&gt;=50, "Senior", H461&gt;= 30, "Adult")</f>
        <v>Adult</v>
      </c>
      <c r="J460" s="4" t="s">
        <v>15</v>
      </c>
      <c r="K460" s="4">
        <v>1</v>
      </c>
      <c r="L460" s="5">
        <v>300</v>
      </c>
      <c r="M460">
        <f t="shared" si="14"/>
        <v>300</v>
      </c>
      <c r="N460" s="17">
        <f t="shared" si="15"/>
        <v>4.5</v>
      </c>
    </row>
    <row r="461" spans="1:14" x14ac:dyDescent="0.25">
      <c r="A461" s="2">
        <v>657</v>
      </c>
      <c r="B461" s="3">
        <v>44968</v>
      </c>
      <c r="C461">
        <v>2023</v>
      </c>
      <c r="D461">
        <v>2</v>
      </c>
      <c r="E461">
        <v>11</v>
      </c>
      <c r="F461" s="4" t="s">
        <v>669</v>
      </c>
      <c r="G461" s="4" t="s">
        <v>9</v>
      </c>
      <c r="H461" s="19">
        <v>40</v>
      </c>
      <c r="I461" s="19" t="str" cm="1">
        <f t="array" ref="I461">_xlfn.IFS(H462&lt;30, "Young Adult", H462&gt;=50, "Senior", H462&gt;= 30, "Adult")</f>
        <v>Adult</v>
      </c>
      <c r="J461" s="4" t="s">
        <v>13</v>
      </c>
      <c r="K461" s="4">
        <v>1</v>
      </c>
      <c r="L461" s="5">
        <v>25</v>
      </c>
      <c r="M461">
        <f t="shared" si="14"/>
        <v>25</v>
      </c>
      <c r="N461" s="17">
        <f t="shared" si="15"/>
        <v>0.375</v>
      </c>
    </row>
    <row r="462" spans="1:14" x14ac:dyDescent="0.25">
      <c r="A462" s="2">
        <v>744</v>
      </c>
      <c r="B462" s="3">
        <v>45053</v>
      </c>
      <c r="C462">
        <v>2023</v>
      </c>
      <c r="D462">
        <v>5</v>
      </c>
      <c r="E462">
        <v>7</v>
      </c>
      <c r="F462" s="4" t="s">
        <v>756</v>
      </c>
      <c r="G462" s="4" t="s">
        <v>9</v>
      </c>
      <c r="H462" s="19">
        <v>40</v>
      </c>
      <c r="I462" s="19" t="str" cm="1">
        <f t="array" ref="I462">_xlfn.IFS(H463&lt;30, "Young Adult", H463&gt;=50, "Senior", H463&gt;= 30, "Adult")</f>
        <v>Adult</v>
      </c>
      <c r="J462" s="4" t="s">
        <v>15</v>
      </c>
      <c r="K462" s="4">
        <v>1</v>
      </c>
      <c r="L462" s="5">
        <v>25</v>
      </c>
      <c r="M462">
        <f t="shared" si="14"/>
        <v>25</v>
      </c>
      <c r="N462" s="17">
        <f t="shared" si="15"/>
        <v>0.375</v>
      </c>
    </row>
    <row r="463" spans="1:14" x14ac:dyDescent="0.25">
      <c r="A463" s="2">
        <v>764</v>
      </c>
      <c r="B463" s="3">
        <v>45010</v>
      </c>
      <c r="C463">
        <v>2023</v>
      </c>
      <c r="D463">
        <v>3</v>
      </c>
      <c r="E463">
        <v>25</v>
      </c>
      <c r="F463" s="4" t="s">
        <v>776</v>
      </c>
      <c r="G463" s="4" t="s">
        <v>12</v>
      </c>
      <c r="H463" s="19">
        <v>40</v>
      </c>
      <c r="I463" s="19" t="str" cm="1">
        <f t="array" ref="I463">_xlfn.IFS(H464&lt;30, "Young Adult", H464&gt;=50, "Senior", H464&gt;= 30, "Adult")</f>
        <v>Adult</v>
      </c>
      <c r="J463" s="4" t="s">
        <v>13</v>
      </c>
      <c r="K463" s="4">
        <v>1</v>
      </c>
      <c r="L463" s="5">
        <v>25</v>
      </c>
      <c r="M463">
        <f t="shared" si="14"/>
        <v>25</v>
      </c>
      <c r="N463" s="17">
        <f t="shared" si="15"/>
        <v>0.375</v>
      </c>
    </row>
    <row r="464" spans="1:14" x14ac:dyDescent="0.25">
      <c r="A464" s="2">
        <v>774</v>
      </c>
      <c r="B464" s="3">
        <v>45028</v>
      </c>
      <c r="C464">
        <v>2023</v>
      </c>
      <c r="D464">
        <v>4</v>
      </c>
      <c r="E464">
        <v>12</v>
      </c>
      <c r="F464" s="4" t="s">
        <v>786</v>
      </c>
      <c r="G464" s="4" t="s">
        <v>12</v>
      </c>
      <c r="H464" s="19">
        <v>40</v>
      </c>
      <c r="I464" s="19" t="str" cm="1">
        <f t="array" ref="I464">_xlfn.IFS(H465&lt;30, "Young Adult", H465&gt;=50, "Senior", H465&gt;= 30, "Adult")</f>
        <v>Adult</v>
      </c>
      <c r="J464" s="4" t="s">
        <v>13</v>
      </c>
      <c r="K464" s="4">
        <v>2</v>
      </c>
      <c r="L464" s="5">
        <v>25</v>
      </c>
      <c r="M464">
        <f t="shared" si="14"/>
        <v>50</v>
      </c>
      <c r="N464" s="17">
        <f t="shared" si="15"/>
        <v>0.75</v>
      </c>
    </row>
    <row r="465" spans="1:14" x14ac:dyDescent="0.25">
      <c r="A465" s="2">
        <v>797</v>
      </c>
      <c r="B465" s="3">
        <v>44933</v>
      </c>
      <c r="C465">
        <v>2023</v>
      </c>
      <c r="D465">
        <v>1</v>
      </c>
      <c r="E465">
        <v>7</v>
      </c>
      <c r="F465" s="4" t="s">
        <v>809</v>
      </c>
      <c r="G465" s="4" t="s">
        <v>9</v>
      </c>
      <c r="H465" s="19">
        <v>40</v>
      </c>
      <c r="I465" s="19" t="str" cm="1">
        <f t="array" ref="I465">_xlfn.IFS(H466&lt;30, "Young Adult", H466&gt;=50, "Senior", H466&gt;= 30, "Adult")</f>
        <v>Adult</v>
      </c>
      <c r="J465" s="4" t="s">
        <v>13</v>
      </c>
      <c r="K465" s="4">
        <v>3</v>
      </c>
      <c r="L465" s="5">
        <v>25</v>
      </c>
      <c r="M465">
        <f t="shared" si="14"/>
        <v>75</v>
      </c>
      <c r="N465" s="17">
        <f t="shared" si="15"/>
        <v>1.125</v>
      </c>
    </row>
    <row r="466" spans="1:14" x14ac:dyDescent="0.25">
      <c r="A466" s="2">
        <v>883</v>
      </c>
      <c r="B466" s="3">
        <v>45055</v>
      </c>
      <c r="C466">
        <v>2023</v>
      </c>
      <c r="D466">
        <v>5</v>
      </c>
      <c r="E466">
        <v>9</v>
      </c>
      <c r="F466" s="4" t="s">
        <v>895</v>
      </c>
      <c r="G466" s="4" t="s">
        <v>9</v>
      </c>
      <c r="H466" s="19">
        <v>40</v>
      </c>
      <c r="I466" s="19" t="str" cm="1">
        <f t="array" ref="I466">_xlfn.IFS(H467&lt;30, "Young Adult", H467&gt;=50, "Senior", H467&gt;= 30, "Adult")</f>
        <v>Adult</v>
      </c>
      <c r="J466" s="4" t="s">
        <v>15</v>
      </c>
      <c r="K466" s="4">
        <v>1</v>
      </c>
      <c r="L466" s="5">
        <v>500</v>
      </c>
      <c r="M466">
        <f t="shared" si="14"/>
        <v>500</v>
      </c>
      <c r="N466" s="17">
        <f t="shared" si="15"/>
        <v>7.5</v>
      </c>
    </row>
    <row r="467" spans="1:14" x14ac:dyDescent="0.25">
      <c r="A467" s="2">
        <v>969</v>
      </c>
      <c r="B467" s="3">
        <v>45035</v>
      </c>
      <c r="C467">
        <v>2023</v>
      </c>
      <c r="D467">
        <v>4</v>
      </c>
      <c r="E467">
        <v>19</v>
      </c>
      <c r="F467" s="4" t="s">
        <v>981</v>
      </c>
      <c r="G467" s="4" t="s">
        <v>12</v>
      </c>
      <c r="H467" s="19">
        <v>40</v>
      </c>
      <c r="I467" s="19" t="str" cm="1">
        <f t="array" ref="I467">_xlfn.IFS(H468&lt;30, "Young Adult", H468&gt;=50, "Senior", H468&gt;= 30, "Adult")</f>
        <v>Adult</v>
      </c>
      <c r="J467" s="4" t="s">
        <v>13</v>
      </c>
      <c r="K467" s="4">
        <v>3</v>
      </c>
      <c r="L467" s="5">
        <v>300</v>
      </c>
      <c r="M467">
        <f t="shared" si="14"/>
        <v>900</v>
      </c>
      <c r="N467" s="17">
        <f t="shared" si="15"/>
        <v>13.5</v>
      </c>
    </row>
    <row r="468" spans="1:14" x14ac:dyDescent="0.25">
      <c r="A468" s="2">
        <v>100</v>
      </c>
      <c r="B468" s="3">
        <v>45093</v>
      </c>
      <c r="C468">
        <v>2023</v>
      </c>
      <c r="D468">
        <v>6</v>
      </c>
      <c r="E468">
        <v>16</v>
      </c>
      <c r="F468" s="4" t="s">
        <v>112</v>
      </c>
      <c r="G468" s="4" t="s">
        <v>9</v>
      </c>
      <c r="H468" s="19">
        <v>41</v>
      </c>
      <c r="I468" s="19" t="str" cm="1">
        <f t="array" ref="I468">_xlfn.IFS(H469&lt;30, "Young Adult", H469&gt;=50, "Senior", H469&gt;= 30, "Adult")</f>
        <v>Adult</v>
      </c>
      <c r="J468" s="4" t="s">
        <v>15</v>
      </c>
      <c r="K468" s="4">
        <v>1</v>
      </c>
      <c r="L468" s="5">
        <v>30</v>
      </c>
      <c r="M468">
        <f t="shared" si="14"/>
        <v>30</v>
      </c>
      <c r="N468" s="17">
        <f t="shared" si="15"/>
        <v>0.44999999999999996</v>
      </c>
    </row>
    <row r="469" spans="1:14" x14ac:dyDescent="0.25">
      <c r="A469" s="2">
        <v>113</v>
      </c>
      <c r="B469" s="3">
        <v>45182</v>
      </c>
      <c r="C469">
        <v>2023</v>
      </c>
      <c r="D469">
        <v>9</v>
      </c>
      <c r="E469">
        <v>13</v>
      </c>
      <c r="F469" s="4" t="s">
        <v>125</v>
      </c>
      <c r="G469" s="4" t="s">
        <v>12</v>
      </c>
      <c r="H469" s="19">
        <v>41</v>
      </c>
      <c r="I469" s="19" t="str" cm="1">
        <f t="array" ref="I469">_xlfn.IFS(H470&lt;30, "Young Adult", H470&gt;=50, "Senior", H470&gt;= 30, "Adult")</f>
        <v>Adult</v>
      </c>
      <c r="J469" s="4" t="s">
        <v>15</v>
      </c>
      <c r="K469" s="4">
        <v>2</v>
      </c>
      <c r="L469" s="5">
        <v>25</v>
      </c>
      <c r="M469">
        <f t="shared" si="14"/>
        <v>50</v>
      </c>
      <c r="N469" s="17">
        <f t="shared" si="15"/>
        <v>0.75</v>
      </c>
    </row>
    <row r="470" spans="1:14" x14ac:dyDescent="0.25">
      <c r="A470" s="2">
        <v>180</v>
      </c>
      <c r="B470" s="3">
        <v>44927</v>
      </c>
      <c r="C470">
        <v>2023</v>
      </c>
      <c r="D470">
        <v>1</v>
      </c>
      <c r="E470">
        <v>1</v>
      </c>
      <c r="F470" s="4" t="s">
        <v>192</v>
      </c>
      <c r="G470" s="4" t="s">
        <v>9</v>
      </c>
      <c r="H470" s="19">
        <v>41</v>
      </c>
      <c r="I470" s="19" t="str" cm="1">
        <f t="array" ref="I470">_xlfn.IFS(H471&lt;30, "Young Adult", H471&gt;=50, "Senior", H471&gt;= 30, "Adult")</f>
        <v>Adult</v>
      </c>
      <c r="J470" s="4" t="s">
        <v>13</v>
      </c>
      <c r="K470" s="4">
        <v>3</v>
      </c>
      <c r="L470" s="5">
        <v>300</v>
      </c>
      <c r="M470">
        <f t="shared" si="14"/>
        <v>900</v>
      </c>
      <c r="N470" s="17">
        <f t="shared" si="15"/>
        <v>13.5</v>
      </c>
    </row>
    <row r="471" spans="1:14" x14ac:dyDescent="0.25">
      <c r="A471" s="2">
        <v>247</v>
      </c>
      <c r="B471" s="3">
        <v>45203</v>
      </c>
      <c r="C471">
        <v>2023</v>
      </c>
      <c r="D471">
        <v>10</v>
      </c>
      <c r="E471">
        <v>4</v>
      </c>
      <c r="F471" s="4" t="s">
        <v>259</v>
      </c>
      <c r="G471" s="4" t="s">
        <v>9</v>
      </c>
      <c r="H471" s="19">
        <v>41</v>
      </c>
      <c r="I471" s="19" t="str" cm="1">
        <f t="array" ref="I471">_xlfn.IFS(H472&lt;30, "Young Adult", H472&gt;=50, "Senior", H472&gt;= 30, "Adult")</f>
        <v>Adult</v>
      </c>
      <c r="J471" s="4" t="s">
        <v>15</v>
      </c>
      <c r="K471" s="4">
        <v>2</v>
      </c>
      <c r="L471" s="5">
        <v>30</v>
      </c>
      <c r="M471">
        <f t="shared" si="14"/>
        <v>60</v>
      </c>
      <c r="N471" s="17">
        <f t="shared" si="15"/>
        <v>0.89999999999999991</v>
      </c>
    </row>
    <row r="472" spans="1:14" x14ac:dyDescent="0.25">
      <c r="A472" s="2">
        <v>254</v>
      </c>
      <c r="B472" s="3">
        <v>45135</v>
      </c>
      <c r="C472">
        <v>2023</v>
      </c>
      <c r="D472">
        <v>7</v>
      </c>
      <c r="E472">
        <v>28</v>
      </c>
      <c r="F472" s="4" t="s">
        <v>266</v>
      </c>
      <c r="G472" s="4" t="s">
        <v>9</v>
      </c>
      <c r="H472" s="19">
        <v>41</v>
      </c>
      <c r="I472" s="19" t="str" cm="1">
        <f t="array" ref="I472">_xlfn.IFS(H473&lt;30, "Young Adult", H473&gt;=50, "Senior", H473&gt;= 30, "Adult")</f>
        <v>Adult</v>
      </c>
      <c r="J472" s="4" t="s">
        <v>15</v>
      </c>
      <c r="K472" s="4">
        <v>1</v>
      </c>
      <c r="L472" s="5">
        <v>500</v>
      </c>
      <c r="M472">
        <f t="shared" si="14"/>
        <v>500</v>
      </c>
      <c r="N472" s="17">
        <f t="shared" si="15"/>
        <v>7.5</v>
      </c>
    </row>
    <row r="473" spans="1:14" x14ac:dyDescent="0.25">
      <c r="A473" s="2">
        <v>312</v>
      </c>
      <c r="B473" s="3">
        <v>45176</v>
      </c>
      <c r="C473">
        <v>2023</v>
      </c>
      <c r="D473">
        <v>9</v>
      </c>
      <c r="E473">
        <v>7</v>
      </c>
      <c r="F473" s="4" t="s">
        <v>324</v>
      </c>
      <c r="G473" s="4" t="s">
        <v>9</v>
      </c>
      <c r="H473" s="19">
        <v>41</v>
      </c>
      <c r="I473" s="19" t="str" cm="1">
        <f t="array" ref="I473">_xlfn.IFS(H474&lt;30, "Young Adult", H474&gt;=50, "Senior", H474&gt;= 30, "Adult")</f>
        <v>Adult</v>
      </c>
      <c r="J473" s="4" t="s">
        <v>13</v>
      </c>
      <c r="K473" s="4">
        <v>4</v>
      </c>
      <c r="L473" s="5">
        <v>30</v>
      </c>
      <c r="M473">
        <f t="shared" si="14"/>
        <v>120</v>
      </c>
      <c r="N473" s="17">
        <f t="shared" si="15"/>
        <v>1.7999999999999998</v>
      </c>
    </row>
    <row r="474" spans="1:14" x14ac:dyDescent="0.25">
      <c r="A474" s="2">
        <v>402</v>
      </c>
      <c r="B474" s="3">
        <v>45006</v>
      </c>
      <c r="C474">
        <v>2023</v>
      </c>
      <c r="D474">
        <v>3</v>
      </c>
      <c r="E474">
        <v>21</v>
      </c>
      <c r="F474" s="4" t="s">
        <v>414</v>
      </c>
      <c r="G474" s="4" t="s">
        <v>12</v>
      </c>
      <c r="H474" s="19">
        <v>41</v>
      </c>
      <c r="I474" s="19" t="str" cm="1">
        <f t="array" ref="I474">_xlfn.IFS(H475&lt;30, "Young Adult", H475&gt;=50, "Senior", H475&gt;= 30, "Adult")</f>
        <v>Adult</v>
      </c>
      <c r="J474" s="4" t="s">
        <v>13</v>
      </c>
      <c r="K474" s="4">
        <v>2</v>
      </c>
      <c r="L474" s="5">
        <v>300</v>
      </c>
      <c r="M474">
        <f t="shared" si="14"/>
        <v>600</v>
      </c>
      <c r="N474" s="17">
        <f t="shared" si="15"/>
        <v>9</v>
      </c>
    </row>
    <row r="475" spans="1:14" x14ac:dyDescent="0.25">
      <c r="A475" s="2">
        <v>493</v>
      </c>
      <c r="B475" s="3">
        <v>45255</v>
      </c>
      <c r="C475">
        <v>2023</v>
      </c>
      <c r="D475">
        <v>11</v>
      </c>
      <c r="E475">
        <v>25</v>
      </c>
      <c r="F475" s="4" t="s">
        <v>505</v>
      </c>
      <c r="G475" s="4" t="s">
        <v>9</v>
      </c>
      <c r="H475" s="19">
        <v>41</v>
      </c>
      <c r="I475" s="19" t="str" cm="1">
        <f t="array" ref="I475">_xlfn.IFS(H476&lt;30, "Young Adult", H476&gt;=50, "Senior", H476&gt;= 30, "Adult")</f>
        <v>Adult</v>
      </c>
      <c r="J475" s="4" t="s">
        <v>10</v>
      </c>
      <c r="K475" s="4">
        <v>2</v>
      </c>
      <c r="L475" s="5">
        <v>25</v>
      </c>
      <c r="M475">
        <f t="shared" si="14"/>
        <v>50</v>
      </c>
      <c r="N475" s="17">
        <f t="shared" si="15"/>
        <v>0.75</v>
      </c>
    </row>
    <row r="476" spans="1:14" x14ac:dyDescent="0.25">
      <c r="A476" s="2">
        <v>497</v>
      </c>
      <c r="B476" s="3">
        <v>45201</v>
      </c>
      <c r="C476">
        <v>2023</v>
      </c>
      <c r="D476">
        <v>10</v>
      </c>
      <c r="E476">
        <v>2</v>
      </c>
      <c r="F476" s="4" t="s">
        <v>509</v>
      </c>
      <c r="G476" s="4" t="s">
        <v>9</v>
      </c>
      <c r="H476" s="19">
        <v>41</v>
      </c>
      <c r="I476" s="19" t="str" cm="1">
        <f t="array" ref="I476">_xlfn.IFS(H477&lt;30, "Young Adult", H477&gt;=50, "Senior", H477&gt;= 30, "Adult")</f>
        <v>Adult</v>
      </c>
      <c r="J476" s="4" t="s">
        <v>13</v>
      </c>
      <c r="K476" s="4">
        <v>4</v>
      </c>
      <c r="L476" s="5">
        <v>30</v>
      </c>
      <c r="M476">
        <f t="shared" si="14"/>
        <v>120</v>
      </c>
      <c r="N476" s="17">
        <f t="shared" si="15"/>
        <v>1.7999999999999998</v>
      </c>
    </row>
    <row r="477" spans="1:14" x14ac:dyDescent="0.25">
      <c r="A477" s="2">
        <v>558</v>
      </c>
      <c r="B477" s="3">
        <v>45207</v>
      </c>
      <c r="C477">
        <v>2023</v>
      </c>
      <c r="D477">
        <v>10</v>
      </c>
      <c r="E477">
        <v>8</v>
      </c>
      <c r="F477" s="4" t="s">
        <v>570</v>
      </c>
      <c r="G477" s="4" t="s">
        <v>12</v>
      </c>
      <c r="H477" s="19">
        <v>41</v>
      </c>
      <c r="I477" s="19" t="str" cm="1">
        <f t="array" ref="I477">_xlfn.IFS(H478&lt;30, "Young Adult", H478&gt;=50, "Senior", H478&gt;= 30, "Adult")</f>
        <v>Adult</v>
      </c>
      <c r="J477" s="4" t="s">
        <v>13</v>
      </c>
      <c r="K477" s="4">
        <v>1</v>
      </c>
      <c r="L477" s="5">
        <v>25</v>
      </c>
      <c r="M477">
        <f t="shared" si="14"/>
        <v>25</v>
      </c>
      <c r="N477" s="17">
        <f t="shared" si="15"/>
        <v>0.375</v>
      </c>
    </row>
    <row r="478" spans="1:14" x14ac:dyDescent="0.25">
      <c r="A478" s="2">
        <v>571</v>
      </c>
      <c r="B478" s="3">
        <v>45272</v>
      </c>
      <c r="C478">
        <v>2023</v>
      </c>
      <c r="D478">
        <v>12</v>
      </c>
      <c r="E478">
        <v>12</v>
      </c>
      <c r="F478" s="4" t="s">
        <v>583</v>
      </c>
      <c r="G478" s="4" t="s">
        <v>12</v>
      </c>
      <c r="H478" s="19">
        <v>41</v>
      </c>
      <c r="I478" s="19" t="str" cm="1">
        <f t="array" ref="I478">_xlfn.IFS(H479&lt;30, "Young Adult", H479&gt;=50, "Senior", H479&gt;= 30, "Adult")</f>
        <v>Adult</v>
      </c>
      <c r="J478" s="4" t="s">
        <v>15</v>
      </c>
      <c r="K478" s="4">
        <v>1</v>
      </c>
      <c r="L478" s="5">
        <v>50</v>
      </c>
      <c r="M478">
        <f t="shared" si="14"/>
        <v>50</v>
      </c>
      <c r="N478" s="17">
        <f t="shared" si="15"/>
        <v>0.75</v>
      </c>
    </row>
    <row r="479" spans="1:14" x14ac:dyDescent="0.25">
      <c r="A479" s="2">
        <v>616</v>
      </c>
      <c r="B479" s="3">
        <v>45192</v>
      </c>
      <c r="C479">
        <v>2023</v>
      </c>
      <c r="D479">
        <v>9</v>
      </c>
      <c r="E479">
        <v>23</v>
      </c>
      <c r="F479" s="4" t="s">
        <v>628</v>
      </c>
      <c r="G479" s="4" t="s">
        <v>9</v>
      </c>
      <c r="H479" s="19">
        <v>41</v>
      </c>
      <c r="I479" s="19" t="str" cm="1">
        <f t="array" ref="I479">_xlfn.IFS(H480&lt;30, "Young Adult", H480&gt;=50, "Senior", H480&gt;= 30, "Adult")</f>
        <v>Adult</v>
      </c>
      <c r="J479" s="4" t="s">
        <v>13</v>
      </c>
      <c r="K479" s="4">
        <v>2</v>
      </c>
      <c r="L479" s="5">
        <v>50</v>
      </c>
      <c r="M479">
        <f t="shared" si="14"/>
        <v>100</v>
      </c>
      <c r="N479" s="17">
        <f t="shared" si="15"/>
        <v>1.5</v>
      </c>
    </row>
    <row r="480" spans="1:14" x14ac:dyDescent="0.25">
      <c r="A480" s="2">
        <v>693</v>
      </c>
      <c r="B480" s="3">
        <v>45039</v>
      </c>
      <c r="C480">
        <v>2023</v>
      </c>
      <c r="D480">
        <v>4</v>
      </c>
      <c r="E480">
        <v>23</v>
      </c>
      <c r="F480" s="4" t="s">
        <v>705</v>
      </c>
      <c r="G480" s="4" t="s">
        <v>9</v>
      </c>
      <c r="H480" s="19">
        <v>41</v>
      </c>
      <c r="I480" s="19" t="str" cm="1">
        <f t="array" ref="I480">_xlfn.IFS(H481&lt;30, "Young Adult", H481&gt;=50, "Senior", H481&gt;= 30, "Adult")</f>
        <v>Adult</v>
      </c>
      <c r="J480" s="4" t="s">
        <v>10</v>
      </c>
      <c r="K480" s="4">
        <v>3</v>
      </c>
      <c r="L480" s="5">
        <v>500</v>
      </c>
      <c r="M480">
        <f t="shared" si="14"/>
        <v>1500</v>
      </c>
      <c r="N480" s="17">
        <f t="shared" si="15"/>
        <v>22.5</v>
      </c>
    </row>
    <row r="481" spans="1:14" x14ac:dyDescent="0.25">
      <c r="A481" s="2">
        <v>738</v>
      </c>
      <c r="B481" s="3">
        <v>45041</v>
      </c>
      <c r="C481">
        <v>2023</v>
      </c>
      <c r="D481">
        <v>4</v>
      </c>
      <c r="E481">
        <v>25</v>
      </c>
      <c r="F481" s="4" t="s">
        <v>750</v>
      </c>
      <c r="G481" s="4" t="s">
        <v>9</v>
      </c>
      <c r="H481" s="19">
        <v>41</v>
      </c>
      <c r="I481" s="19" t="str" cm="1">
        <f t="array" ref="I481">_xlfn.IFS(H482&lt;30, "Young Adult", H482&gt;=50, "Senior", H482&gt;= 30, "Adult")</f>
        <v>Adult</v>
      </c>
      <c r="J481" s="4" t="s">
        <v>13</v>
      </c>
      <c r="K481" s="4">
        <v>2</v>
      </c>
      <c r="L481" s="5">
        <v>50</v>
      </c>
      <c r="M481">
        <f t="shared" si="14"/>
        <v>100</v>
      </c>
      <c r="N481" s="17">
        <f t="shared" si="15"/>
        <v>1.5</v>
      </c>
    </row>
    <row r="482" spans="1:14" x14ac:dyDescent="0.25">
      <c r="A482" s="2">
        <v>787</v>
      </c>
      <c r="B482" s="3">
        <v>44948</v>
      </c>
      <c r="C482">
        <v>2023</v>
      </c>
      <c r="D482">
        <v>1</v>
      </c>
      <c r="E482">
        <v>22</v>
      </c>
      <c r="F482" s="4" t="s">
        <v>799</v>
      </c>
      <c r="G482" s="4" t="s">
        <v>9</v>
      </c>
      <c r="H482" s="19">
        <v>41</v>
      </c>
      <c r="I482" s="19" t="str" cm="1">
        <f t="array" ref="I482">_xlfn.IFS(H483&lt;30, "Young Adult", H483&gt;=50, "Senior", H483&gt;= 30, "Adult")</f>
        <v>Adult</v>
      </c>
      <c r="J482" s="4" t="s">
        <v>15</v>
      </c>
      <c r="K482" s="4">
        <v>1</v>
      </c>
      <c r="L482" s="5">
        <v>25</v>
      </c>
      <c r="M482">
        <f t="shared" si="14"/>
        <v>25</v>
      </c>
      <c r="N482" s="17">
        <f t="shared" si="15"/>
        <v>0.375</v>
      </c>
    </row>
    <row r="483" spans="1:14" x14ac:dyDescent="0.25">
      <c r="A483" s="2">
        <v>852</v>
      </c>
      <c r="B483" s="3">
        <v>45211</v>
      </c>
      <c r="C483">
        <v>2023</v>
      </c>
      <c r="D483">
        <v>10</v>
      </c>
      <c r="E483">
        <v>12</v>
      </c>
      <c r="F483" s="4" t="s">
        <v>864</v>
      </c>
      <c r="G483" s="4" t="s">
        <v>12</v>
      </c>
      <c r="H483" s="19">
        <v>41</v>
      </c>
      <c r="I483" s="19" t="str" cm="1">
        <f t="array" ref="I483">_xlfn.IFS(H484&lt;30, "Young Adult", H484&gt;=50, "Senior", H484&gt;= 30, "Adult")</f>
        <v>Adult</v>
      </c>
      <c r="J483" s="4" t="s">
        <v>13</v>
      </c>
      <c r="K483" s="4">
        <v>1</v>
      </c>
      <c r="L483" s="5">
        <v>300</v>
      </c>
      <c r="M483">
        <f t="shared" si="14"/>
        <v>300</v>
      </c>
      <c r="N483" s="17">
        <f t="shared" si="15"/>
        <v>4.5</v>
      </c>
    </row>
    <row r="484" spans="1:14" x14ac:dyDescent="0.25">
      <c r="A484" s="2">
        <v>861</v>
      </c>
      <c r="B484" s="3">
        <v>44974</v>
      </c>
      <c r="C484">
        <v>2023</v>
      </c>
      <c r="D484">
        <v>2</v>
      </c>
      <c r="E484">
        <v>17</v>
      </c>
      <c r="F484" s="4" t="s">
        <v>873</v>
      </c>
      <c r="G484" s="4" t="s">
        <v>12</v>
      </c>
      <c r="H484" s="19">
        <v>41</v>
      </c>
      <c r="I484" s="19" t="str" cm="1">
        <f t="array" ref="I484">_xlfn.IFS(H485&lt;30, "Young Adult", H485&gt;=50, "Senior", H485&gt;= 30, "Adult")</f>
        <v>Adult</v>
      </c>
      <c r="J484" s="4" t="s">
        <v>13</v>
      </c>
      <c r="K484" s="4">
        <v>3</v>
      </c>
      <c r="L484" s="5">
        <v>30</v>
      </c>
      <c r="M484">
        <f t="shared" si="14"/>
        <v>90</v>
      </c>
      <c r="N484" s="17">
        <f t="shared" si="15"/>
        <v>1.3499999999999999</v>
      </c>
    </row>
    <row r="485" spans="1:14" x14ac:dyDescent="0.25">
      <c r="A485" s="2">
        <v>891</v>
      </c>
      <c r="B485" s="3">
        <v>45021</v>
      </c>
      <c r="C485">
        <v>2023</v>
      </c>
      <c r="D485">
        <v>4</v>
      </c>
      <c r="E485">
        <v>5</v>
      </c>
      <c r="F485" s="4" t="s">
        <v>903</v>
      </c>
      <c r="G485" s="4" t="s">
        <v>9</v>
      </c>
      <c r="H485" s="19">
        <v>41</v>
      </c>
      <c r="I485" s="19" t="str" cm="1">
        <f t="array" ref="I485">_xlfn.IFS(H486&lt;30, "Young Adult", H486&gt;=50, "Senior", H486&gt;= 30, "Adult")</f>
        <v>Adult</v>
      </c>
      <c r="J485" s="4" t="s">
        <v>15</v>
      </c>
      <c r="K485" s="4">
        <v>3</v>
      </c>
      <c r="L485" s="5">
        <v>300</v>
      </c>
      <c r="M485">
        <f t="shared" si="14"/>
        <v>900</v>
      </c>
      <c r="N485" s="17">
        <f t="shared" si="15"/>
        <v>13.5</v>
      </c>
    </row>
    <row r="486" spans="1:14" x14ac:dyDescent="0.25">
      <c r="A486" s="2">
        <v>922</v>
      </c>
      <c r="B486" s="3">
        <v>45220</v>
      </c>
      <c r="C486">
        <v>2023</v>
      </c>
      <c r="D486">
        <v>10</v>
      </c>
      <c r="E486">
        <v>21</v>
      </c>
      <c r="F486" s="4" t="s">
        <v>934</v>
      </c>
      <c r="G486" s="4" t="s">
        <v>9</v>
      </c>
      <c r="H486" s="19">
        <v>41</v>
      </c>
      <c r="I486" s="19" t="str" cm="1">
        <f t="array" ref="I486">_xlfn.IFS(H487&lt;30, "Young Adult", H487&gt;=50, "Senior", H487&gt;= 30, "Adult")</f>
        <v>Adult</v>
      </c>
      <c r="J486" s="4" t="s">
        <v>15</v>
      </c>
      <c r="K486" s="4">
        <v>1</v>
      </c>
      <c r="L486" s="5">
        <v>50</v>
      </c>
      <c r="M486">
        <f t="shared" si="14"/>
        <v>50</v>
      </c>
      <c r="N486" s="17">
        <f t="shared" si="15"/>
        <v>0.75</v>
      </c>
    </row>
    <row r="487" spans="1:14" x14ac:dyDescent="0.25">
      <c r="A487" s="2">
        <v>949</v>
      </c>
      <c r="B487" s="3">
        <v>45140</v>
      </c>
      <c r="C487">
        <v>2023</v>
      </c>
      <c r="D487">
        <v>8</v>
      </c>
      <c r="E487">
        <v>2</v>
      </c>
      <c r="F487" s="4" t="s">
        <v>961</v>
      </c>
      <c r="G487" s="4" t="s">
        <v>12</v>
      </c>
      <c r="H487" s="19">
        <v>41</v>
      </c>
      <c r="I487" s="19" t="str" cm="1">
        <f t="array" ref="I487">_xlfn.IFS(H488&lt;30, "Young Adult", H488&gt;=50, "Senior", H488&gt;= 30, "Adult")</f>
        <v>Adult</v>
      </c>
      <c r="J487" s="4" t="s">
        <v>15</v>
      </c>
      <c r="K487" s="4">
        <v>2</v>
      </c>
      <c r="L487" s="5">
        <v>25</v>
      </c>
      <c r="M487">
        <f t="shared" si="14"/>
        <v>50</v>
      </c>
      <c r="N487" s="17">
        <f t="shared" si="15"/>
        <v>0.75</v>
      </c>
    </row>
    <row r="488" spans="1:14" x14ac:dyDescent="0.25">
      <c r="A488" s="2">
        <v>995</v>
      </c>
      <c r="B488" s="3">
        <v>45046</v>
      </c>
      <c r="C488">
        <v>2023</v>
      </c>
      <c r="D488">
        <v>4</v>
      </c>
      <c r="E488">
        <v>30</v>
      </c>
      <c r="F488" s="4" t="s">
        <v>1007</v>
      </c>
      <c r="G488" s="4" t="s">
        <v>12</v>
      </c>
      <c r="H488" s="19">
        <v>41</v>
      </c>
      <c r="I488" s="19" t="str" cm="1">
        <f t="array" ref="I488">_xlfn.IFS(H489&lt;30, "Young Adult", H489&gt;=50, "Senior", H489&gt;= 30, "Adult")</f>
        <v>Adult</v>
      </c>
      <c r="J488" s="4" t="s">
        <v>13</v>
      </c>
      <c r="K488" s="4">
        <v>1</v>
      </c>
      <c r="L488" s="5">
        <v>30</v>
      </c>
      <c r="M488">
        <f t="shared" si="14"/>
        <v>30</v>
      </c>
      <c r="N488" s="17">
        <f t="shared" si="15"/>
        <v>0.44999999999999996</v>
      </c>
    </row>
    <row r="489" spans="1:14" x14ac:dyDescent="0.25">
      <c r="A489" s="2">
        <v>15</v>
      </c>
      <c r="B489" s="3">
        <v>44942</v>
      </c>
      <c r="C489">
        <v>2023</v>
      </c>
      <c r="D489">
        <v>1</v>
      </c>
      <c r="E489">
        <v>16</v>
      </c>
      <c r="F489" s="4" t="s">
        <v>27</v>
      </c>
      <c r="G489" s="4" t="s">
        <v>12</v>
      </c>
      <c r="H489" s="19">
        <v>42</v>
      </c>
      <c r="I489" s="19" t="str" cm="1">
        <f t="array" ref="I489">_xlfn.IFS(H490&lt;30, "Young Adult", H490&gt;=50, "Senior", H490&gt;= 30, "Adult")</f>
        <v>Adult</v>
      </c>
      <c r="J489" s="4" t="s">
        <v>15</v>
      </c>
      <c r="K489" s="4">
        <v>4</v>
      </c>
      <c r="L489" s="5">
        <v>500</v>
      </c>
      <c r="M489">
        <f t="shared" si="14"/>
        <v>2000</v>
      </c>
      <c r="N489" s="17">
        <f t="shared" si="15"/>
        <v>30</v>
      </c>
    </row>
    <row r="490" spans="1:14" x14ac:dyDescent="0.25">
      <c r="A490" s="2">
        <v>29</v>
      </c>
      <c r="B490" s="3">
        <v>45156</v>
      </c>
      <c r="C490">
        <v>2023</v>
      </c>
      <c r="D490">
        <v>8</v>
      </c>
      <c r="E490">
        <v>18</v>
      </c>
      <c r="F490" s="4" t="s">
        <v>41</v>
      </c>
      <c r="G490" s="4" t="s">
        <v>12</v>
      </c>
      <c r="H490" s="19">
        <v>42</v>
      </c>
      <c r="I490" s="19" t="str" cm="1">
        <f t="array" ref="I490">_xlfn.IFS(H491&lt;30, "Young Adult", H491&gt;=50, "Senior", H491&gt;= 30, "Adult")</f>
        <v>Adult</v>
      </c>
      <c r="J490" s="4" t="s">
        <v>15</v>
      </c>
      <c r="K490" s="4">
        <v>1</v>
      </c>
      <c r="L490" s="5">
        <v>30</v>
      </c>
      <c r="M490">
        <f t="shared" si="14"/>
        <v>30</v>
      </c>
      <c r="N490" s="17">
        <f t="shared" si="15"/>
        <v>0.44999999999999996</v>
      </c>
    </row>
    <row r="491" spans="1:14" x14ac:dyDescent="0.25">
      <c r="A491" s="2">
        <v>132</v>
      </c>
      <c r="B491" s="3">
        <v>45179</v>
      </c>
      <c r="C491">
        <v>2023</v>
      </c>
      <c r="D491">
        <v>9</v>
      </c>
      <c r="E491">
        <v>10</v>
      </c>
      <c r="F491" s="4" t="s">
        <v>144</v>
      </c>
      <c r="G491" s="4" t="s">
        <v>9</v>
      </c>
      <c r="H491" s="19">
        <v>42</v>
      </c>
      <c r="I491" s="19" t="str" cm="1">
        <f t="array" ref="I491">_xlfn.IFS(H492&lt;30, "Young Adult", H492&gt;=50, "Senior", H492&gt;= 30, "Adult")</f>
        <v>Adult</v>
      </c>
      <c r="J491" s="4" t="s">
        <v>15</v>
      </c>
      <c r="K491" s="4">
        <v>4</v>
      </c>
      <c r="L491" s="5">
        <v>50</v>
      </c>
      <c r="M491">
        <f t="shared" si="14"/>
        <v>200</v>
      </c>
      <c r="N491" s="17">
        <f t="shared" si="15"/>
        <v>3</v>
      </c>
    </row>
    <row r="492" spans="1:14" x14ac:dyDescent="0.25">
      <c r="A492" s="2">
        <v>197</v>
      </c>
      <c r="B492" s="3">
        <v>44991</v>
      </c>
      <c r="C492">
        <v>2023</v>
      </c>
      <c r="D492">
        <v>3</v>
      </c>
      <c r="E492">
        <v>6</v>
      </c>
      <c r="F492" s="4" t="s">
        <v>209</v>
      </c>
      <c r="G492" s="4" t="s">
        <v>12</v>
      </c>
      <c r="H492" s="19">
        <v>42</v>
      </c>
      <c r="I492" s="19" t="str" cm="1">
        <f t="array" ref="I492">_xlfn.IFS(H493&lt;30, "Young Adult", H493&gt;=50, "Senior", H493&gt;= 30, "Adult")</f>
        <v>Adult</v>
      </c>
      <c r="J492" s="4" t="s">
        <v>13</v>
      </c>
      <c r="K492" s="4">
        <v>4</v>
      </c>
      <c r="L492" s="5">
        <v>50</v>
      </c>
      <c r="M492">
        <f t="shared" si="14"/>
        <v>200</v>
      </c>
      <c r="N492" s="17">
        <f t="shared" si="15"/>
        <v>3</v>
      </c>
    </row>
    <row r="493" spans="1:14" x14ac:dyDescent="0.25">
      <c r="A493" s="2">
        <v>207</v>
      </c>
      <c r="B493" s="3">
        <v>45035</v>
      </c>
      <c r="C493">
        <v>2023</v>
      </c>
      <c r="D493">
        <v>4</v>
      </c>
      <c r="E493">
        <v>19</v>
      </c>
      <c r="F493" s="4" t="s">
        <v>219</v>
      </c>
      <c r="G493" s="4" t="s">
        <v>12</v>
      </c>
      <c r="H493" s="19">
        <v>42</v>
      </c>
      <c r="I493" s="19" t="str" cm="1">
        <f t="array" ref="I493">_xlfn.IFS(H494&lt;30, "Young Adult", H494&gt;=50, "Senior", H494&gt;= 30, "Adult")</f>
        <v>Adult</v>
      </c>
      <c r="J493" s="4" t="s">
        <v>10</v>
      </c>
      <c r="K493" s="4">
        <v>2</v>
      </c>
      <c r="L493" s="5">
        <v>25</v>
      </c>
      <c r="M493">
        <f t="shared" si="14"/>
        <v>50</v>
      </c>
      <c r="N493" s="17">
        <f t="shared" si="15"/>
        <v>0.75</v>
      </c>
    </row>
    <row r="494" spans="1:14" x14ac:dyDescent="0.25">
      <c r="A494" s="2">
        <v>211</v>
      </c>
      <c r="B494" s="3">
        <v>45292</v>
      </c>
      <c r="C494">
        <v>2023</v>
      </c>
      <c r="D494">
        <v>1</v>
      </c>
      <c r="E494">
        <v>1</v>
      </c>
      <c r="F494" s="4" t="s">
        <v>223</v>
      </c>
      <c r="G494" s="4" t="s">
        <v>9</v>
      </c>
      <c r="H494" s="19">
        <v>42</v>
      </c>
      <c r="I494" s="19" t="str" cm="1">
        <f t="array" ref="I494">_xlfn.IFS(H495&lt;30, "Young Adult", H495&gt;=50, "Senior", H495&gt;= 30, "Adult")</f>
        <v>Adult</v>
      </c>
      <c r="J494" s="4" t="s">
        <v>10</v>
      </c>
      <c r="K494" s="4">
        <v>3</v>
      </c>
      <c r="L494" s="5">
        <v>500</v>
      </c>
      <c r="M494">
        <f t="shared" si="14"/>
        <v>1500</v>
      </c>
      <c r="N494" s="17">
        <f t="shared" si="15"/>
        <v>22.5</v>
      </c>
    </row>
    <row r="495" spans="1:14" x14ac:dyDescent="0.25">
      <c r="A495" s="2">
        <v>344</v>
      </c>
      <c r="B495" s="3">
        <v>44947</v>
      </c>
      <c r="C495">
        <v>2023</v>
      </c>
      <c r="D495">
        <v>1</v>
      </c>
      <c r="E495">
        <v>21</v>
      </c>
      <c r="F495" s="4" t="s">
        <v>356</v>
      </c>
      <c r="G495" s="4" t="s">
        <v>12</v>
      </c>
      <c r="H495" s="19">
        <v>42</v>
      </c>
      <c r="I495" s="19" t="str" cm="1">
        <f t="array" ref="I495">_xlfn.IFS(H496&lt;30, "Young Adult", H496&gt;=50, "Senior", H496&gt;= 30, "Adult")</f>
        <v>Adult</v>
      </c>
      <c r="J495" s="4" t="s">
        <v>10</v>
      </c>
      <c r="K495" s="4">
        <v>1</v>
      </c>
      <c r="L495" s="5">
        <v>30</v>
      </c>
      <c r="M495">
        <f t="shared" si="14"/>
        <v>30</v>
      </c>
      <c r="N495" s="17">
        <f t="shared" si="15"/>
        <v>0.44999999999999996</v>
      </c>
    </row>
    <row r="496" spans="1:14" x14ac:dyDescent="0.25">
      <c r="A496" s="2">
        <v>347</v>
      </c>
      <c r="B496" s="3">
        <v>45141</v>
      </c>
      <c r="C496">
        <v>2023</v>
      </c>
      <c r="D496">
        <v>8</v>
      </c>
      <c r="E496">
        <v>3</v>
      </c>
      <c r="F496" s="4" t="s">
        <v>359</v>
      </c>
      <c r="G496" s="4" t="s">
        <v>9</v>
      </c>
      <c r="H496" s="19">
        <v>42</v>
      </c>
      <c r="I496" s="19" t="str" cm="1">
        <f t="array" ref="I496">_xlfn.IFS(H497&lt;30, "Young Adult", H497&gt;=50, "Senior", H497&gt;= 30, "Adult")</f>
        <v>Adult</v>
      </c>
      <c r="J496" s="4" t="s">
        <v>15</v>
      </c>
      <c r="K496" s="4">
        <v>1</v>
      </c>
      <c r="L496" s="5">
        <v>25</v>
      </c>
      <c r="M496">
        <f t="shared" si="14"/>
        <v>25</v>
      </c>
      <c r="N496" s="17">
        <f t="shared" si="15"/>
        <v>0.375</v>
      </c>
    </row>
    <row r="497" spans="1:14" x14ac:dyDescent="0.25">
      <c r="A497" s="2">
        <v>360</v>
      </c>
      <c r="B497" s="3">
        <v>44994</v>
      </c>
      <c r="C497">
        <v>2023</v>
      </c>
      <c r="D497">
        <v>3</v>
      </c>
      <c r="E497">
        <v>9</v>
      </c>
      <c r="F497" s="4" t="s">
        <v>372</v>
      </c>
      <c r="G497" s="4" t="s">
        <v>9</v>
      </c>
      <c r="H497" s="19">
        <v>42</v>
      </c>
      <c r="I497" s="19" t="str" cm="1">
        <f t="array" ref="I497">_xlfn.IFS(H498&lt;30, "Young Adult", H498&gt;=50, "Senior", H498&gt;= 30, "Adult")</f>
        <v>Adult</v>
      </c>
      <c r="J497" s="4" t="s">
        <v>13</v>
      </c>
      <c r="K497" s="4">
        <v>4</v>
      </c>
      <c r="L497" s="5">
        <v>25</v>
      </c>
      <c r="M497">
        <f t="shared" si="14"/>
        <v>100</v>
      </c>
      <c r="N497" s="17">
        <f t="shared" si="15"/>
        <v>1.5</v>
      </c>
    </row>
    <row r="498" spans="1:14" x14ac:dyDescent="0.25">
      <c r="A498" s="2">
        <v>438</v>
      </c>
      <c r="B498" s="3">
        <v>44945</v>
      </c>
      <c r="C498">
        <v>2023</v>
      </c>
      <c r="D498">
        <v>1</v>
      </c>
      <c r="E498">
        <v>19</v>
      </c>
      <c r="F498" s="4" t="s">
        <v>450</v>
      </c>
      <c r="G498" s="4" t="s">
        <v>12</v>
      </c>
      <c r="H498" s="19">
        <v>42</v>
      </c>
      <c r="I498" s="19" t="str" cm="1">
        <f t="array" ref="I498">_xlfn.IFS(H499&lt;30, "Young Adult", H499&gt;=50, "Senior", H499&gt;= 30, "Adult")</f>
        <v>Adult</v>
      </c>
      <c r="J498" s="4" t="s">
        <v>13</v>
      </c>
      <c r="K498" s="4">
        <v>1</v>
      </c>
      <c r="L498" s="5">
        <v>30</v>
      </c>
      <c r="M498">
        <f t="shared" si="14"/>
        <v>30</v>
      </c>
      <c r="N498" s="17">
        <f t="shared" si="15"/>
        <v>0.44999999999999996</v>
      </c>
    </row>
    <row r="499" spans="1:14" x14ac:dyDescent="0.25">
      <c r="A499" s="2">
        <v>480</v>
      </c>
      <c r="B499" s="3">
        <v>45106</v>
      </c>
      <c r="C499">
        <v>2023</v>
      </c>
      <c r="D499">
        <v>6</v>
      </c>
      <c r="E499">
        <v>29</v>
      </c>
      <c r="F499" s="4" t="s">
        <v>492</v>
      </c>
      <c r="G499" s="4" t="s">
        <v>12</v>
      </c>
      <c r="H499" s="19">
        <v>42</v>
      </c>
      <c r="I499" s="19" t="str" cm="1">
        <f t="array" ref="I499">_xlfn.IFS(H500&lt;30, "Young Adult", H500&gt;=50, "Senior", H500&gt;= 30, "Adult")</f>
        <v>Adult</v>
      </c>
      <c r="J499" s="4" t="s">
        <v>10</v>
      </c>
      <c r="K499" s="4">
        <v>4</v>
      </c>
      <c r="L499" s="5">
        <v>500</v>
      </c>
      <c r="M499">
        <f t="shared" si="14"/>
        <v>2000</v>
      </c>
      <c r="N499" s="17">
        <f t="shared" si="15"/>
        <v>30</v>
      </c>
    </row>
    <row r="500" spans="1:14" x14ac:dyDescent="0.25">
      <c r="A500" s="2">
        <v>494</v>
      </c>
      <c r="B500" s="3">
        <v>45187</v>
      </c>
      <c r="C500">
        <v>2023</v>
      </c>
      <c r="D500">
        <v>9</v>
      </c>
      <c r="E500">
        <v>18</v>
      </c>
      <c r="F500" s="4" t="s">
        <v>506</v>
      </c>
      <c r="G500" s="4" t="s">
        <v>12</v>
      </c>
      <c r="H500" s="19">
        <v>42</v>
      </c>
      <c r="I500" s="19" t="str" cm="1">
        <f t="array" ref="I500">_xlfn.IFS(H501&lt;30, "Young Adult", H501&gt;=50, "Senior", H501&gt;= 30, "Adult")</f>
        <v>Adult</v>
      </c>
      <c r="J500" s="4" t="s">
        <v>10</v>
      </c>
      <c r="K500" s="4">
        <v>4</v>
      </c>
      <c r="L500" s="5">
        <v>50</v>
      </c>
      <c r="M500">
        <f t="shared" si="14"/>
        <v>200</v>
      </c>
      <c r="N500" s="17">
        <f t="shared" si="15"/>
        <v>3</v>
      </c>
    </row>
    <row r="501" spans="1:14" x14ac:dyDescent="0.25">
      <c r="A501" s="2">
        <v>630</v>
      </c>
      <c r="B501" s="3">
        <v>45153</v>
      </c>
      <c r="C501">
        <v>2023</v>
      </c>
      <c r="D501">
        <v>8</v>
      </c>
      <c r="E501">
        <v>15</v>
      </c>
      <c r="F501" s="4" t="s">
        <v>642</v>
      </c>
      <c r="G501" s="4" t="s">
        <v>9</v>
      </c>
      <c r="H501" s="19">
        <v>42</v>
      </c>
      <c r="I501" s="19" t="str" cm="1">
        <f t="array" ref="I501">_xlfn.IFS(H502&lt;30, "Young Adult", H502&gt;=50, "Senior", H502&gt;= 30, "Adult")</f>
        <v>Adult</v>
      </c>
      <c r="J501" s="4" t="s">
        <v>13</v>
      </c>
      <c r="K501" s="4">
        <v>2</v>
      </c>
      <c r="L501" s="5">
        <v>50</v>
      </c>
      <c r="M501">
        <f t="shared" si="14"/>
        <v>100</v>
      </c>
      <c r="N501" s="17">
        <f t="shared" si="15"/>
        <v>1.5</v>
      </c>
    </row>
    <row r="502" spans="1:14" x14ac:dyDescent="0.25">
      <c r="A502" s="2">
        <v>654</v>
      </c>
      <c r="B502" s="3">
        <v>45098</v>
      </c>
      <c r="C502">
        <v>2023</v>
      </c>
      <c r="D502">
        <v>6</v>
      </c>
      <c r="E502">
        <v>21</v>
      </c>
      <c r="F502" s="4" t="s">
        <v>666</v>
      </c>
      <c r="G502" s="4" t="s">
        <v>9</v>
      </c>
      <c r="H502" s="19">
        <v>42</v>
      </c>
      <c r="I502" s="19" t="str" cm="1">
        <f t="array" ref="I502">_xlfn.IFS(H503&lt;30, "Young Adult", H503&gt;=50, "Senior", H503&gt;= 30, "Adult")</f>
        <v>Adult</v>
      </c>
      <c r="J502" s="4" t="s">
        <v>13</v>
      </c>
      <c r="K502" s="4">
        <v>3</v>
      </c>
      <c r="L502" s="5">
        <v>25</v>
      </c>
      <c r="M502">
        <f t="shared" si="14"/>
        <v>75</v>
      </c>
      <c r="N502" s="17">
        <f t="shared" si="15"/>
        <v>1.125</v>
      </c>
    </row>
    <row r="503" spans="1:14" x14ac:dyDescent="0.25">
      <c r="A503" s="2">
        <v>715</v>
      </c>
      <c r="B503" s="3">
        <v>45256</v>
      </c>
      <c r="C503">
        <v>2023</v>
      </c>
      <c r="D503">
        <v>11</v>
      </c>
      <c r="E503">
        <v>26</v>
      </c>
      <c r="F503" s="4" t="s">
        <v>727</v>
      </c>
      <c r="G503" s="4" t="s">
        <v>12</v>
      </c>
      <c r="H503" s="19">
        <v>42</v>
      </c>
      <c r="I503" s="19" t="str" cm="1">
        <f t="array" ref="I503">_xlfn.IFS(H504&lt;30, "Young Adult", H504&gt;=50, "Senior", H504&gt;= 30, "Adult")</f>
        <v>Adult</v>
      </c>
      <c r="J503" s="4" t="s">
        <v>10</v>
      </c>
      <c r="K503" s="4">
        <v>4</v>
      </c>
      <c r="L503" s="5">
        <v>25</v>
      </c>
      <c r="M503">
        <f t="shared" si="14"/>
        <v>100</v>
      </c>
      <c r="N503" s="17">
        <f t="shared" si="15"/>
        <v>1.5</v>
      </c>
    </row>
    <row r="504" spans="1:14" x14ac:dyDescent="0.25">
      <c r="A504" s="2">
        <v>719</v>
      </c>
      <c r="B504" s="3">
        <v>45020</v>
      </c>
      <c r="C504">
        <v>2023</v>
      </c>
      <c r="D504">
        <v>4</v>
      </c>
      <c r="E504">
        <v>4</v>
      </c>
      <c r="F504" s="4" t="s">
        <v>731</v>
      </c>
      <c r="G504" s="4" t="s">
        <v>12</v>
      </c>
      <c r="H504" s="19">
        <v>42</v>
      </c>
      <c r="I504" s="19" t="str" cm="1">
        <f t="array" ref="I504">_xlfn.IFS(H505&lt;30, "Young Adult", H505&gt;=50, "Senior", H505&gt;= 30, "Adult")</f>
        <v>Adult</v>
      </c>
      <c r="J504" s="4" t="s">
        <v>13</v>
      </c>
      <c r="K504" s="4">
        <v>2</v>
      </c>
      <c r="L504" s="5">
        <v>30</v>
      </c>
      <c r="M504">
        <f t="shared" si="14"/>
        <v>60</v>
      </c>
      <c r="N504" s="17">
        <f t="shared" si="15"/>
        <v>0.89999999999999991</v>
      </c>
    </row>
    <row r="505" spans="1:14" x14ac:dyDescent="0.25">
      <c r="A505" s="2">
        <v>749</v>
      </c>
      <c r="B505" s="3">
        <v>45049</v>
      </c>
      <c r="C505">
        <v>2023</v>
      </c>
      <c r="D505">
        <v>5</v>
      </c>
      <c r="E505">
        <v>3</v>
      </c>
      <c r="F505" s="4" t="s">
        <v>761</v>
      </c>
      <c r="G505" s="4" t="s">
        <v>9</v>
      </c>
      <c r="H505" s="19">
        <v>42</v>
      </c>
      <c r="I505" s="19" t="str" cm="1">
        <f t="array" ref="I505">_xlfn.IFS(H506&lt;30, "Young Adult", H506&gt;=50, "Senior", H506&gt;= 30, "Adult")</f>
        <v>Adult</v>
      </c>
      <c r="J505" s="4" t="s">
        <v>10</v>
      </c>
      <c r="K505" s="4">
        <v>1</v>
      </c>
      <c r="L505" s="5">
        <v>30</v>
      </c>
      <c r="M505">
        <f t="shared" si="14"/>
        <v>30</v>
      </c>
      <c r="N505" s="17">
        <f t="shared" si="15"/>
        <v>0.44999999999999996</v>
      </c>
    </row>
    <row r="506" spans="1:14" x14ac:dyDescent="0.25">
      <c r="A506" s="2">
        <v>751</v>
      </c>
      <c r="B506" s="3">
        <v>45169</v>
      </c>
      <c r="C506">
        <v>2023</v>
      </c>
      <c r="D506">
        <v>8</v>
      </c>
      <c r="E506">
        <v>31</v>
      </c>
      <c r="F506" s="4" t="s">
        <v>763</v>
      </c>
      <c r="G506" s="4" t="s">
        <v>12</v>
      </c>
      <c r="H506" s="19">
        <v>42</v>
      </c>
      <c r="I506" s="19" t="str" cm="1">
        <f t="array" ref="I506">_xlfn.IFS(H507&lt;30, "Young Adult", H507&gt;=50, "Senior", H507&gt;= 30, "Adult")</f>
        <v>Adult</v>
      </c>
      <c r="J506" s="4" t="s">
        <v>13</v>
      </c>
      <c r="K506" s="4">
        <v>2</v>
      </c>
      <c r="L506" s="5">
        <v>25</v>
      </c>
      <c r="M506">
        <f t="shared" si="14"/>
        <v>50</v>
      </c>
      <c r="N506" s="17">
        <f t="shared" si="15"/>
        <v>0.75</v>
      </c>
    </row>
    <row r="507" spans="1:14" x14ac:dyDescent="0.25">
      <c r="A507" s="2">
        <v>804</v>
      </c>
      <c r="B507" s="3">
        <v>45162</v>
      </c>
      <c r="C507">
        <v>2023</v>
      </c>
      <c r="D507">
        <v>8</v>
      </c>
      <c r="E507">
        <v>24</v>
      </c>
      <c r="F507" s="4" t="s">
        <v>816</v>
      </c>
      <c r="G507" s="4" t="s">
        <v>9</v>
      </c>
      <c r="H507" s="19">
        <v>42</v>
      </c>
      <c r="I507" s="19" t="str" cm="1">
        <f t="array" ref="I507">_xlfn.IFS(H508&lt;30, "Young Adult", H508&gt;=50, "Senior", H508&gt;= 30, "Adult")</f>
        <v>Adult</v>
      </c>
      <c r="J507" s="4" t="s">
        <v>15</v>
      </c>
      <c r="K507" s="4">
        <v>1</v>
      </c>
      <c r="L507" s="5">
        <v>30</v>
      </c>
      <c r="M507">
        <f t="shared" si="14"/>
        <v>30</v>
      </c>
      <c r="N507" s="17">
        <f t="shared" si="15"/>
        <v>0.44999999999999996</v>
      </c>
    </row>
    <row r="508" spans="1:14" x14ac:dyDescent="0.25">
      <c r="A508" s="2">
        <v>833</v>
      </c>
      <c r="B508" s="3">
        <v>45093</v>
      </c>
      <c r="C508">
        <v>2023</v>
      </c>
      <c r="D508">
        <v>6</v>
      </c>
      <c r="E508">
        <v>16</v>
      </c>
      <c r="F508" s="4" t="s">
        <v>845</v>
      </c>
      <c r="G508" s="4" t="s">
        <v>9</v>
      </c>
      <c r="H508" s="19">
        <v>42</v>
      </c>
      <c r="I508" s="19" t="str" cm="1">
        <f t="array" ref="I508">_xlfn.IFS(H509&lt;30, "Young Adult", H509&gt;=50, "Senior", H509&gt;= 30, "Adult")</f>
        <v>Adult</v>
      </c>
      <c r="J508" s="4" t="s">
        <v>10</v>
      </c>
      <c r="K508" s="4">
        <v>4</v>
      </c>
      <c r="L508" s="5">
        <v>50</v>
      </c>
      <c r="M508">
        <f t="shared" si="14"/>
        <v>200</v>
      </c>
      <c r="N508" s="17">
        <f t="shared" si="15"/>
        <v>3</v>
      </c>
    </row>
    <row r="509" spans="1:14" x14ac:dyDescent="0.25">
      <c r="A509" s="2">
        <v>846</v>
      </c>
      <c r="B509" s="3">
        <v>45191</v>
      </c>
      <c r="C509">
        <v>2023</v>
      </c>
      <c r="D509">
        <v>9</v>
      </c>
      <c r="E509">
        <v>22</v>
      </c>
      <c r="F509" s="4" t="s">
        <v>858</v>
      </c>
      <c r="G509" s="4" t="s">
        <v>9</v>
      </c>
      <c r="H509" s="19">
        <v>42</v>
      </c>
      <c r="I509" s="19" t="str" cm="1">
        <f t="array" ref="I509">_xlfn.IFS(H510&lt;30, "Young Adult", H510&gt;=50, "Senior", H510&gt;= 30, "Adult")</f>
        <v>Adult</v>
      </c>
      <c r="J509" s="4" t="s">
        <v>10</v>
      </c>
      <c r="K509" s="4">
        <v>1</v>
      </c>
      <c r="L509" s="5">
        <v>50</v>
      </c>
      <c r="M509">
        <f t="shared" si="14"/>
        <v>50</v>
      </c>
      <c r="N509" s="17">
        <f t="shared" si="15"/>
        <v>0.75</v>
      </c>
    </row>
    <row r="510" spans="1:14" x14ac:dyDescent="0.25">
      <c r="A510" s="2">
        <v>865</v>
      </c>
      <c r="B510" s="3">
        <v>45281</v>
      </c>
      <c r="C510">
        <v>2023</v>
      </c>
      <c r="D510">
        <v>12</v>
      </c>
      <c r="E510">
        <v>21</v>
      </c>
      <c r="F510" s="4" t="s">
        <v>877</v>
      </c>
      <c r="G510" s="4" t="s">
        <v>12</v>
      </c>
      <c r="H510" s="19">
        <v>42</v>
      </c>
      <c r="I510" s="19" t="str" cm="1">
        <f t="array" ref="I510">_xlfn.IFS(H511&lt;30, "Young Adult", H511&gt;=50, "Senior", H511&gt;= 30, "Adult")</f>
        <v>Adult</v>
      </c>
      <c r="J510" s="4" t="s">
        <v>13</v>
      </c>
      <c r="K510" s="4">
        <v>1</v>
      </c>
      <c r="L510" s="5">
        <v>300</v>
      </c>
      <c r="M510">
        <f t="shared" si="14"/>
        <v>300</v>
      </c>
      <c r="N510" s="17">
        <f t="shared" si="15"/>
        <v>4.5</v>
      </c>
    </row>
    <row r="511" spans="1:14" x14ac:dyDescent="0.25">
      <c r="A511" s="2">
        <v>898</v>
      </c>
      <c r="B511" s="3">
        <v>45232</v>
      </c>
      <c r="C511">
        <v>2023</v>
      </c>
      <c r="D511">
        <v>11</v>
      </c>
      <c r="E511">
        <v>2</v>
      </c>
      <c r="F511" s="4" t="s">
        <v>910</v>
      </c>
      <c r="G511" s="4" t="s">
        <v>12</v>
      </c>
      <c r="H511" s="19">
        <v>42</v>
      </c>
      <c r="I511" s="19" t="str" cm="1">
        <f t="array" ref="I511">_xlfn.IFS(H512&lt;30, "Young Adult", H512&gt;=50, "Senior", H512&gt;= 30, "Adult")</f>
        <v>Adult</v>
      </c>
      <c r="J511" s="4" t="s">
        <v>13</v>
      </c>
      <c r="K511" s="4">
        <v>3</v>
      </c>
      <c r="L511" s="5">
        <v>30</v>
      </c>
      <c r="M511">
        <f t="shared" si="14"/>
        <v>90</v>
      </c>
      <c r="N511" s="17">
        <f t="shared" si="15"/>
        <v>1.3499999999999999</v>
      </c>
    </row>
    <row r="512" spans="1:14" x14ac:dyDescent="0.25">
      <c r="A512" s="2">
        <v>911</v>
      </c>
      <c r="B512" s="3">
        <v>45067</v>
      </c>
      <c r="C512">
        <v>2023</v>
      </c>
      <c r="D512">
        <v>5</v>
      </c>
      <c r="E512">
        <v>21</v>
      </c>
      <c r="F512" s="4" t="s">
        <v>923</v>
      </c>
      <c r="G512" s="4" t="s">
        <v>9</v>
      </c>
      <c r="H512" s="19">
        <v>42</v>
      </c>
      <c r="I512" s="19" t="str" cm="1">
        <f t="array" ref="I512">_xlfn.IFS(H513&lt;30, "Young Adult", H513&gt;=50, "Senior", H513&gt;= 30, "Adult")</f>
        <v>Adult</v>
      </c>
      <c r="J512" s="4" t="s">
        <v>15</v>
      </c>
      <c r="K512" s="4">
        <v>3</v>
      </c>
      <c r="L512" s="5">
        <v>300</v>
      </c>
      <c r="M512">
        <f t="shared" si="14"/>
        <v>900</v>
      </c>
      <c r="N512" s="17">
        <f t="shared" si="15"/>
        <v>13.5</v>
      </c>
    </row>
    <row r="513" spans="1:14" x14ac:dyDescent="0.25">
      <c r="A513" s="2">
        <v>918</v>
      </c>
      <c r="B513" s="3">
        <v>45253</v>
      </c>
      <c r="C513">
        <v>2023</v>
      </c>
      <c r="D513">
        <v>11</v>
      </c>
      <c r="E513">
        <v>23</v>
      </c>
      <c r="F513" s="4" t="s">
        <v>930</v>
      </c>
      <c r="G513" s="4" t="s">
        <v>12</v>
      </c>
      <c r="H513" s="19">
        <v>42</v>
      </c>
      <c r="I513" s="19" t="str" cm="1">
        <f t="array" ref="I513">_xlfn.IFS(H514&lt;30, "Young Adult", H514&gt;=50, "Senior", H514&gt;= 30, "Adult")</f>
        <v>Adult</v>
      </c>
      <c r="J513" s="4" t="s">
        <v>15</v>
      </c>
      <c r="K513" s="4">
        <v>3</v>
      </c>
      <c r="L513" s="5">
        <v>30</v>
      </c>
      <c r="M513">
        <f t="shared" si="14"/>
        <v>90</v>
      </c>
      <c r="N513" s="17">
        <f t="shared" si="15"/>
        <v>1.3499999999999999</v>
      </c>
    </row>
    <row r="514" spans="1:14" x14ac:dyDescent="0.25">
      <c r="A514" s="2">
        <v>959</v>
      </c>
      <c r="B514" s="3">
        <v>45228</v>
      </c>
      <c r="C514">
        <v>2023</v>
      </c>
      <c r="D514">
        <v>10</v>
      </c>
      <c r="E514">
        <v>29</v>
      </c>
      <c r="F514" s="4" t="s">
        <v>971</v>
      </c>
      <c r="G514" s="4" t="s">
        <v>12</v>
      </c>
      <c r="H514" s="19">
        <v>42</v>
      </c>
      <c r="I514" s="19" t="str" cm="1">
        <f t="array" ref="I514">_xlfn.IFS(H515&lt;30, "Young Adult", H515&gt;=50, "Senior", H515&gt;= 30, "Adult")</f>
        <v>Adult</v>
      </c>
      <c r="J514" s="4" t="s">
        <v>15</v>
      </c>
      <c r="K514" s="4">
        <v>2</v>
      </c>
      <c r="L514" s="5">
        <v>30</v>
      </c>
      <c r="M514">
        <f t="shared" ref="M514:M577" si="16">K514*L514</f>
        <v>60</v>
      </c>
      <c r="N514" s="17">
        <f t="shared" ref="N514:N577" si="17">M514*$Q$4</f>
        <v>0.89999999999999991</v>
      </c>
    </row>
    <row r="515" spans="1:14" x14ac:dyDescent="0.25">
      <c r="A515" s="2">
        <v>28</v>
      </c>
      <c r="B515" s="3">
        <v>45039</v>
      </c>
      <c r="C515">
        <v>2023</v>
      </c>
      <c r="D515">
        <v>4</v>
      </c>
      <c r="E515">
        <v>23</v>
      </c>
      <c r="F515" s="4" t="s">
        <v>40</v>
      </c>
      <c r="G515" s="4" t="s">
        <v>12</v>
      </c>
      <c r="H515" s="19">
        <v>43</v>
      </c>
      <c r="I515" s="19" t="str" cm="1">
        <f t="array" ref="I515">_xlfn.IFS(H516&lt;30, "Young Adult", H516&gt;=50, "Senior", H516&gt;= 30, "Adult")</f>
        <v>Adult</v>
      </c>
      <c r="J515" s="4" t="s">
        <v>10</v>
      </c>
      <c r="K515" s="4">
        <v>1</v>
      </c>
      <c r="L515" s="5">
        <v>500</v>
      </c>
      <c r="M515">
        <f t="shared" si="16"/>
        <v>500</v>
      </c>
      <c r="N515" s="17">
        <f t="shared" si="17"/>
        <v>7.5</v>
      </c>
    </row>
    <row r="516" spans="1:14" x14ac:dyDescent="0.25">
      <c r="A516" s="2">
        <v>70</v>
      </c>
      <c r="B516" s="3">
        <v>44978</v>
      </c>
      <c r="C516">
        <v>2023</v>
      </c>
      <c r="D516">
        <v>2</v>
      </c>
      <c r="E516">
        <v>21</v>
      </c>
      <c r="F516" s="4" t="s">
        <v>82</v>
      </c>
      <c r="G516" s="4" t="s">
        <v>12</v>
      </c>
      <c r="H516" s="19">
        <v>43</v>
      </c>
      <c r="I516" s="19" t="str" cm="1">
        <f t="array" ref="I516">_xlfn.IFS(H517&lt;30, "Young Adult", H517&gt;=50, "Senior", H517&gt;= 30, "Adult")</f>
        <v>Adult</v>
      </c>
      <c r="J516" s="4" t="s">
        <v>13</v>
      </c>
      <c r="K516" s="4">
        <v>1</v>
      </c>
      <c r="L516" s="5">
        <v>300</v>
      </c>
      <c r="M516">
        <f t="shared" si="16"/>
        <v>300</v>
      </c>
      <c r="N516" s="17">
        <f t="shared" si="17"/>
        <v>4.5</v>
      </c>
    </row>
    <row r="517" spans="1:14" x14ac:dyDescent="0.25">
      <c r="A517" s="2">
        <v>152</v>
      </c>
      <c r="B517" s="3">
        <v>44985</v>
      </c>
      <c r="C517">
        <v>2023</v>
      </c>
      <c r="D517">
        <v>8</v>
      </c>
      <c r="E517">
        <v>28</v>
      </c>
      <c r="F517" s="4" t="s">
        <v>164</v>
      </c>
      <c r="G517" s="4" t="s">
        <v>9</v>
      </c>
      <c r="H517" s="19">
        <v>43</v>
      </c>
      <c r="I517" s="19" t="str" cm="1">
        <f t="array" ref="I517">_xlfn.IFS(H518&lt;30, "Young Adult", H518&gt;=50, "Senior", H518&gt;= 30, "Adult")</f>
        <v>Adult</v>
      </c>
      <c r="J517" s="4" t="s">
        <v>15</v>
      </c>
      <c r="K517" s="4">
        <v>4</v>
      </c>
      <c r="L517" s="5">
        <v>500</v>
      </c>
      <c r="M517">
        <f t="shared" si="16"/>
        <v>2000</v>
      </c>
      <c r="N517" s="17">
        <f t="shared" si="17"/>
        <v>30</v>
      </c>
    </row>
    <row r="518" spans="1:14" x14ac:dyDescent="0.25">
      <c r="A518" s="2">
        <v>156</v>
      </c>
      <c r="B518" s="3">
        <v>45255</v>
      </c>
      <c r="C518">
        <v>2023</v>
      </c>
      <c r="D518">
        <v>11</v>
      </c>
      <c r="E518">
        <v>25</v>
      </c>
      <c r="F518" s="4" t="s">
        <v>168</v>
      </c>
      <c r="G518" s="4" t="s">
        <v>12</v>
      </c>
      <c r="H518" s="19">
        <v>43</v>
      </c>
      <c r="I518" s="19" t="str" cm="1">
        <f t="array" ref="I518">_xlfn.IFS(H519&lt;30, "Young Adult", H519&gt;=50, "Senior", H519&gt;= 30, "Adult")</f>
        <v>Adult</v>
      </c>
      <c r="J518" s="4" t="s">
        <v>13</v>
      </c>
      <c r="K518" s="4">
        <v>4</v>
      </c>
      <c r="L518" s="5">
        <v>25</v>
      </c>
      <c r="M518">
        <f t="shared" si="16"/>
        <v>100</v>
      </c>
      <c r="N518" s="17">
        <f t="shared" si="17"/>
        <v>1.5</v>
      </c>
    </row>
    <row r="519" spans="1:14" x14ac:dyDescent="0.25">
      <c r="A519" s="2">
        <v>160</v>
      </c>
      <c r="B519" s="3">
        <v>45149</v>
      </c>
      <c r="C519">
        <v>2023</v>
      </c>
      <c r="D519">
        <v>8</v>
      </c>
      <c r="E519">
        <v>11</v>
      </c>
      <c r="F519" s="4" t="s">
        <v>172</v>
      </c>
      <c r="G519" s="4" t="s">
        <v>12</v>
      </c>
      <c r="H519" s="19">
        <v>43</v>
      </c>
      <c r="I519" s="19" t="str" cm="1">
        <f t="array" ref="I519">_xlfn.IFS(H520&lt;30, "Young Adult", H520&gt;=50, "Senior", H520&gt;= 30, "Adult")</f>
        <v>Adult</v>
      </c>
      <c r="J519" s="4" t="s">
        <v>13</v>
      </c>
      <c r="K519" s="4">
        <v>2</v>
      </c>
      <c r="L519" s="5">
        <v>50</v>
      </c>
      <c r="M519">
        <f t="shared" si="16"/>
        <v>100</v>
      </c>
      <c r="N519" s="17">
        <f t="shared" si="17"/>
        <v>1.5</v>
      </c>
    </row>
    <row r="520" spans="1:14" x14ac:dyDescent="0.25">
      <c r="A520" s="2">
        <v>167</v>
      </c>
      <c r="B520" s="3">
        <v>45186</v>
      </c>
      <c r="C520">
        <v>2023</v>
      </c>
      <c r="D520">
        <v>9</v>
      </c>
      <c r="E520">
        <v>17</v>
      </c>
      <c r="F520" s="4" t="s">
        <v>179</v>
      </c>
      <c r="G520" s="4" t="s">
        <v>12</v>
      </c>
      <c r="H520" s="19">
        <v>43</v>
      </c>
      <c r="I520" s="19" t="str" cm="1">
        <f t="array" ref="I520">_xlfn.IFS(H521&lt;30, "Young Adult", H521&gt;=50, "Senior", H521&gt;= 30, "Adult")</f>
        <v>Adult</v>
      </c>
      <c r="J520" s="4" t="s">
        <v>13</v>
      </c>
      <c r="K520" s="4">
        <v>3</v>
      </c>
      <c r="L520" s="5">
        <v>50</v>
      </c>
      <c r="M520">
        <f t="shared" si="16"/>
        <v>150</v>
      </c>
      <c r="N520" s="17">
        <f t="shared" si="17"/>
        <v>2.25</v>
      </c>
    </row>
    <row r="521" spans="1:14" x14ac:dyDescent="0.25">
      <c r="A521" s="2">
        <v>176</v>
      </c>
      <c r="B521" s="3">
        <v>45118</v>
      </c>
      <c r="C521">
        <v>2023</v>
      </c>
      <c r="D521">
        <v>7</v>
      </c>
      <c r="E521">
        <v>11</v>
      </c>
      <c r="F521" s="4" t="s">
        <v>188</v>
      </c>
      <c r="G521" s="4" t="s">
        <v>12</v>
      </c>
      <c r="H521" s="19">
        <v>43</v>
      </c>
      <c r="I521" s="19" t="str" cm="1">
        <f t="array" ref="I521">_xlfn.IFS(H522&lt;30, "Young Adult", H522&gt;=50, "Senior", H522&gt;= 30, "Adult")</f>
        <v>Adult</v>
      </c>
      <c r="J521" s="4" t="s">
        <v>10</v>
      </c>
      <c r="K521" s="4">
        <v>2</v>
      </c>
      <c r="L521" s="5">
        <v>50</v>
      </c>
      <c r="M521">
        <f t="shared" si="16"/>
        <v>100</v>
      </c>
      <c r="N521" s="17">
        <f t="shared" si="17"/>
        <v>1.5</v>
      </c>
    </row>
    <row r="522" spans="1:14" x14ac:dyDescent="0.25">
      <c r="A522" s="2">
        <v>183</v>
      </c>
      <c r="B522" s="3">
        <v>45177</v>
      </c>
      <c r="C522">
        <v>2023</v>
      </c>
      <c r="D522">
        <v>9</v>
      </c>
      <c r="E522">
        <v>8</v>
      </c>
      <c r="F522" s="4" t="s">
        <v>195</v>
      </c>
      <c r="G522" s="4" t="s">
        <v>12</v>
      </c>
      <c r="H522" s="19">
        <v>43</v>
      </c>
      <c r="I522" s="19" t="str" cm="1">
        <f t="array" ref="I522">_xlfn.IFS(H523&lt;30, "Young Adult", H523&gt;=50, "Senior", H523&gt;= 30, "Adult")</f>
        <v>Adult</v>
      </c>
      <c r="J522" s="4" t="s">
        <v>10</v>
      </c>
      <c r="K522" s="4">
        <v>3</v>
      </c>
      <c r="L522" s="5">
        <v>300</v>
      </c>
      <c r="M522">
        <f t="shared" si="16"/>
        <v>900</v>
      </c>
      <c r="N522" s="17">
        <f t="shared" si="17"/>
        <v>13.5</v>
      </c>
    </row>
    <row r="523" spans="1:14" x14ac:dyDescent="0.25">
      <c r="A523" s="2">
        <v>205</v>
      </c>
      <c r="B523" s="3">
        <v>45237</v>
      </c>
      <c r="C523">
        <v>2023</v>
      </c>
      <c r="D523">
        <v>11</v>
      </c>
      <c r="E523">
        <v>7</v>
      </c>
      <c r="F523" s="4" t="s">
        <v>217</v>
      </c>
      <c r="G523" s="4" t="s">
        <v>12</v>
      </c>
      <c r="H523" s="19">
        <v>43</v>
      </c>
      <c r="I523" s="19" t="str" cm="1">
        <f t="array" ref="I523">_xlfn.IFS(H524&lt;30, "Young Adult", H524&gt;=50, "Senior", H524&gt;= 30, "Adult")</f>
        <v>Adult</v>
      </c>
      <c r="J523" s="4" t="s">
        <v>13</v>
      </c>
      <c r="K523" s="4">
        <v>1</v>
      </c>
      <c r="L523" s="5">
        <v>25</v>
      </c>
      <c r="M523">
        <f t="shared" si="16"/>
        <v>25</v>
      </c>
      <c r="N523" s="17">
        <f t="shared" si="17"/>
        <v>0.375</v>
      </c>
    </row>
    <row r="524" spans="1:14" x14ac:dyDescent="0.25">
      <c r="A524" s="2">
        <v>232</v>
      </c>
      <c r="B524" s="3">
        <v>44963</v>
      </c>
      <c r="C524">
        <v>2023</v>
      </c>
      <c r="D524">
        <v>2</v>
      </c>
      <c r="E524">
        <v>6</v>
      </c>
      <c r="F524" s="4" t="s">
        <v>244</v>
      </c>
      <c r="G524" s="4" t="s">
        <v>12</v>
      </c>
      <c r="H524" s="19">
        <v>43</v>
      </c>
      <c r="I524" s="19" t="str" cm="1">
        <f t="array" ref="I524">_xlfn.IFS(H525&lt;30, "Young Adult", H525&gt;=50, "Senior", H525&gt;= 30, "Adult")</f>
        <v>Adult</v>
      </c>
      <c r="J524" s="4" t="s">
        <v>10</v>
      </c>
      <c r="K524" s="4">
        <v>1</v>
      </c>
      <c r="L524" s="5">
        <v>25</v>
      </c>
      <c r="M524">
        <f t="shared" si="16"/>
        <v>25</v>
      </c>
      <c r="N524" s="17">
        <f t="shared" si="17"/>
        <v>0.375</v>
      </c>
    </row>
    <row r="525" spans="1:14" x14ac:dyDescent="0.25">
      <c r="A525" s="2">
        <v>270</v>
      </c>
      <c r="B525" s="3">
        <v>45133</v>
      </c>
      <c r="C525">
        <v>2023</v>
      </c>
      <c r="D525">
        <v>7</v>
      </c>
      <c r="E525">
        <v>26</v>
      </c>
      <c r="F525" s="4" t="s">
        <v>282</v>
      </c>
      <c r="G525" s="4" t="s">
        <v>9</v>
      </c>
      <c r="H525" s="19">
        <v>43</v>
      </c>
      <c r="I525" s="19" t="str" cm="1">
        <f t="array" ref="I525">_xlfn.IFS(H526&lt;30, "Young Adult", H526&gt;=50, "Senior", H526&gt;= 30, "Adult")</f>
        <v>Adult</v>
      </c>
      <c r="J525" s="4" t="s">
        <v>15</v>
      </c>
      <c r="K525" s="4">
        <v>1</v>
      </c>
      <c r="L525" s="5">
        <v>300</v>
      </c>
      <c r="M525">
        <f t="shared" si="16"/>
        <v>300</v>
      </c>
      <c r="N525" s="17">
        <f t="shared" si="17"/>
        <v>4.5</v>
      </c>
    </row>
    <row r="526" spans="1:14" x14ac:dyDescent="0.25">
      <c r="A526" s="2">
        <v>275</v>
      </c>
      <c r="B526" s="3">
        <v>45024</v>
      </c>
      <c r="C526">
        <v>2023</v>
      </c>
      <c r="D526">
        <v>4</v>
      </c>
      <c r="E526">
        <v>8</v>
      </c>
      <c r="F526" s="4" t="s">
        <v>287</v>
      </c>
      <c r="G526" s="4" t="s">
        <v>9</v>
      </c>
      <c r="H526" s="19">
        <v>43</v>
      </c>
      <c r="I526" s="19" t="str" cm="1">
        <f t="array" ref="I526">_xlfn.IFS(H527&lt;30, "Young Adult", H527&gt;=50, "Senior", H527&gt;= 30, "Adult")</f>
        <v>Adult</v>
      </c>
      <c r="J526" s="4" t="s">
        <v>13</v>
      </c>
      <c r="K526" s="4">
        <v>2</v>
      </c>
      <c r="L526" s="5">
        <v>500</v>
      </c>
      <c r="M526">
        <f t="shared" si="16"/>
        <v>1000</v>
      </c>
      <c r="N526" s="17">
        <f t="shared" si="17"/>
        <v>15</v>
      </c>
    </row>
    <row r="527" spans="1:14" x14ac:dyDescent="0.25">
      <c r="A527" s="2">
        <v>284</v>
      </c>
      <c r="B527" s="3">
        <v>44965</v>
      </c>
      <c r="C527">
        <v>2023</v>
      </c>
      <c r="D527">
        <v>2</v>
      </c>
      <c r="E527">
        <v>8</v>
      </c>
      <c r="F527" s="4" t="s">
        <v>296</v>
      </c>
      <c r="G527" s="4" t="s">
        <v>9</v>
      </c>
      <c r="H527" s="19">
        <v>43</v>
      </c>
      <c r="I527" s="19" t="str" cm="1">
        <f t="array" ref="I527">_xlfn.IFS(H528&lt;30, "Young Adult", H528&gt;=50, "Senior", H528&gt;= 30, "Adult")</f>
        <v>Adult</v>
      </c>
      <c r="J527" s="4" t="s">
        <v>13</v>
      </c>
      <c r="K527" s="4">
        <v>4</v>
      </c>
      <c r="L527" s="5">
        <v>50</v>
      </c>
      <c r="M527">
        <f t="shared" si="16"/>
        <v>200</v>
      </c>
      <c r="N527" s="17">
        <f t="shared" si="17"/>
        <v>3</v>
      </c>
    </row>
    <row r="528" spans="1:14" x14ac:dyDescent="0.25">
      <c r="A528" s="2">
        <v>342</v>
      </c>
      <c r="B528" s="3">
        <v>45223</v>
      </c>
      <c r="C528">
        <v>2023</v>
      </c>
      <c r="D528">
        <v>10</v>
      </c>
      <c r="E528">
        <v>24</v>
      </c>
      <c r="F528" s="4" t="s">
        <v>354</v>
      </c>
      <c r="G528" s="4" t="s">
        <v>12</v>
      </c>
      <c r="H528" s="19">
        <v>43</v>
      </c>
      <c r="I528" s="19" t="str" cm="1">
        <f t="array" ref="I528">_xlfn.IFS(H529&lt;30, "Young Adult", H529&gt;=50, "Senior", H529&gt;= 30, "Adult")</f>
        <v>Adult</v>
      </c>
      <c r="J528" s="4" t="s">
        <v>13</v>
      </c>
      <c r="K528" s="4">
        <v>4</v>
      </c>
      <c r="L528" s="5">
        <v>500</v>
      </c>
      <c r="M528">
        <f t="shared" si="16"/>
        <v>2000</v>
      </c>
      <c r="N528" s="17">
        <f t="shared" si="17"/>
        <v>30</v>
      </c>
    </row>
    <row r="529" spans="1:14" x14ac:dyDescent="0.25">
      <c r="A529" s="2">
        <v>417</v>
      </c>
      <c r="B529" s="3">
        <v>45251</v>
      </c>
      <c r="C529">
        <v>2023</v>
      </c>
      <c r="D529">
        <v>11</v>
      </c>
      <c r="E529">
        <v>21</v>
      </c>
      <c r="F529" s="4" t="s">
        <v>429</v>
      </c>
      <c r="G529" s="4" t="s">
        <v>9</v>
      </c>
      <c r="H529" s="19">
        <v>43</v>
      </c>
      <c r="I529" s="19" t="str" cm="1">
        <f t="array" ref="I529">_xlfn.IFS(H530&lt;30, "Young Adult", H530&gt;=50, "Senior", H530&gt;= 30, "Adult")</f>
        <v>Adult</v>
      </c>
      <c r="J529" s="4" t="s">
        <v>15</v>
      </c>
      <c r="K529" s="4">
        <v>3</v>
      </c>
      <c r="L529" s="5">
        <v>300</v>
      </c>
      <c r="M529">
        <f t="shared" si="16"/>
        <v>900</v>
      </c>
      <c r="N529" s="17">
        <f t="shared" si="17"/>
        <v>13.5</v>
      </c>
    </row>
    <row r="530" spans="1:14" x14ac:dyDescent="0.25">
      <c r="A530" s="2">
        <v>430</v>
      </c>
      <c r="B530" s="3">
        <v>45145</v>
      </c>
      <c r="C530">
        <v>2023</v>
      </c>
      <c r="D530">
        <v>8</v>
      </c>
      <c r="E530">
        <v>7</v>
      </c>
      <c r="F530" s="4" t="s">
        <v>442</v>
      </c>
      <c r="G530" s="4" t="s">
        <v>12</v>
      </c>
      <c r="H530" s="19">
        <v>43</v>
      </c>
      <c r="I530" s="19" t="str" cm="1">
        <f t="array" ref="I530">_xlfn.IFS(H531&lt;30, "Young Adult", H531&gt;=50, "Senior", H531&gt;= 30, "Adult")</f>
        <v>Adult</v>
      </c>
      <c r="J530" s="4" t="s">
        <v>15</v>
      </c>
      <c r="K530" s="4">
        <v>3</v>
      </c>
      <c r="L530" s="5">
        <v>300</v>
      </c>
      <c r="M530">
        <f t="shared" si="16"/>
        <v>900</v>
      </c>
      <c r="N530" s="17">
        <f t="shared" si="17"/>
        <v>13.5</v>
      </c>
    </row>
    <row r="531" spans="1:14" x14ac:dyDescent="0.25">
      <c r="A531" s="2">
        <v>434</v>
      </c>
      <c r="B531" s="3">
        <v>44965</v>
      </c>
      <c r="C531">
        <v>2023</v>
      </c>
      <c r="D531">
        <v>2</v>
      </c>
      <c r="E531">
        <v>8</v>
      </c>
      <c r="F531" s="4" t="s">
        <v>446</v>
      </c>
      <c r="G531" s="4" t="s">
        <v>12</v>
      </c>
      <c r="H531" s="19">
        <v>43</v>
      </c>
      <c r="I531" s="19" t="str" cm="1">
        <f t="array" ref="I531">_xlfn.IFS(H532&lt;30, "Young Adult", H532&gt;=50, "Senior", H532&gt;= 30, "Adult")</f>
        <v>Adult</v>
      </c>
      <c r="J531" s="4" t="s">
        <v>15</v>
      </c>
      <c r="K531" s="4">
        <v>2</v>
      </c>
      <c r="L531" s="5">
        <v>25</v>
      </c>
      <c r="M531">
        <f t="shared" si="16"/>
        <v>50</v>
      </c>
      <c r="N531" s="17">
        <f t="shared" si="17"/>
        <v>0.75</v>
      </c>
    </row>
    <row r="532" spans="1:14" x14ac:dyDescent="0.25">
      <c r="A532" s="2">
        <v>465</v>
      </c>
      <c r="B532" s="3">
        <v>45018</v>
      </c>
      <c r="C532">
        <v>2023</v>
      </c>
      <c r="D532">
        <v>4</v>
      </c>
      <c r="E532">
        <v>2</v>
      </c>
      <c r="F532" s="4" t="s">
        <v>477</v>
      </c>
      <c r="G532" s="4" t="s">
        <v>12</v>
      </c>
      <c r="H532" s="19">
        <v>43</v>
      </c>
      <c r="I532" s="19" t="str" cm="1">
        <f t="array" ref="I532">_xlfn.IFS(H533&lt;30, "Young Adult", H533&gt;=50, "Senior", H533&gt;= 30, "Adult")</f>
        <v>Adult</v>
      </c>
      <c r="J532" s="4" t="s">
        <v>15</v>
      </c>
      <c r="K532" s="4">
        <v>3</v>
      </c>
      <c r="L532" s="5">
        <v>50</v>
      </c>
      <c r="M532">
        <f t="shared" si="16"/>
        <v>150</v>
      </c>
      <c r="N532" s="17">
        <f t="shared" si="17"/>
        <v>2.25</v>
      </c>
    </row>
    <row r="533" spans="1:14" x14ac:dyDescent="0.25">
      <c r="A533" s="2">
        <v>477</v>
      </c>
      <c r="B533" s="3">
        <v>45040</v>
      </c>
      <c r="C533">
        <v>2023</v>
      </c>
      <c r="D533">
        <v>4</v>
      </c>
      <c r="E533">
        <v>24</v>
      </c>
      <c r="F533" s="4" t="s">
        <v>489</v>
      </c>
      <c r="G533" s="4" t="s">
        <v>9</v>
      </c>
      <c r="H533" s="19">
        <v>43</v>
      </c>
      <c r="I533" s="19" t="str" cm="1">
        <f t="array" ref="I533">_xlfn.IFS(H534&lt;30, "Young Adult", H534&gt;=50, "Senior", H534&gt;= 30, "Adult")</f>
        <v>Adult</v>
      </c>
      <c r="J533" s="4" t="s">
        <v>13</v>
      </c>
      <c r="K533" s="4">
        <v>4</v>
      </c>
      <c r="L533" s="5">
        <v>30</v>
      </c>
      <c r="M533">
        <f t="shared" si="16"/>
        <v>120</v>
      </c>
      <c r="N533" s="17">
        <f t="shared" si="17"/>
        <v>1.7999999999999998</v>
      </c>
    </row>
    <row r="534" spans="1:14" x14ac:dyDescent="0.25">
      <c r="A534" s="2">
        <v>481</v>
      </c>
      <c r="B534" s="3">
        <v>45083</v>
      </c>
      <c r="C534">
        <v>2023</v>
      </c>
      <c r="D534">
        <v>6</v>
      </c>
      <c r="E534">
        <v>6</v>
      </c>
      <c r="F534" s="4" t="s">
        <v>493</v>
      </c>
      <c r="G534" s="4" t="s">
        <v>12</v>
      </c>
      <c r="H534" s="19">
        <v>43</v>
      </c>
      <c r="I534" s="19" t="str" cm="1">
        <f t="array" ref="I534">_xlfn.IFS(H535&lt;30, "Young Adult", H535&gt;=50, "Senior", H535&gt;= 30, "Adult")</f>
        <v>Adult</v>
      </c>
      <c r="J534" s="4" t="s">
        <v>15</v>
      </c>
      <c r="K534" s="4">
        <v>4</v>
      </c>
      <c r="L534" s="5">
        <v>300</v>
      </c>
      <c r="M534">
        <f t="shared" si="16"/>
        <v>1200</v>
      </c>
      <c r="N534" s="17">
        <f t="shared" si="17"/>
        <v>18</v>
      </c>
    </row>
    <row r="535" spans="1:14" x14ac:dyDescent="0.25">
      <c r="A535" s="2">
        <v>502</v>
      </c>
      <c r="B535" s="3">
        <v>45018</v>
      </c>
      <c r="C535">
        <v>2023</v>
      </c>
      <c r="D535">
        <v>4</v>
      </c>
      <c r="E535">
        <v>2</v>
      </c>
      <c r="F535" s="4" t="s">
        <v>514</v>
      </c>
      <c r="G535" s="4" t="s">
        <v>9</v>
      </c>
      <c r="H535" s="19">
        <v>43</v>
      </c>
      <c r="I535" s="19" t="str" cm="1">
        <f t="array" ref="I535">_xlfn.IFS(H536&lt;30, "Young Adult", H536&gt;=50, "Senior", H536&gt;= 30, "Adult")</f>
        <v>Adult</v>
      </c>
      <c r="J535" s="4" t="s">
        <v>15</v>
      </c>
      <c r="K535" s="4">
        <v>3</v>
      </c>
      <c r="L535" s="5">
        <v>50</v>
      </c>
      <c r="M535">
        <f t="shared" si="16"/>
        <v>150</v>
      </c>
      <c r="N535" s="17">
        <f t="shared" si="17"/>
        <v>2.25</v>
      </c>
    </row>
    <row r="536" spans="1:14" x14ac:dyDescent="0.25">
      <c r="A536" s="2">
        <v>637</v>
      </c>
      <c r="B536" s="3">
        <v>45170</v>
      </c>
      <c r="C536">
        <v>2023</v>
      </c>
      <c r="D536">
        <v>9</v>
      </c>
      <c r="E536">
        <v>1</v>
      </c>
      <c r="F536" s="4" t="s">
        <v>649</v>
      </c>
      <c r="G536" s="4" t="s">
        <v>9</v>
      </c>
      <c r="H536" s="19">
        <v>43</v>
      </c>
      <c r="I536" s="19" t="str" cm="1">
        <f t="array" ref="I536">_xlfn.IFS(H537&lt;30, "Young Adult", H537&gt;=50, "Senior", H537&gt;= 30, "Adult")</f>
        <v>Adult</v>
      </c>
      <c r="J536" s="4" t="s">
        <v>13</v>
      </c>
      <c r="K536" s="4">
        <v>2</v>
      </c>
      <c r="L536" s="5">
        <v>300</v>
      </c>
      <c r="M536">
        <f t="shared" si="16"/>
        <v>600</v>
      </c>
      <c r="N536" s="17">
        <f t="shared" si="17"/>
        <v>9</v>
      </c>
    </row>
    <row r="537" spans="1:14" x14ac:dyDescent="0.25">
      <c r="A537" s="2">
        <v>673</v>
      </c>
      <c r="B537" s="3">
        <v>44958</v>
      </c>
      <c r="C537">
        <v>2023</v>
      </c>
      <c r="D537">
        <v>2</v>
      </c>
      <c r="E537">
        <v>1</v>
      </c>
      <c r="F537" s="4" t="s">
        <v>685</v>
      </c>
      <c r="G537" s="4" t="s">
        <v>12</v>
      </c>
      <c r="H537" s="19">
        <v>43</v>
      </c>
      <c r="I537" s="19" t="str" cm="1">
        <f t="array" ref="I537">_xlfn.IFS(H538&lt;30, "Young Adult", H538&gt;=50, "Senior", H538&gt;= 30, "Adult")</f>
        <v>Adult</v>
      </c>
      <c r="J537" s="4" t="s">
        <v>13</v>
      </c>
      <c r="K537" s="4">
        <v>3</v>
      </c>
      <c r="L537" s="5">
        <v>500</v>
      </c>
      <c r="M537">
        <f t="shared" si="16"/>
        <v>1500</v>
      </c>
      <c r="N537" s="17">
        <f t="shared" si="17"/>
        <v>22.5</v>
      </c>
    </row>
    <row r="538" spans="1:14" x14ac:dyDescent="0.25">
      <c r="A538" s="2">
        <v>681</v>
      </c>
      <c r="B538" s="3">
        <v>45121</v>
      </c>
      <c r="C538">
        <v>2023</v>
      </c>
      <c r="D538">
        <v>7</v>
      </c>
      <c r="E538">
        <v>14</v>
      </c>
      <c r="F538" s="4" t="s">
        <v>693</v>
      </c>
      <c r="G538" s="4" t="s">
        <v>12</v>
      </c>
      <c r="H538" s="19">
        <v>43</v>
      </c>
      <c r="I538" s="19" t="str" cm="1">
        <f t="array" ref="I538">_xlfn.IFS(H539&lt;30, "Young Adult", H539&gt;=50, "Senior", H539&gt;= 30, "Adult")</f>
        <v>Adult</v>
      </c>
      <c r="J538" s="4" t="s">
        <v>15</v>
      </c>
      <c r="K538" s="4">
        <v>2</v>
      </c>
      <c r="L538" s="5">
        <v>30</v>
      </c>
      <c r="M538">
        <f t="shared" si="16"/>
        <v>60</v>
      </c>
      <c r="N538" s="17">
        <f t="shared" si="17"/>
        <v>0.89999999999999991</v>
      </c>
    </row>
    <row r="539" spans="1:14" x14ac:dyDescent="0.25">
      <c r="A539" s="2">
        <v>708</v>
      </c>
      <c r="B539" s="3">
        <v>44940</v>
      </c>
      <c r="C539">
        <v>2023</v>
      </c>
      <c r="D539">
        <v>1</v>
      </c>
      <c r="E539">
        <v>14</v>
      </c>
      <c r="F539" s="4" t="s">
        <v>720</v>
      </c>
      <c r="G539" s="4" t="s">
        <v>12</v>
      </c>
      <c r="H539" s="19">
        <v>43</v>
      </c>
      <c r="I539" s="19" t="str" cm="1">
        <f t="array" ref="I539">_xlfn.IFS(H540&lt;30, "Young Adult", H540&gt;=50, "Senior", H540&gt;= 30, "Adult")</f>
        <v>Adult</v>
      </c>
      <c r="J539" s="4" t="s">
        <v>10</v>
      </c>
      <c r="K539" s="4">
        <v>3</v>
      </c>
      <c r="L539" s="5">
        <v>300</v>
      </c>
      <c r="M539">
        <f t="shared" si="16"/>
        <v>900</v>
      </c>
      <c r="N539" s="17">
        <f t="shared" si="17"/>
        <v>13.5</v>
      </c>
    </row>
    <row r="540" spans="1:14" x14ac:dyDescent="0.25">
      <c r="A540" s="2">
        <v>754</v>
      </c>
      <c r="B540" s="3">
        <v>45215</v>
      </c>
      <c r="C540">
        <v>2023</v>
      </c>
      <c r="D540">
        <v>10</v>
      </c>
      <c r="E540">
        <v>16</v>
      </c>
      <c r="F540" s="4" t="s">
        <v>766</v>
      </c>
      <c r="G540" s="4" t="s">
        <v>12</v>
      </c>
      <c r="H540" s="19">
        <v>43</v>
      </c>
      <c r="I540" s="19" t="str" cm="1">
        <f t="array" ref="I540">_xlfn.IFS(H541&lt;30, "Young Adult", H541&gt;=50, "Senior", H541&gt;= 30, "Adult")</f>
        <v>Adult</v>
      </c>
      <c r="J540" s="4" t="s">
        <v>15</v>
      </c>
      <c r="K540" s="4">
        <v>4</v>
      </c>
      <c r="L540" s="5">
        <v>25</v>
      </c>
      <c r="M540">
        <f t="shared" si="16"/>
        <v>100</v>
      </c>
      <c r="N540" s="17">
        <f t="shared" si="17"/>
        <v>1.5</v>
      </c>
    </row>
    <row r="541" spans="1:14" x14ac:dyDescent="0.25">
      <c r="A541" s="2">
        <v>757</v>
      </c>
      <c r="B541" s="3">
        <v>45285</v>
      </c>
      <c r="C541">
        <v>2023</v>
      </c>
      <c r="D541">
        <v>12</v>
      </c>
      <c r="E541">
        <v>25</v>
      </c>
      <c r="F541" s="4" t="s">
        <v>769</v>
      </c>
      <c r="G541" s="4" t="s">
        <v>12</v>
      </c>
      <c r="H541" s="19">
        <v>43</v>
      </c>
      <c r="I541" s="19" t="str" cm="1">
        <f t="array" ref="I541">_xlfn.IFS(H542&lt;30, "Young Adult", H542&gt;=50, "Senior", H542&gt;= 30, "Adult")</f>
        <v>Adult</v>
      </c>
      <c r="J541" s="4" t="s">
        <v>15</v>
      </c>
      <c r="K541" s="4">
        <v>4</v>
      </c>
      <c r="L541" s="5">
        <v>300</v>
      </c>
      <c r="M541">
        <f t="shared" si="16"/>
        <v>1200</v>
      </c>
      <c r="N541" s="17">
        <f t="shared" si="17"/>
        <v>18</v>
      </c>
    </row>
    <row r="542" spans="1:14" x14ac:dyDescent="0.25">
      <c r="A542" s="2">
        <v>765</v>
      </c>
      <c r="B542" s="3">
        <v>45086</v>
      </c>
      <c r="C542">
        <v>2023</v>
      </c>
      <c r="D542">
        <v>6</v>
      </c>
      <c r="E542">
        <v>9</v>
      </c>
      <c r="F542" s="4" t="s">
        <v>777</v>
      </c>
      <c r="G542" s="4" t="s">
        <v>9</v>
      </c>
      <c r="H542" s="19">
        <v>43</v>
      </c>
      <c r="I542" s="19" t="str" cm="1">
        <f t="array" ref="I542">_xlfn.IFS(H543&lt;30, "Young Adult", H543&gt;=50, "Senior", H543&gt;= 30, "Adult")</f>
        <v>Adult</v>
      </c>
      <c r="J542" s="4" t="s">
        <v>13</v>
      </c>
      <c r="K542" s="4">
        <v>4</v>
      </c>
      <c r="L542" s="5">
        <v>50</v>
      </c>
      <c r="M542">
        <f t="shared" si="16"/>
        <v>200</v>
      </c>
      <c r="N542" s="17">
        <f t="shared" si="17"/>
        <v>3</v>
      </c>
    </row>
    <row r="543" spans="1:14" x14ac:dyDescent="0.25">
      <c r="A543" s="2">
        <v>796</v>
      </c>
      <c r="B543" s="3">
        <v>45101</v>
      </c>
      <c r="C543">
        <v>2023</v>
      </c>
      <c r="D543">
        <v>6</v>
      </c>
      <c r="E543">
        <v>24</v>
      </c>
      <c r="F543" s="4" t="s">
        <v>808</v>
      </c>
      <c r="G543" s="4" t="s">
        <v>9</v>
      </c>
      <c r="H543" s="19">
        <v>43</v>
      </c>
      <c r="I543" s="19" t="str" cm="1">
        <f t="array" ref="I543">_xlfn.IFS(H544&lt;30, "Young Adult", H544&gt;=50, "Senior", H544&gt;= 30, "Adult")</f>
        <v>Adult</v>
      </c>
      <c r="J543" s="4" t="s">
        <v>10</v>
      </c>
      <c r="K543" s="4">
        <v>4</v>
      </c>
      <c r="L543" s="5">
        <v>30</v>
      </c>
      <c r="M543">
        <f t="shared" si="16"/>
        <v>120</v>
      </c>
      <c r="N543" s="17">
        <f t="shared" si="17"/>
        <v>1.7999999999999998</v>
      </c>
    </row>
    <row r="544" spans="1:14" x14ac:dyDescent="0.25">
      <c r="A544" s="2">
        <v>876</v>
      </c>
      <c r="B544" s="3">
        <v>45208</v>
      </c>
      <c r="C544">
        <v>2023</v>
      </c>
      <c r="D544">
        <v>10</v>
      </c>
      <c r="E544">
        <v>9</v>
      </c>
      <c r="F544" s="4" t="s">
        <v>888</v>
      </c>
      <c r="G544" s="4" t="s">
        <v>9</v>
      </c>
      <c r="H544" s="19">
        <v>43</v>
      </c>
      <c r="I544" s="19" t="str" cm="1">
        <f t="array" ref="I544">_xlfn.IFS(H545&lt;30, "Young Adult", H545&gt;=50, "Senior", H545&gt;= 30, "Adult")</f>
        <v>Adult</v>
      </c>
      <c r="J544" s="4" t="s">
        <v>13</v>
      </c>
      <c r="K544" s="4">
        <v>4</v>
      </c>
      <c r="L544" s="5">
        <v>30</v>
      </c>
      <c r="M544">
        <f t="shared" si="16"/>
        <v>120</v>
      </c>
      <c r="N544" s="17">
        <f t="shared" si="17"/>
        <v>1.7999999999999998</v>
      </c>
    </row>
    <row r="545" spans="1:14" x14ac:dyDescent="0.25">
      <c r="A545" s="2">
        <v>927</v>
      </c>
      <c r="B545" s="3">
        <v>45101</v>
      </c>
      <c r="C545">
        <v>2023</v>
      </c>
      <c r="D545">
        <v>6</v>
      </c>
      <c r="E545">
        <v>24</v>
      </c>
      <c r="F545" s="4" t="s">
        <v>939</v>
      </c>
      <c r="G545" s="4" t="s">
        <v>9</v>
      </c>
      <c r="H545" s="19">
        <v>43</v>
      </c>
      <c r="I545" s="19" t="str" cm="1">
        <f t="array" ref="I545">_xlfn.IFS(H546&lt;30, "Young Adult", H546&gt;=50, "Senior", H546&gt;= 30, "Adult")</f>
        <v>Adult</v>
      </c>
      <c r="J545" s="4" t="s">
        <v>15</v>
      </c>
      <c r="K545" s="4">
        <v>4</v>
      </c>
      <c r="L545" s="5">
        <v>500</v>
      </c>
      <c r="M545">
        <f t="shared" si="16"/>
        <v>2000</v>
      </c>
      <c r="N545" s="17">
        <f t="shared" si="17"/>
        <v>30</v>
      </c>
    </row>
    <row r="546" spans="1:14" x14ac:dyDescent="0.25">
      <c r="A546" s="2">
        <v>31</v>
      </c>
      <c r="B546" s="3">
        <v>45069</v>
      </c>
      <c r="C546">
        <v>2023</v>
      </c>
      <c r="D546">
        <v>5</v>
      </c>
      <c r="E546">
        <v>23</v>
      </c>
      <c r="F546" s="4" t="s">
        <v>43</v>
      </c>
      <c r="G546" s="4" t="s">
        <v>9</v>
      </c>
      <c r="H546" s="19">
        <v>44</v>
      </c>
      <c r="I546" s="19" t="str" cm="1">
        <f t="array" ref="I546">_xlfn.IFS(H547&lt;30, "Young Adult", H547&gt;=50, "Senior", H547&gt;= 30, "Adult")</f>
        <v>Adult</v>
      </c>
      <c r="J546" s="4" t="s">
        <v>15</v>
      </c>
      <c r="K546" s="4">
        <v>4</v>
      </c>
      <c r="L546" s="5">
        <v>300</v>
      </c>
      <c r="M546">
        <f t="shared" si="16"/>
        <v>1200</v>
      </c>
      <c r="N546" s="17">
        <f t="shared" si="17"/>
        <v>18</v>
      </c>
    </row>
    <row r="547" spans="1:14" x14ac:dyDescent="0.25">
      <c r="A547" s="2">
        <v>96</v>
      </c>
      <c r="B547" s="3">
        <v>45279</v>
      </c>
      <c r="C547">
        <v>2023</v>
      </c>
      <c r="D547">
        <v>12</v>
      </c>
      <c r="E547">
        <v>19</v>
      </c>
      <c r="F547" s="4" t="s">
        <v>108</v>
      </c>
      <c r="G547" s="4" t="s">
        <v>12</v>
      </c>
      <c r="H547" s="19">
        <v>44</v>
      </c>
      <c r="I547" s="19" t="str" cm="1">
        <f t="array" ref="I547">_xlfn.IFS(H548&lt;30, "Young Adult", H548&gt;=50, "Senior", H548&gt;= 30, "Adult")</f>
        <v>Adult</v>
      </c>
      <c r="J547" s="4" t="s">
        <v>13</v>
      </c>
      <c r="K547" s="4">
        <v>2</v>
      </c>
      <c r="L547" s="5">
        <v>300</v>
      </c>
      <c r="M547">
        <f t="shared" si="16"/>
        <v>600</v>
      </c>
      <c r="N547" s="17">
        <f t="shared" si="17"/>
        <v>9</v>
      </c>
    </row>
    <row r="548" spans="1:14" x14ac:dyDescent="0.25">
      <c r="A548" s="2">
        <v>136</v>
      </c>
      <c r="B548" s="3">
        <v>45005</v>
      </c>
      <c r="C548">
        <v>2023</v>
      </c>
      <c r="D548">
        <v>3</v>
      </c>
      <c r="E548">
        <v>12</v>
      </c>
      <c r="F548" s="4" t="s">
        <v>148</v>
      </c>
      <c r="G548" s="4" t="s">
        <v>9</v>
      </c>
      <c r="H548" s="19">
        <v>44</v>
      </c>
      <c r="I548" s="19" t="str" cm="1">
        <f t="array" ref="I548">_xlfn.IFS(H549&lt;30, "Young Adult", H549&gt;=50, "Senior", H549&gt;= 30, "Adult")</f>
        <v>Adult</v>
      </c>
      <c r="J548" s="4" t="s">
        <v>15</v>
      </c>
      <c r="K548" s="4">
        <v>2</v>
      </c>
      <c r="L548" s="5">
        <v>300</v>
      </c>
      <c r="M548">
        <f t="shared" si="16"/>
        <v>600</v>
      </c>
      <c r="N548" s="17">
        <f t="shared" si="17"/>
        <v>9</v>
      </c>
    </row>
    <row r="549" spans="1:14" x14ac:dyDescent="0.25">
      <c r="A549" s="2">
        <v>158</v>
      </c>
      <c r="B549" s="3">
        <v>44984</v>
      </c>
      <c r="C549">
        <v>2023</v>
      </c>
      <c r="D549">
        <v>2</v>
      </c>
      <c r="E549">
        <v>27</v>
      </c>
      <c r="F549" s="4" t="s">
        <v>170</v>
      </c>
      <c r="G549" s="4" t="s">
        <v>12</v>
      </c>
      <c r="H549" s="19">
        <v>44</v>
      </c>
      <c r="I549" s="19" t="str" cm="1">
        <f t="array" ref="I549">_xlfn.IFS(H550&lt;30, "Young Adult", H550&gt;=50, "Senior", H550&gt;= 30, "Adult")</f>
        <v>Adult</v>
      </c>
      <c r="J549" s="4" t="s">
        <v>15</v>
      </c>
      <c r="K549" s="4">
        <v>2</v>
      </c>
      <c r="L549" s="5">
        <v>300</v>
      </c>
      <c r="M549">
        <f t="shared" si="16"/>
        <v>600</v>
      </c>
      <c r="N549" s="17">
        <f t="shared" si="17"/>
        <v>9</v>
      </c>
    </row>
    <row r="550" spans="1:14" x14ac:dyDescent="0.25">
      <c r="A550" s="2">
        <v>381</v>
      </c>
      <c r="B550" s="3">
        <v>45116</v>
      </c>
      <c r="C550">
        <v>2023</v>
      </c>
      <c r="D550">
        <v>7</v>
      </c>
      <c r="E550">
        <v>9</v>
      </c>
      <c r="F550" s="4" t="s">
        <v>393</v>
      </c>
      <c r="G550" s="4" t="s">
        <v>12</v>
      </c>
      <c r="H550" s="19">
        <v>44</v>
      </c>
      <c r="I550" s="19" t="str" cm="1">
        <f t="array" ref="I550">_xlfn.IFS(H551&lt;30, "Young Adult", H551&gt;=50, "Senior", H551&gt;= 30, "Adult")</f>
        <v>Adult</v>
      </c>
      <c r="J550" s="4" t="s">
        <v>13</v>
      </c>
      <c r="K550" s="4">
        <v>4</v>
      </c>
      <c r="L550" s="5">
        <v>25</v>
      </c>
      <c r="M550">
        <f t="shared" si="16"/>
        <v>100</v>
      </c>
      <c r="N550" s="17">
        <f t="shared" si="17"/>
        <v>1.5</v>
      </c>
    </row>
    <row r="551" spans="1:14" x14ac:dyDescent="0.25">
      <c r="A551" s="2">
        <v>387</v>
      </c>
      <c r="B551" s="3">
        <v>45081</v>
      </c>
      <c r="C551">
        <v>2023</v>
      </c>
      <c r="D551">
        <v>6</v>
      </c>
      <c r="E551">
        <v>4</v>
      </c>
      <c r="F551" s="4" t="s">
        <v>399</v>
      </c>
      <c r="G551" s="4" t="s">
        <v>9</v>
      </c>
      <c r="H551" s="19">
        <v>44</v>
      </c>
      <c r="I551" s="19" t="str" cm="1">
        <f t="array" ref="I551">_xlfn.IFS(H552&lt;30, "Young Adult", H552&gt;=50, "Senior", H552&gt;= 30, "Adult")</f>
        <v>Adult</v>
      </c>
      <c r="J551" s="4" t="s">
        <v>10</v>
      </c>
      <c r="K551" s="4">
        <v>1</v>
      </c>
      <c r="L551" s="5">
        <v>30</v>
      </c>
      <c r="M551">
        <f t="shared" si="16"/>
        <v>30</v>
      </c>
      <c r="N551" s="17">
        <f t="shared" si="17"/>
        <v>0.44999999999999996</v>
      </c>
    </row>
    <row r="552" spans="1:14" x14ac:dyDescent="0.25">
      <c r="A552" s="2">
        <v>413</v>
      </c>
      <c r="B552" s="3">
        <v>45177</v>
      </c>
      <c r="C552">
        <v>2023</v>
      </c>
      <c r="D552">
        <v>9</v>
      </c>
      <c r="E552">
        <v>8</v>
      </c>
      <c r="F552" s="4" t="s">
        <v>425</v>
      </c>
      <c r="G552" s="4" t="s">
        <v>12</v>
      </c>
      <c r="H552" s="19">
        <v>44</v>
      </c>
      <c r="I552" s="19" t="str" cm="1">
        <f t="array" ref="I552">_xlfn.IFS(H553&lt;30, "Young Adult", H553&gt;=50, "Senior", H553&gt;= 30, "Adult")</f>
        <v>Adult</v>
      </c>
      <c r="J552" s="4" t="s">
        <v>10</v>
      </c>
      <c r="K552" s="4">
        <v>3</v>
      </c>
      <c r="L552" s="5">
        <v>25</v>
      </c>
      <c r="M552">
        <f t="shared" si="16"/>
        <v>75</v>
      </c>
      <c r="N552" s="17">
        <f t="shared" si="17"/>
        <v>1.125</v>
      </c>
    </row>
    <row r="553" spans="1:14" x14ac:dyDescent="0.25">
      <c r="A553" s="2">
        <v>419</v>
      </c>
      <c r="B553" s="3">
        <v>45068</v>
      </c>
      <c r="C553">
        <v>2023</v>
      </c>
      <c r="D553">
        <v>5</v>
      </c>
      <c r="E553">
        <v>22</v>
      </c>
      <c r="F553" s="4" t="s">
        <v>431</v>
      </c>
      <c r="G553" s="4" t="s">
        <v>12</v>
      </c>
      <c r="H553" s="19">
        <v>44</v>
      </c>
      <c r="I553" s="19" t="str" cm="1">
        <f t="array" ref="I553">_xlfn.IFS(H554&lt;30, "Young Adult", H554&gt;=50, "Senior", H554&gt;= 30, "Adult")</f>
        <v>Adult</v>
      </c>
      <c r="J553" s="4" t="s">
        <v>13</v>
      </c>
      <c r="K553" s="4">
        <v>3</v>
      </c>
      <c r="L553" s="5">
        <v>30</v>
      </c>
      <c r="M553">
        <f t="shared" si="16"/>
        <v>90</v>
      </c>
      <c r="N553" s="17">
        <f t="shared" si="17"/>
        <v>1.3499999999999999</v>
      </c>
    </row>
    <row r="554" spans="1:14" x14ac:dyDescent="0.25">
      <c r="A554" s="2">
        <v>487</v>
      </c>
      <c r="B554" s="3">
        <v>45131</v>
      </c>
      <c r="C554">
        <v>2023</v>
      </c>
      <c r="D554">
        <v>7</v>
      </c>
      <c r="E554">
        <v>24</v>
      </c>
      <c r="F554" s="4" t="s">
        <v>499</v>
      </c>
      <c r="G554" s="4" t="s">
        <v>9</v>
      </c>
      <c r="H554" s="19">
        <v>44</v>
      </c>
      <c r="I554" s="19" t="str" cm="1">
        <f t="array" ref="I554">_xlfn.IFS(H555&lt;30, "Young Adult", H555&gt;=50, "Senior", H555&gt;= 30, "Adult")</f>
        <v>Adult</v>
      </c>
      <c r="J554" s="4" t="s">
        <v>13</v>
      </c>
      <c r="K554" s="4">
        <v>4</v>
      </c>
      <c r="L554" s="5">
        <v>500</v>
      </c>
      <c r="M554">
        <f t="shared" si="16"/>
        <v>2000</v>
      </c>
      <c r="N554" s="17">
        <f t="shared" si="17"/>
        <v>30</v>
      </c>
    </row>
    <row r="555" spans="1:14" x14ac:dyDescent="0.25">
      <c r="A555" s="2">
        <v>489</v>
      </c>
      <c r="B555" s="3">
        <v>45069</v>
      </c>
      <c r="C555">
        <v>2023</v>
      </c>
      <c r="D555">
        <v>5</v>
      </c>
      <c r="E555">
        <v>23</v>
      </c>
      <c r="F555" s="4" t="s">
        <v>501</v>
      </c>
      <c r="G555" s="4" t="s">
        <v>9</v>
      </c>
      <c r="H555" s="19">
        <v>44</v>
      </c>
      <c r="I555" s="19" t="str" cm="1">
        <f t="array" ref="I555">_xlfn.IFS(H556&lt;30, "Young Adult", H556&gt;=50, "Senior", H556&gt;= 30, "Adult")</f>
        <v>Adult</v>
      </c>
      <c r="J555" s="4" t="s">
        <v>15</v>
      </c>
      <c r="K555" s="4">
        <v>1</v>
      </c>
      <c r="L555" s="5">
        <v>30</v>
      </c>
      <c r="M555">
        <f t="shared" si="16"/>
        <v>30</v>
      </c>
      <c r="N555" s="17">
        <f t="shared" si="17"/>
        <v>0.44999999999999996</v>
      </c>
    </row>
    <row r="556" spans="1:14" x14ac:dyDescent="0.25">
      <c r="A556" s="2">
        <v>661</v>
      </c>
      <c r="B556" s="3">
        <v>45123</v>
      </c>
      <c r="C556">
        <v>2023</v>
      </c>
      <c r="D556">
        <v>7</v>
      </c>
      <c r="E556">
        <v>16</v>
      </c>
      <c r="F556" s="4" t="s">
        <v>673</v>
      </c>
      <c r="G556" s="4" t="s">
        <v>12</v>
      </c>
      <c r="H556" s="19">
        <v>44</v>
      </c>
      <c r="I556" s="19" t="str" cm="1">
        <f t="array" ref="I556">_xlfn.IFS(H557&lt;30, "Young Adult", H557&gt;=50, "Senior", H557&gt;= 30, "Adult")</f>
        <v>Adult</v>
      </c>
      <c r="J556" s="4" t="s">
        <v>13</v>
      </c>
      <c r="K556" s="4">
        <v>4</v>
      </c>
      <c r="L556" s="5">
        <v>25</v>
      </c>
      <c r="M556">
        <f t="shared" si="16"/>
        <v>100</v>
      </c>
      <c r="N556" s="17">
        <f t="shared" si="17"/>
        <v>1.5</v>
      </c>
    </row>
    <row r="557" spans="1:14" x14ac:dyDescent="0.25">
      <c r="A557" s="2">
        <v>664</v>
      </c>
      <c r="B557" s="3">
        <v>45288</v>
      </c>
      <c r="C557">
        <v>2023</v>
      </c>
      <c r="D557">
        <v>12</v>
      </c>
      <c r="E557">
        <v>28</v>
      </c>
      <c r="F557" s="4" t="s">
        <v>676</v>
      </c>
      <c r="G557" s="4" t="s">
        <v>12</v>
      </c>
      <c r="H557" s="19">
        <v>44</v>
      </c>
      <c r="I557" s="19" t="str" cm="1">
        <f t="array" ref="I557">_xlfn.IFS(H558&lt;30, "Young Adult", H558&gt;=50, "Senior", H558&gt;= 30, "Adult")</f>
        <v>Adult</v>
      </c>
      <c r="J557" s="4" t="s">
        <v>13</v>
      </c>
      <c r="K557" s="4">
        <v>4</v>
      </c>
      <c r="L557" s="5">
        <v>500</v>
      </c>
      <c r="M557">
        <f t="shared" si="16"/>
        <v>2000</v>
      </c>
      <c r="N557" s="17">
        <f t="shared" si="17"/>
        <v>30</v>
      </c>
    </row>
    <row r="558" spans="1:14" x14ac:dyDescent="0.25">
      <c r="A558" s="2">
        <v>944</v>
      </c>
      <c r="B558" s="3">
        <v>45082</v>
      </c>
      <c r="C558">
        <v>2023</v>
      </c>
      <c r="D558">
        <v>6</v>
      </c>
      <c r="E558">
        <v>5</v>
      </c>
      <c r="F558" s="4" t="s">
        <v>956</v>
      </c>
      <c r="G558" s="4" t="s">
        <v>9</v>
      </c>
      <c r="H558" s="19">
        <v>44</v>
      </c>
      <c r="I558" s="19" t="str" cm="1">
        <f t="array" ref="I558">_xlfn.IFS(H559&lt;30, "Young Adult", H559&gt;=50, "Senior", H559&gt;= 30, "Adult")</f>
        <v>Adult</v>
      </c>
      <c r="J558" s="4" t="s">
        <v>13</v>
      </c>
      <c r="K558" s="4">
        <v>2</v>
      </c>
      <c r="L558" s="5">
        <v>25</v>
      </c>
      <c r="M558">
        <f t="shared" si="16"/>
        <v>50</v>
      </c>
      <c r="N558" s="17">
        <f t="shared" si="17"/>
        <v>0.75</v>
      </c>
    </row>
    <row r="559" spans="1:14" x14ac:dyDescent="0.25">
      <c r="A559" s="2">
        <v>962</v>
      </c>
      <c r="B559" s="3">
        <v>45218</v>
      </c>
      <c r="C559">
        <v>2023</v>
      </c>
      <c r="D559">
        <v>10</v>
      </c>
      <c r="E559">
        <v>19</v>
      </c>
      <c r="F559" s="4" t="s">
        <v>974</v>
      </c>
      <c r="G559" s="4" t="s">
        <v>9</v>
      </c>
      <c r="H559" s="19">
        <v>44</v>
      </c>
      <c r="I559" s="19" t="str" cm="1">
        <f t="array" ref="I559">_xlfn.IFS(H560&lt;30, "Young Adult", H560&gt;=50, "Senior", H560&gt;= 30, "Adult")</f>
        <v>Adult</v>
      </c>
      <c r="J559" s="4" t="s">
        <v>13</v>
      </c>
      <c r="K559" s="4">
        <v>2</v>
      </c>
      <c r="L559" s="5">
        <v>30</v>
      </c>
      <c r="M559">
        <f t="shared" si="16"/>
        <v>60</v>
      </c>
      <c r="N559" s="17">
        <f t="shared" si="17"/>
        <v>0.89999999999999991</v>
      </c>
    </row>
    <row r="560" spans="1:14" x14ac:dyDescent="0.25">
      <c r="A560" s="2">
        <v>989</v>
      </c>
      <c r="B560" s="3">
        <v>45288</v>
      </c>
      <c r="C560">
        <v>2023</v>
      </c>
      <c r="D560">
        <v>12</v>
      </c>
      <c r="E560">
        <v>28</v>
      </c>
      <c r="F560" s="4" t="s">
        <v>1001</v>
      </c>
      <c r="G560" s="4" t="s">
        <v>12</v>
      </c>
      <c r="H560" s="19">
        <v>44</v>
      </c>
      <c r="I560" s="19" t="str" cm="1">
        <f t="array" ref="I560">_xlfn.IFS(H561&lt;30, "Young Adult", H561&gt;=50, "Senior", H561&gt;= 30, "Adult")</f>
        <v>Adult</v>
      </c>
      <c r="J560" s="4" t="s">
        <v>15</v>
      </c>
      <c r="K560" s="4">
        <v>1</v>
      </c>
      <c r="L560" s="5">
        <v>25</v>
      </c>
      <c r="M560">
        <f t="shared" si="16"/>
        <v>25</v>
      </c>
      <c r="N560" s="17">
        <f t="shared" si="17"/>
        <v>0.375</v>
      </c>
    </row>
    <row r="561" spans="1:14" x14ac:dyDescent="0.25">
      <c r="A561" s="2">
        <v>6</v>
      </c>
      <c r="B561" s="3">
        <v>45041</v>
      </c>
      <c r="C561">
        <v>2023</v>
      </c>
      <c r="D561">
        <v>4</v>
      </c>
      <c r="E561">
        <v>25</v>
      </c>
      <c r="F561" s="4" t="s">
        <v>18</v>
      </c>
      <c r="G561" s="4" t="s">
        <v>12</v>
      </c>
      <c r="H561" s="19">
        <v>45</v>
      </c>
      <c r="I561" s="19" t="str" cm="1">
        <f t="array" ref="I561">_xlfn.IFS(H562&lt;30, "Young Adult", H562&gt;=50, "Senior", H562&gt;= 30, "Adult")</f>
        <v>Adult</v>
      </c>
      <c r="J561" s="4" t="s">
        <v>10</v>
      </c>
      <c r="K561" s="4">
        <v>1</v>
      </c>
      <c r="L561" s="5">
        <v>30</v>
      </c>
      <c r="M561">
        <f t="shared" si="16"/>
        <v>30</v>
      </c>
      <c r="N561" s="17">
        <f t="shared" si="17"/>
        <v>0.44999999999999996</v>
      </c>
    </row>
    <row r="562" spans="1:14" x14ac:dyDescent="0.25">
      <c r="A562" s="2">
        <v>40</v>
      </c>
      <c r="B562" s="3">
        <v>45099</v>
      </c>
      <c r="C562">
        <v>2023</v>
      </c>
      <c r="D562">
        <v>6</v>
      </c>
      <c r="E562">
        <v>22</v>
      </c>
      <c r="F562" s="4" t="s">
        <v>52</v>
      </c>
      <c r="G562" s="4" t="s">
        <v>9</v>
      </c>
      <c r="H562" s="19">
        <v>45</v>
      </c>
      <c r="I562" s="19" t="str" cm="1">
        <f t="array" ref="I562">_xlfn.IFS(H563&lt;30, "Young Adult", H563&gt;=50, "Senior", H563&gt;= 30, "Adult")</f>
        <v>Adult</v>
      </c>
      <c r="J562" s="4" t="s">
        <v>10</v>
      </c>
      <c r="K562" s="4">
        <v>1</v>
      </c>
      <c r="L562" s="5">
        <v>50</v>
      </c>
      <c r="M562">
        <f t="shared" si="16"/>
        <v>50</v>
      </c>
      <c r="N562" s="17">
        <f t="shared" si="17"/>
        <v>0.75</v>
      </c>
    </row>
    <row r="563" spans="1:14" x14ac:dyDescent="0.25">
      <c r="A563" s="2">
        <v>66</v>
      </c>
      <c r="B563" s="3">
        <v>45043</v>
      </c>
      <c r="C563">
        <v>2023</v>
      </c>
      <c r="D563">
        <v>3</v>
      </c>
      <c r="E563">
        <v>27</v>
      </c>
      <c r="F563" s="4" t="s">
        <v>78</v>
      </c>
      <c r="G563" s="4" t="s">
        <v>12</v>
      </c>
      <c r="H563" s="19">
        <v>45</v>
      </c>
      <c r="I563" s="19" t="str" cm="1">
        <f t="array" ref="I563">_xlfn.IFS(H564&lt;30, "Young Adult", H564&gt;=50, "Senior", H564&gt;= 30, "Adult")</f>
        <v>Adult</v>
      </c>
      <c r="J563" s="4" t="s">
        <v>15</v>
      </c>
      <c r="K563" s="4">
        <v>1</v>
      </c>
      <c r="L563" s="5">
        <v>30</v>
      </c>
      <c r="M563">
        <f t="shared" si="16"/>
        <v>30</v>
      </c>
      <c r="N563" s="17">
        <f t="shared" si="17"/>
        <v>0.44999999999999996</v>
      </c>
    </row>
    <row r="564" spans="1:14" x14ac:dyDescent="0.25">
      <c r="A564" s="2">
        <v>143</v>
      </c>
      <c r="B564" s="3">
        <v>45124</v>
      </c>
      <c r="C564">
        <v>2023</v>
      </c>
      <c r="D564">
        <v>7</v>
      </c>
      <c r="E564">
        <v>17</v>
      </c>
      <c r="F564" s="4" t="s">
        <v>155</v>
      </c>
      <c r="G564" s="4" t="s">
        <v>12</v>
      </c>
      <c r="H564" s="19">
        <v>45</v>
      </c>
      <c r="I564" s="19" t="str" cm="1">
        <f t="array" ref="I564">_xlfn.IFS(H565&lt;30, "Young Adult", H565&gt;=50, "Senior", H565&gt;= 30, "Adult")</f>
        <v>Adult</v>
      </c>
      <c r="J564" s="4" t="s">
        <v>13</v>
      </c>
      <c r="K564" s="4">
        <v>1</v>
      </c>
      <c r="L564" s="5">
        <v>50</v>
      </c>
      <c r="M564">
        <f t="shared" si="16"/>
        <v>50</v>
      </c>
      <c r="N564" s="17">
        <f t="shared" si="17"/>
        <v>0.75</v>
      </c>
    </row>
    <row r="565" spans="1:14" x14ac:dyDescent="0.25">
      <c r="A565" s="2">
        <v>177</v>
      </c>
      <c r="B565" s="3">
        <v>45009</v>
      </c>
      <c r="C565">
        <v>2023</v>
      </c>
      <c r="D565">
        <v>3</v>
      </c>
      <c r="E565">
        <v>24</v>
      </c>
      <c r="F565" s="4" t="s">
        <v>189</v>
      </c>
      <c r="G565" s="4" t="s">
        <v>9</v>
      </c>
      <c r="H565" s="19">
        <v>45</v>
      </c>
      <c r="I565" s="19" t="str" cm="1">
        <f t="array" ref="I565">_xlfn.IFS(H566&lt;30, "Young Adult", H566&gt;=50, "Senior", H566&gt;= 30, "Adult")</f>
        <v>Adult</v>
      </c>
      <c r="J565" s="4" t="s">
        <v>10</v>
      </c>
      <c r="K565" s="4">
        <v>2</v>
      </c>
      <c r="L565" s="5">
        <v>50</v>
      </c>
      <c r="M565">
        <f t="shared" si="16"/>
        <v>100</v>
      </c>
      <c r="N565" s="17">
        <f t="shared" si="17"/>
        <v>1.5</v>
      </c>
    </row>
    <row r="566" spans="1:14" x14ac:dyDescent="0.25">
      <c r="A566" s="2">
        <v>199</v>
      </c>
      <c r="B566" s="3">
        <v>45264</v>
      </c>
      <c r="C566">
        <v>2023</v>
      </c>
      <c r="D566">
        <v>12</v>
      </c>
      <c r="E566">
        <v>4</v>
      </c>
      <c r="F566" s="4" t="s">
        <v>211</v>
      </c>
      <c r="G566" s="4" t="s">
        <v>9</v>
      </c>
      <c r="H566" s="19">
        <v>45</v>
      </c>
      <c r="I566" s="19" t="str" cm="1">
        <f t="array" ref="I566">_xlfn.IFS(H567&lt;30, "Young Adult", H567&gt;=50, "Senior", H567&gt;= 30, "Adult")</f>
        <v>Adult</v>
      </c>
      <c r="J566" s="4" t="s">
        <v>10</v>
      </c>
      <c r="K566" s="4">
        <v>3</v>
      </c>
      <c r="L566" s="5">
        <v>500</v>
      </c>
      <c r="M566">
        <f t="shared" si="16"/>
        <v>1500</v>
      </c>
      <c r="N566" s="17">
        <f t="shared" si="17"/>
        <v>22.5</v>
      </c>
    </row>
    <row r="567" spans="1:14" x14ac:dyDescent="0.25">
      <c r="A567" s="2">
        <v>259</v>
      </c>
      <c r="B567" s="3">
        <v>45147</v>
      </c>
      <c r="C567">
        <v>2023</v>
      </c>
      <c r="D567">
        <v>8</v>
      </c>
      <c r="E567">
        <v>9</v>
      </c>
      <c r="F567" s="4" t="s">
        <v>271</v>
      </c>
      <c r="G567" s="4" t="s">
        <v>12</v>
      </c>
      <c r="H567" s="19">
        <v>45</v>
      </c>
      <c r="I567" s="19" t="str" cm="1">
        <f t="array" ref="I567">_xlfn.IFS(H568&lt;30, "Young Adult", H568&gt;=50, "Senior", H568&gt;= 30, "Adult")</f>
        <v>Adult</v>
      </c>
      <c r="J567" s="4" t="s">
        <v>13</v>
      </c>
      <c r="K567" s="4">
        <v>4</v>
      </c>
      <c r="L567" s="5">
        <v>50</v>
      </c>
      <c r="M567">
        <f t="shared" si="16"/>
        <v>200</v>
      </c>
      <c r="N567" s="17">
        <f t="shared" si="17"/>
        <v>3</v>
      </c>
    </row>
    <row r="568" spans="1:14" x14ac:dyDescent="0.25">
      <c r="A568" s="2">
        <v>451</v>
      </c>
      <c r="B568" s="3">
        <v>45276</v>
      </c>
      <c r="C568">
        <v>2023</v>
      </c>
      <c r="D568">
        <v>12</v>
      </c>
      <c r="E568">
        <v>16</v>
      </c>
      <c r="F568" s="4" t="s">
        <v>463</v>
      </c>
      <c r="G568" s="4" t="s">
        <v>12</v>
      </c>
      <c r="H568" s="19">
        <v>45</v>
      </c>
      <c r="I568" s="19" t="str" cm="1">
        <f t="array" ref="I568">_xlfn.IFS(H569&lt;30, "Young Adult", H569&gt;=50, "Senior", H569&gt;= 30, "Adult")</f>
        <v>Adult</v>
      </c>
      <c r="J568" s="4" t="s">
        <v>15</v>
      </c>
      <c r="K568" s="4">
        <v>1</v>
      </c>
      <c r="L568" s="5">
        <v>30</v>
      </c>
      <c r="M568">
        <f t="shared" si="16"/>
        <v>30</v>
      </c>
      <c r="N568" s="17">
        <f t="shared" si="17"/>
        <v>0.44999999999999996</v>
      </c>
    </row>
    <row r="569" spans="1:14" x14ac:dyDescent="0.25">
      <c r="A569" s="2">
        <v>503</v>
      </c>
      <c r="B569" s="3">
        <v>45224</v>
      </c>
      <c r="C569">
        <v>2023</v>
      </c>
      <c r="D569">
        <v>10</v>
      </c>
      <c r="E569">
        <v>25</v>
      </c>
      <c r="F569" s="4" t="s">
        <v>515</v>
      </c>
      <c r="G569" s="4" t="s">
        <v>9</v>
      </c>
      <c r="H569" s="19">
        <v>45</v>
      </c>
      <c r="I569" s="19" t="str" cm="1">
        <f t="array" ref="I569">_xlfn.IFS(H570&lt;30, "Young Adult", H570&gt;=50, "Senior", H570&gt;= 30, "Adult")</f>
        <v>Adult</v>
      </c>
      <c r="J569" s="4" t="s">
        <v>10</v>
      </c>
      <c r="K569" s="4">
        <v>4</v>
      </c>
      <c r="L569" s="5">
        <v>500</v>
      </c>
      <c r="M569">
        <f t="shared" si="16"/>
        <v>2000</v>
      </c>
      <c r="N569" s="17">
        <f t="shared" si="17"/>
        <v>30</v>
      </c>
    </row>
    <row r="570" spans="1:14" x14ac:dyDescent="0.25">
      <c r="A570" s="2">
        <v>511</v>
      </c>
      <c r="B570" s="3">
        <v>45150</v>
      </c>
      <c r="C570">
        <v>2023</v>
      </c>
      <c r="D570">
        <v>8</v>
      </c>
      <c r="E570">
        <v>12</v>
      </c>
      <c r="F570" s="4" t="s">
        <v>523</v>
      </c>
      <c r="G570" s="4" t="s">
        <v>9</v>
      </c>
      <c r="H570" s="19">
        <v>45</v>
      </c>
      <c r="I570" s="19" t="str" cm="1">
        <f t="array" ref="I570">_xlfn.IFS(H571&lt;30, "Young Adult", H571&gt;=50, "Senior", H571&gt;= 30, "Adult")</f>
        <v>Adult</v>
      </c>
      <c r="J570" s="4" t="s">
        <v>10</v>
      </c>
      <c r="K570" s="4">
        <v>2</v>
      </c>
      <c r="L570" s="5">
        <v>50</v>
      </c>
      <c r="M570">
        <f t="shared" si="16"/>
        <v>100</v>
      </c>
      <c r="N570" s="17">
        <f t="shared" si="17"/>
        <v>1.5</v>
      </c>
    </row>
    <row r="571" spans="1:14" x14ac:dyDescent="0.25">
      <c r="A571" s="2">
        <v>534</v>
      </c>
      <c r="B571" s="3">
        <v>45087</v>
      </c>
      <c r="C571">
        <v>2023</v>
      </c>
      <c r="D571">
        <v>6</v>
      </c>
      <c r="E571">
        <v>10</v>
      </c>
      <c r="F571" s="4" t="s">
        <v>546</v>
      </c>
      <c r="G571" s="4" t="s">
        <v>9</v>
      </c>
      <c r="H571" s="19">
        <v>45</v>
      </c>
      <c r="I571" s="19" t="str" cm="1">
        <f t="array" ref="I571">_xlfn.IFS(H572&lt;30, "Young Adult", H572&gt;=50, "Senior", H572&gt;= 30, "Adult")</f>
        <v>Adult</v>
      </c>
      <c r="J571" s="4" t="s">
        <v>13</v>
      </c>
      <c r="K571" s="4">
        <v>2</v>
      </c>
      <c r="L571" s="5">
        <v>500</v>
      </c>
      <c r="M571">
        <f t="shared" si="16"/>
        <v>1000</v>
      </c>
      <c r="N571" s="17">
        <f t="shared" si="17"/>
        <v>15</v>
      </c>
    </row>
    <row r="572" spans="1:14" x14ac:dyDescent="0.25">
      <c r="A572" s="2">
        <v>551</v>
      </c>
      <c r="B572" s="3">
        <v>45121</v>
      </c>
      <c r="C572">
        <v>2023</v>
      </c>
      <c r="D572">
        <v>7</v>
      </c>
      <c r="E572">
        <v>14</v>
      </c>
      <c r="F572" s="4" t="s">
        <v>563</v>
      </c>
      <c r="G572" s="4" t="s">
        <v>9</v>
      </c>
      <c r="H572" s="19">
        <v>45</v>
      </c>
      <c r="I572" s="19" t="str" cm="1">
        <f t="array" ref="I572">_xlfn.IFS(H573&lt;30, "Young Adult", H573&gt;=50, "Senior", H573&gt;= 30, "Adult")</f>
        <v>Adult</v>
      </c>
      <c r="J572" s="4" t="s">
        <v>15</v>
      </c>
      <c r="K572" s="4">
        <v>3</v>
      </c>
      <c r="L572" s="5">
        <v>300</v>
      </c>
      <c r="M572">
        <f t="shared" si="16"/>
        <v>900</v>
      </c>
      <c r="N572" s="17">
        <f t="shared" si="17"/>
        <v>13.5</v>
      </c>
    </row>
    <row r="573" spans="1:14" x14ac:dyDescent="0.25">
      <c r="A573" s="2">
        <v>565</v>
      </c>
      <c r="B573" s="3">
        <v>45237</v>
      </c>
      <c r="C573">
        <v>2023</v>
      </c>
      <c r="D573">
        <v>11</v>
      </c>
      <c r="E573">
        <v>7</v>
      </c>
      <c r="F573" s="4" t="s">
        <v>577</v>
      </c>
      <c r="G573" s="4" t="s">
        <v>12</v>
      </c>
      <c r="H573" s="19">
        <v>45</v>
      </c>
      <c r="I573" s="19" t="str" cm="1">
        <f t="array" ref="I573">_xlfn.IFS(H574&lt;30, "Young Adult", H574&gt;=50, "Senior", H574&gt;= 30, "Adult")</f>
        <v>Adult</v>
      </c>
      <c r="J573" s="4" t="s">
        <v>10</v>
      </c>
      <c r="K573" s="4">
        <v>2</v>
      </c>
      <c r="L573" s="5">
        <v>30</v>
      </c>
      <c r="M573">
        <f t="shared" si="16"/>
        <v>60</v>
      </c>
      <c r="N573" s="17">
        <f t="shared" si="17"/>
        <v>0.89999999999999991</v>
      </c>
    </row>
    <row r="574" spans="1:14" x14ac:dyDescent="0.25">
      <c r="A574" s="2">
        <v>675</v>
      </c>
      <c r="B574" s="3">
        <v>45142</v>
      </c>
      <c r="C574">
        <v>2023</v>
      </c>
      <c r="D574">
        <v>8</v>
      </c>
      <c r="E574">
        <v>4</v>
      </c>
      <c r="F574" s="4" t="s">
        <v>687</v>
      </c>
      <c r="G574" s="4" t="s">
        <v>12</v>
      </c>
      <c r="H574" s="19">
        <v>45</v>
      </c>
      <c r="I574" s="19" t="str" cm="1">
        <f t="array" ref="I574">_xlfn.IFS(H575&lt;30, "Young Adult", H575&gt;=50, "Senior", H575&gt;= 30, "Adult")</f>
        <v>Adult</v>
      </c>
      <c r="J574" s="4" t="s">
        <v>13</v>
      </c>
      <c r="K574" s="4">
        <v>2</v>
      </c>
      <c r="L574" s="5">
        <v>30</v>
      </c>
      <c r="M574">
        <f t="shared" si="16"/>
        <v>60</v>
      </c>
      <c r="N574" s="17">
        <f t="shared" si="17"/>
        <v>0.89999999999999991</v>
      </c>
    </row>
    <row r="575" spans="1:14" x14ac:dyDescent="0.25">
      <c r="A575" s="2">
        <v>907</v>
      </c>
      <c r="B575" s="3">
        <v>44934</v>
      </c>
      <c r="C575">
        <v>2023</v>
      </c>
      <c r="D575">
        <v>1</v>
      </c>
      <c r="E575">
        <v>8</v>
      </c>
      <c r="F575" s="4" t="s">
        <v>919</v>
      </c>
      <c r="G575" s="4" t="s">
        <v>12</v>
      </c>
      <c r="H575" s="19">
        <v>45</v>
      </c>
      <c r="I575" s="19" t="str" cm="1">
        <f t="array" ref="I575">_xlfn.IFS(H576&lt;30, "Young Adult", H576&gt;=50, "Senior", H576&gt;= 30, "Adult")</f>
        <v>Adult</v>
      </c>
      <c r="J575" s="4" t="s">
        <v>15</v>
      </c>
      <c r="K575" s="4">
        <v>1</v>
      </c>
      <c r="L575" s="5">
        <v>25</v>
      </c>
      <c r="M575">
        <f t="shared" si="16"/>
        <v>25</v>
      </c>
      <c r="N575" s="17">
        <f t="shared" si="17"/>
        <v>0.375</v>
      </c>
    </row>
    <row r="576" spans="1:14" x14ac:dyDescent="0.25">
      <c r="A576" s="2">
        <v>932</v>
      </c>
      <c r="B576" s="3">
        <v>44985</v>
      </c>
      <c r="C576">
        <v>2023</v>
      </c>
      <c r="D576">
        <v>2</v>
      </c>
      <c r="E576">
        <v>28</v>
      </c>
      <c r="F576" s="4" t="s">
        <v>944</v>
      </c>
      <c r="G576" s="4" t="s">
        <v>12</v>
      </c>
      <c r="H576" s="19">
        <v>45</v>
      </c>
      <c r="I576" s="19" t="str" cm="1">
        <f t="array" ref="I576">_xlfn.IFS(H577&lt;30, "Young Adult", H577&gt;=50, "Senior", H577&gt;= 30, "Adult")</f>
        <v>Adult</v>
      </c>
      <c r="J576" s="4" t="s">
        <v>10</v>
      </c>
      <c r="K576" s="4">
        <v>4</v>
      </c>
      <c r="L576" s="5">
        <v>25</v>
      </c>
      <c r="M576">
        <f t="shared" si="16"/>
        <v>100</v>
      </c>
      <c r="N576" s="17">
        <f t="shared" si="17"/>
        <v>1.5</v>
      </c>
    </row>
    <row r="577" spans="1:14" x14ac:dyDescent="0.25">
      <c r="A577" s="2">
        <v>953</v>
      </c>
      <c r="B577" s="3">
        <v>45042</v>
      </c>
      <c r="C577">
        <v>2023</v>
      </c>
      <c r="D577">
        <v>4</v>
      </c>
      <c r="E577">
        <v>26</v>
      </c>
      <c r="F577" s="4" t="s">
        <v>965</v>
      </c>
      <c r="G577" s="4" t="s">
        <v>9</v>
      </c>
      <c r="H577" s="19">
        <v>45</v>
      </c>
      <c r="I577" s="19" t="str" cm="1">
        <f t="array" ref="I577">_xlfn.IFS(H578&lt;30, "Young Adult", H578&gt;=50, "Senior", H578&gt;= 30, "Adult")</f>
        <v>Adult</v>
      </c>
      <c r="J577" s="4" t="s">
        <v>10</v>
      </c>
      <c r="K577" s="4">
        <v>3</v>
      </c>
      <c r="L577" s="5">
        <v>30</v>
      </c>
      <c r="M577">
        <f t="shared" si="16"/>
        <v>90</v>
      </c>
      <c r="N577" s="17">
        <f t="shared" si="17"/>
        <v>1.3499999999999999</v>
      </c>
    </row>
    <row r="578" spans="1:14" x14ac:dyDescent="0.25">
      <c r="A578" s="2">
        <v>7</v>
      </c>
      <c r="B578" s="3">
        <v>44998</v>
      </c>
      <c r="C578">
        <v>2023</v>
      </c>
      <c r="D578">
        <v>3</v>
      </c>
      <c r="E578">
        <v>13</v>
      </c>
      <c r="F578" s="4" t="s">
        <v>19</v>
      </c>
      <c r="G578" s="4" t="s">
        <v>9</v>
      </c>
      <c r="H578" s="19">
        <v>46</v>
      </c>
      <c r="I578" s="19" t="str" cm="1">
        <f t="array" ref="I578">_xlfn.IFS(H579&lt;30, "Young Adult", H579&gt;=50, "Senior", H579&gt;= 30, "Adult")</f>
        <v>Adult</v>
      </c>
      <c r="J578" s="4" t="s">
        <v>13</v>
      </c>
      <c r="K578" s="4">
        <v>2</v>
      </c>
      <c r="L578" s="5">
        <v>25</v>
      </c>
      <c r="M578">
        <f t="shared" ref="M578:M641" si="18">K578*L578</f>
        <v>50</v>
      </c>
      <c r="N578" s="17">
        <f t="shared" ref="N578:N641" si="19">M578*$Q$4</f>
        <v>0.75</v>
      </c>
    </row>
    <row r="579" spans="1:14" x14ac:dyDescent="0.25">
      <c r="A579" s="2">
        <v>106</v>
      </c>
      <c r="B579" s="3">
        <v>45064</v>
      </c>
      <c r="C579">
        <v>2023</v>
      </c>
      <c r="D579">
        <v>5</v>
      </c>
      <c r="E579">
        <v>18</v>
      </c>
      <c r="F579" s="4" t="s">
        <v>118</v>
      </c>
      <c r="G579" s="4" t="s">
        <v>12</v>
      </c>
      <c r="H579" s="19">
        <v>46</v>
      </c>
      <c r="I579" s="19" t="str" cm="1">
        <f t="array" ref="I579">_xlfn.IFS(H580&lt;30, "Young Adult", H580&gt;=50, "Senior", H580&gt;= 30, "Adult")</f>
        <v>Adult</v>
      </c>
      <c r="J579" s="4" t="s">
        <v>13</v>
      </c>
      <c r="K579" s="4">
        <v>1</v>
      </c>
      <c r="L579" s="5">
        <v>50</v>
      </c>
      <c r="M579">
        <f t="shared" si="18"/>
        <v>50</v>
      </c>
      <c r="N579" s="17">
        <f t="shared" si="19"/>
        <v>0.75</v>
      </c>
    </row>
    <row r="580" spans="1:14" x14ac:dyDescent="0.25">
      <c r="A580" s="2">
        <v>137</v>
      </c>
      <c r="B580" s="3">
        <v>45248</v>
      </c>
      <c r="C580">
        <v>2023</v>
      </c>
      <c r="D580">
        <v>11</v>
      </c>
      <c r="E580">
        <v>18</v>
      </c>
      <c r="F580" s="4" t="s">
        <v>149</v>
      </c>
      <c r="G580" s="4" t="s">
        <v>9</v>
      </c>
      <c r="H580" s="19">
        <v>46</v>
      </c>
      <c r="I580" s="19" t="str" cm="1">
        <f t="array" ref="I580">_xlfn.IFS(H581&lt;30, "Young Adult", H581&gt;=50, "Senior", H581&gt;= 30, "Adult")</f>
        <v>Adult</v>
      </c>
      <c r="J580" s="4" t="s">
        <v>10</v>
      </c>
      <c r="K580" s="4">
        <v>2</v>
      </c>
      <c r="L580" s="5">
        <v>500</v>
      </c>
      <c r="M580">
        <f t="shared" si="18"/>
        <v>1000</v>
      </c>
      <c r="N580" s="17">
        <f t="shared" si="19"/>
        <v>15</v>
      </c>
    </row>
    <row r="581" spans="1:14" x14ac:dyDescent="0.25">
      <c r="A581" s="2">
        <v>329</v>
      </c>
      <c r="B581" s="3">
        <v>44956</v>
      </c>
      <c r="C581">
        <v>2023</v>
      </c>
      <c r="D581">
        <v>1</v>
      </c>
      <c r="E581">
        <v>30</v>
      </c>
      <c r="F581" s="4" t="s">
        <v>341</v>
      </c>
      <c r="G581" s="4" t="s">
        <v>12</v>
      </c>
      <c r="H581" s="19">
        <v>46</v>
      </c>
      <c r="I581" s="19" t="str" cm="1">
        <f t="array" ref="I581">_xlfn.IFS(H582&lt;30, "Young Adult", H582&gt;=50, "Senior", H582&gt;= 30, "Adult")</f>
        <v>Adult</v>
      </c>
      <c r="J581" s="4" t="s">
        <v>15</v>
      </c>
      <c r="K581" s="4">
        <v>4</v>
      </c>
      <c r="L581" s="5">
        <v>25</v>
      </c>
      <c r="M581">
        <f t="shared" si="18"/>
        <v>100</v>
      </c>
      <c r="N581" s="17">
        <f t="shared" si="19"/>
        <v>1.5</v>
      </c>
    </row>
    <row r="582" spans="1:14" x14ac:dyDescent="0.25">
      <c r="A582" s="2">
        <v>377</v>
      </c>
      <c r="B582" s="3">
        <v>44994</v>
      </c>
      <c r="C582">
        <v>2023</v>
      </c>
      <c r="D582">
        <v>3</v>
      </c>
      <c r="E582">
        <v>9</v>
      </c>
      <c r="F582" s="4" t="s">
        <v>389</v>
      </c>
      <c r="G582" s="4" t="s">
        <v>12</v>
      </c>
      <c r="H582" s="19">
        <v>46</v>
      </c>
      <c r="I582" s="19" t="str" cm="1">
        <f t="array" ref="I582">_xlfn.IFS(H583&lt;30, "Young Adult", H583&gt;=50, "Senior", H583&gt;= 30, "Adult")</f>
        <v>Adult</v>
      </c>
      <c r="J582" s="4" t="s">
        <v>13</v>
      </c>
      <c r="K582" s="4">
        <v>4</v>
      </c>
      <c r="L582" s="5">
        <v>50</v>
      </c>
      <c r="M582">
        <f t="shared" si="18"/>
        <v>200</v>
      </c>
      <c r="N582" s="17">
        <f t="shared" si="19"/>
        <v>3</v>
      </c>
    </row>
    <row r="583" spans="1:14" x14ac:dyDescent="0.25">
      <c r="A583" s="2">
        <v>383</v>
      </c>
      <c r="B583" s="3">
        <v>45007</v>
      </c>
      <c r="C583">
        <v>2023</v>
      </c>
      <c r="D583">
        <v>3</v>
      </c>
      <c r="E583">
        <v>22</v>
      </c>
      <c r="F583" s="4" t="s">
        <v>395</v>
      </c>
      <c r="G583" s="4" t="s">
        <v>12</v>
      </c>
      <c r="H583" s="19">
        <v>46</v>
      </c>
      <c r="I583" s="19" t="str" cm="1">
        <f t="array" ref="I583">_xlfn.IFS(H584&lt;30, "Young Adult", H584&gt;=50, "Senior", H584&gt;= 30, "Adult")</f>
        <v>Adult</v>
      </c>
      <c r="J583" s="4" t="s">
        <v>10</v>
      </c>
      <c r="K583" s="4">
        <v>3</v>
      </c>
      <c r="L583" s="5">
        <v>30</v>
      </c>
      <c r="M583">
        <f t="shared" si="18"/>
        <v>90</v>
      </c>
      <c r="N583" s="17">
        <f t="shared" si="19"/>
        <v>1.3499999999999999</v>
      </c>
    </row>
    <row r="584" spans="1:14" x14ac:dyDescent="0.25">
      <c r="A584" s="2">
        <v>404</v>
      </c>
      <c r="B584" s="3">
        <v>45071</v>
      </c>
      <c r="C584">
        <v>2023</v>
      </c>
      <c r="D584">
        <v>5</v>
      </c>
      <c r="E584">
        <v>25</v>
      </c>
      <c r="F584" s="4" t="s">
        <v>416</v>
      </c>
      <c r="G584" s="4" t="s">
        <v>9</v>
      </c>
      <c r="H584" s="19">
        <v>46</v>
      </c>
      <c r="I584" s="19" t="str" cm="1">
        <f t="array" ref="I584">_xlfn.IFS(H585&lt;30, "Young Adult", H585&gt;=50, "Senior", H585&gt;= 30, "Adult")</f>
        <v>Adult</v>
      </c>
      <c r="J584" s="4" t="s">
        <v>15</v>
      </c>
      <c r="K584" s="4">
        <v>2</v>
      </c>
      <c r="L584" s="5">
        <v>500</v>
      </c>
      <c r="M584">
        <f t="shared" si="18"/>
        <v>1000</v>
      </c>
      <c r="N584" s="17">
        <f t="shared" si="19"/>
        <v>15</v>
      </c>
    </row>
    <row r="585" spans="1:14" x14ac:dyDescent="0.25">
      <c r="A585" s="2">
        <v>407</v>
      </c>
      <c r="B585" s="3">
        <v>45102</v>
      </c>
      <c r="C585">
        <v>2023</v>
      </c>
      <c r="D585">
        <v>6</v>
      </c>
      <c r="E585">
        <v>25</v>
      </c>
      <c r="F585" s="4" t="s">
        <v>419</v>
      </c>
      <c r="G585" s="4" t="s">
        <v>12</v>
      </c>
      <c r="H585" s="19">
        <v>46</v>
      </c>
      <c r="I585" s="19" t="str" cm="1">
        <f t="array" ref="I585">_xlfn.IFS(H586&lt;30, "Young Adult", H586&gt;=50, "Senior", H586&gt;= 30, "Adult")</f>
        <v>Adult</v>
      </c>
      <c r="J585" s="4" t="s">
        <v>15</v>
      </c>
      <c r="K585" s="4">
        <v>3</v>
      </c>
      <c r="L585" s="5">
        <v>300</v>
      </c>
      <c r="M585">
        <f t="shared" si="18"/>
        <v>900</v>
      </c>
      <c r="N585" s="17">
        <f t="shared" si="19"/>
        <v>13.5</v>
      </c>
    </row>
    <row r="586" spans="1:14" x14ac:dyDescent="0.25">
      <c r="A586" s="2">
        <v>454</v>
      </c>
      <c r="B586" s="3">
        <v>44979</v>
      </c>
      <c r="C586">
        <v>2023</v>
      </c>
      <c r="D586">
        <v>2</v>
      </c>
      <c r="E586">
        <v>22</v>
      </c>
      <c r="F586" s="4" t="s">
        <v>466</v>
      </c>
      <c r="G586" s="4" t="s">
        <v>12</v>
      </c>
      <c r="H586" s="19">
        <v>46</v>
      </c>
      <c r="I586" s="19" t="str" cm="1">
        <f t="array" ref="I586">_xlfn.IFS(H587&lt;30, "Young Adult", H587&gt;=50, "Senior", H587&gt;= 30, "Adult")</f>
        <v>Adult</v>
      </c>
      <c r="J586" s="4" t="s">
        <v>10</v>
      </c>
      <c r="K586" s="4">
        <v>1</v>
      </c>
      <c r="L586" s="5">
        <v>25</v>
      </c>
      <c r="M586">
        <f t="shared" si="18"/>
        <v>25</v>
      </c>
      <c r="N586" s="17">
        <f t="shared" si="19"/>
        <v>0.375</v>
      </c>
    </row>
    <row r="587" spans="1:14" x14ac:dyDescent="0.25">
      <c r="A587" s="2">
        <v>499</v>
      </c>
      <c r="B587" s="3">
        <v>44941</v>
      </c>
      <c r="C587">
        <v>2023</v>
      </c>
      <c r="D587">
        <v>1</v>
      </c>
      <c r="E587">
        <v>15</v>
      </c>
      <c r="F587" s="4" t="s">
        <v>511</v>
      </c>
      <c r="G587" s="4" t="s">
        <v>9</v>
      </c>
      <c r="H587" s="19">
        <v>46</v>
      </c>
      <c r="I587" s="19" t="str" cm="1">
        <f t="array" ref="I587">_xlfn.IFS(H588&lt;30, "Young Adult", H588&gt;=50, "Senior", H588&gt;= 30, "Adult")</f>
        <v>Adult</v>
      </c>
      <c r="J587" s="4" t="s">
        <v>10</v>
      </c>
      <c r="K587" s="4">
        <v>2</v>
      </c>
      <c r="L587" s="5">
        <v>30</v>
      </c>
      <c r="M587">
        <f t="shared" si="18"/>
        <v>60</v>
      </c>
      <c r="N587" s="17">
        <f t="shared" si="19"/>
        <v>0.89999999999999991</v>
      </c>
    </row>
    <row r="588" spans="1:14" x14ac:dyDescent="0.25">
      <c r="A588" s="2">
        <v>522</v>
      </c>
      <c r="B588" s="3">
        <v>44927</v>
      </c>
      <c r="C588">
        <v>2023</v>
      </c>
      <c r="D588">
        <v>1</v>
      </c>
      <c r="E588">
        <v>1</v>
      </c>
      <c r="F588" s="4" t="s">
        <v>534</v>
      </c>
      <c r="G588" s="4" t="s">
        <v>9</v>
      </c>
      <c r="H588" s="19">
        <v>46</v>
      </c>
      <c r="I588" s="19" t="str" cm="1">
        <f t="array" ref="I588">_xlfn.IFS(H589&lt;30, "Young Adult", H589&gt;=50, "Senior", H589&gt;= 30, "Adult")</f>
        <v>Adult</v>
      </c>
      <c r="J588" s="4" t="s">
        <v>10</v>
      </c>
      <c r="K588" s="4">
        <v>3</v>
      </c>
      <c r="L588" s="5">
        <v>500</v>
      </c>
      <c r="M588">
        <f t="shared" si="18"/>
        <v>1500</v>
      </c>
      <c r="N588" s="17">
        <f t="shared" si="19"/>
        <v>22.5</v>
      </c>
    </row>
    <row r="589" spans="1:14" x14ac:dyDescent="0.25">
      <c r="A589" s="2">
        <v>524</v>
      </c>
      <c r="B589" s="3">
        <v>45202</v>
      </c>
      <c r="C589">
        <v>2023</v>
      </c>
      <c r="D589">
        <v>10</v>
      </c>
      <c r="E589">
        <v>3</v>
      </c>
      <c r="F589" s="4" t="s">
        <v>536</v>
      </c>
      <c r="G589" s="4" t="s">
        <v>9</v>
      </c>
      <c r="H589" s="19">
        <v>46</v>
      </c>
      <c r="I589" s="19" t="str" cm="1">
        <f t="array" ref="I589">_xlfn.IFS(H590&lt;30, "Young Adult", H590&gt;=50, "Senior", H590&gt;= 30, "Adult")</f>
        <v>Adult</v>
      </c>
      <c r="J589" s="4" t="s">
        <v>10</v>
      </c>
      <c r="K589" s="4">
        <v>4</v>
      </c>
      <c r="L589" s="5">
        <v>300</v>
      </c>
      <c r="M589">
        <f t="shared" si="18"/>
        <v>1200</v>
      </c>
      <c r="N589" s="17">
        <f t="shared" si="19"/>
        <v>18</v>
      </c>
    </row>
    <row r="590" spans="1:14" x14ac:dyDescent="0.25">
      <c r="A590" s="2">
        <v>540</v>
      </c>
      <c r="B590" s="3">
        <v>45268</v>
      </c>
      <c r="C590">
        <v>2023</v>
      </c>
      <c r="D590">
        <v>12</v>
      </c>
      <c r="E590">
        <v>8</v>
      </c>
      <c r="F590" s="4" t="s">
        <v>552</v>
      </c>
      <c r="G590" s="4" t="s">
        <v>12</v>
      </c>
      <c r="H590" s="19">
        <v>46</v>
      </c>
      <c r="I590" s="19" t="str" cm="1">
        <f t="array" ref="I590">_xlfn.IFS(H591&lt;30, "Young Adult", H591&gt;=50, "Senior", H591&gt;= 30, "Adult")</f>
        <v>Adult</v>
      </c>
      <c r="J590" s="4" t="s">
        <v>15</v>
      </c>
      <c r="K590" s="4">
        <v>3</v>
      </c>
      <c r="L590" s="5">
        <v>300</v>
      </c>
      <c r="M590">
        <f t="shared" si="18"/>
        <v>900</v>
      </c>
      <c r="N590" s="17">
        <f t="shared" si="19"/>
        <v>13.5</v>
      </c>
    </row>
    <row r="591" spans="1:14" x14ac:dyDescent="0.25">
      <c r="A591" s="2">
        <v>554</v>
      </c>
      <c r="B591" s="3">
        <v>45242</v>
      </c>
      <c r="C591">
        <v>2023</v>
      </c>
      <c r="D591">
        <v>11</v>
      </c>
      <c r="E591">
        <v>12</v>
      </c>
      <c r="F591" s="4" t="s">
        <v>566</v>
      </c>
      <c r="G591" s="4" t="s">
        <v>12</v>
      </c>
      <c r="H591" s="19">
        <v>46</v>
      </c>
      <c r="I591" s="19" t="str" cm="1">
        <f t="array" ref="I591">_xlfn.IFS(H592&lt;30, "Young Adult", H592&gt;=50, "Senior", H592&gt;= 30, "Adult")</f>
        <v>Adult</v>
      </c>
      <c r="J591" s="4" t="s">
        <v>10</v>
      </c>
      <c r="K591" s="4">
        <v>3</v>
      </c>
      <c r="L591" s="5">
        <v>50</v>
      </c>
      <c r="M591">
        <f t="shared" si="18"/>
        <v>150</v>
      </c>
      <c r="N591" s="17">
        <f t="shared" si="19"/>
        <v>2.25</v>
      </c>
    </row>
    <row r="592" spans="1:14" x14ac:dyDescent="0.25">
      <c r="A592" s="2">
        <v>592</v>
      </c>
      <c r="B592" s="3">
        <v>44950</v>
      </c>
      <c r="C592">
        <v>2023</v>
      </c>
      <c r="D592">
        <v>1</v>
      </c>
      <c r="E592">
        <v>24</v>
      </c>
      <c r="F592" s="4" t="s">
        <v>604</v>
      </c>
      <c r="G592" s="4" t="s">
        <v>12</v>
      </c>
      <c r="H592" s="19">
        <v>46</v>
      </c>
      <c r="I592" s="19" t="str" cm="1">
        <f t="array" ref="I592">_xlfn.IFS(H593&lt;30, "Young Adult", H593&gt;=50, "Senior", H593&gt;= 30, "Adult")</f>
        <v>Adult</v>
      </c>
      <c r="J592" s="4" t="s">
        <v>10</v>
      </c>
      <c r="K592" s="4">
        <v>4</v>
      </c>
      <c r="L592" s="5">
        <v>500</v>
      </c>
      <c r="M592">
        <f t="shared" si="18"/>
        <v>2000</v>
      </c>
      <c r="N592" s="17">
        <f t="shared" si="19"/>
        <v>30</v>
      </c>
    </row>
    <row r="593" spans="1:14" x14ac:dyDescent="0.25">
      <c r="A593" s="2">
        <v>638</v>
      </c>
      <c r="B593" s="3">
        <v>45157</v>
      </c>
      <c r="C593">
        <v>2023</v>
      </c>
      <c r="D593">
        <v>8</v>
      </c>
      <c r="E593">
        <v>19</v>
      </c>
      <c r="F593" s="4" t="s">
        <v>650</v>
      </c>
      <c r="G593" s="4" t="s">
        <v>9</v>
      </c>
      <c r="H593" s="19">
        <v>46</v>
      </c>
      <c r="I593" s="19" t="str" cm="1">
        <f t="array" ref="I593">_xlfn.IFS(H594&lt;30, "Young Adult", H594&gt;=50, "Senior", H594&gt;= 30, "Adult")</f>
        <v>Adult</v>
      </c>
      <c r="J593" s="4" t="s">
        <v>15</v>
      </c>
      <c r="K593" s="4">
        <v>1</v>
      </c>
      <c r="L593" s="5">
        <v>500</v>
      </c>
      <c r="M593">
        <f t="shared" si="18"/>
        <v>500</v>
      </c>
      <c r="N593" s="17">
        <f t="shared" si="19"/>
        <v>7.5</v>
      </c>
    </row>
    <row r="594" spans="1:14" x14ac:dyDescent="0.25">
      <c r="A594" s="2">
        <v>682</v>
      </c>
      <c r="B594" s="3">
        <v>45171</v>
      </c>
      <c r="C594">
        <v>2023</v>
      </c>
      <c r="D594">
        <v>9</v>
      </c>
      <c r="E594">
        <v>2</v>
      </c>
      <c r="F594" s="4" t="s">
        <v>694</v>
      </c>
      <c r="G594" s="4" t="s">
        <v>9</v>
      </c>
      <c r="H594" s="19">
        <v>46</v>
      </c>
      <c r="I594" s="19" t="str" cm="1">
        <f t="array" ref="I594">_xlfn.IFS(H595&lt;30, "Young Adult", H595&gt;=50, "Senior", H595&gt;= 30, "Adult")</f>
        <v>Adult</v>
      </c>
      <c r="J594" s="4" t="s">
        <v>10</v>
      </c>
      <c r="K594" s="4">
        <v>4</v>
      </c>
      <c r="L594" s="5">
        <v>300</v>
      </c>
      <c r="M594">
        <f t="shared" si="18"/>
        <v>1200</v>
      </c>
      <c r="N594" s="17">
        <f t="shared" si="19"/>
        <v>18</v>
      </c>
    </row>
    <row r="595" spans="1:14" x14ac:dyDescent="0.25">
      <c r="A595" s="2">
        <v>775</v>
      </c>
      <c r="B595" s="3">
        <v>44965</v>
      </c>
      <c r="C595">
        <v>2023</v>
      </c>
      <c r="D595">
        <v>2</v>
      </c>
      <c r="E595">
        <v>8</v>
      </c>
      <c r="F595" s="4" t="s">
        <v>787</v>
      </c>
      <c r="G595" s="4" t="s">
        <v>12</v>
      </c>
      <c r="H595" s="19">
        <v>46</v>
      </c>
      <c r="I595" s="19" t="str" cm="1">
        <f t="array" ref="I595">_xlfn.IFS(H596&lt;30, "Young Adult", H596&gt;=50, "Senior", H596&gt;= 30, "Adult")</f>
        <v>Adult</v>
      </c>
      <c r="J595" s="4" t="s">
        <v>15</v>
      </c>
      <c r="K595" s="4">
        <v>4</v>
      </c>
      <c r="L595" s="5">
        <v>25</v>
      </c>
      <c r="M595">
        <f t="shared" si="18"/>
        <v>100</v>
      </c>
      <c r="N595" s="17">
        <f t="shared" si="19"/>
        <v>1.5</v>
      </c>
    </row>
    <row r="596" spans="1:14" x14ac:dyDescent="0.25">
      <c r="A596" s="2">
        <v>802</v>
      </c>
      <c r="B596" s="3">
        <v>45112</v>
      </c>
      <c r="C596">
        <v>2023</v>
      </c>
      <c r="D596">
        <v>7</v>
      </c>
      <c r="E596">
        <v>5</v>
      </c>
      <c r="F596" s="4" t="s">
        <v>814</v>
      </c>
      <c r="G596" s="4" t="s">
        <v>12</v>
      </c>
      <c r="H596" s="19">
        <v>46</v>
      </c>
      <c r="I596" s="19" t="str" cm="1">
        <f t="array" ref="I596">_xlfn.IFS(H597&lt;30, "Young Adult", H597&gt;=50, "Senior", H597&gt;= 30, "Adult")</f>
        <v>Adult</v>
      </c>
      <c r="J596" s="4" t="s">
        <v>10</v>
      </c>
      <c r="K596" s="4">
        <v>1</v>
      </c>
      <c r="L596" s="5">
        <v>30</v>
      </c>
      <c r="M596">
        <f t="shared" si="18"/>
        <v>30</v>
      </c>
      <c r="N596" s="17">
        <f t="shared" si="19"/>
        <v>0.44999999999999996</v>
      </c>
    </row>
    <row r="597" spans="1:14" x14ac:dyDescent="0.25">
      <c r="A597" s="2">
        <v>825</v>
      </c>
      <c r="B597" s="3">
        <v>45164</v>
      </c>
      <c r="C597">
        <v>2023</v>
      </c>
      <c r="D597">
        <v>8</v>
      </c>
      <c r="E597">
        <v>26</v>
      </c>
      <c r="F597" s="4" t="s">
        <v>837</v>
      </c>
      <c r="G597" s="4" t="s">
        <v>12</v>
      </c>
      <c r="H597" s="19">
        <v>46</v>
      </c>
      <c r="I597" s="19" t="str" cm="1">
        <f t="array" ref="I597">_xlfn.IFS(H598&lt;30, "Young Adult", H598&gt;=50, "Senior", H598&gt;= 30, "Adult")</f>
        <v>Adult</v>
      </c>
      <c r="J597" s="4" t="s">
        <v>10</v>
      </c>
      <c r="K597" s="4">
        <v>1</v>
      </c>
      <c r="L597" s="5">
        <v>25</v>
      </c>
      <c r="M597">
        <f t="shared" si="18"/>
        <v>25</v>
      </c>
      <c r="N597" s="17">
        <f t="shared" si="19"/>
        <v>0.375</v>
      </c>
    </row>
    <row r="598" spans="1:14" x14ac:dyDescent="0.25">
      <c r="A598" s="2">
        <v>826</v>
      </c>
      <c r="B598" s="3">
        <v>45218</v>
      </c>
      <c r="C598">
        <v>2023</v>
      </c>
      <c r="D598">
        <v>10</v>
      </c>
      <c r="E598">
        <v>19</v>
      </c>
      <c r="F598" s="4" t="s">
        <v>838</v>
      </c>
      <c r="G598" s="4" t="s">
        <v>12</v>
      </c>
      <c r="H598" s="19">
        <v>46</v>
      </c>
      <c r="I598" s="19" t="str" cm="1">
        <f t="array" ref="I598">_xlfn.IFS(H599&lt;30, "Young Adult", H599&gt;=50, "Senior", H599&gt;= 30, "Adult")</f>
        <v>Adult</v>
      </c>
      <c r="J598" s="4" t="s">
        <v>13</v>
      </c>
      <c r="K598" s="4">
        <v>1</v>
      </c>
      <c r="L598" s="5">
        <v>300</v>
      </c>
      <c r="M598">
        <f t="shared" si="18"/>
        <v>300</v>
      </c>
      <c r="N598" s="17">
        <f t="shared" si="19"/>
        <v>4.5</v>
      </c>
    </row>
    <row r="599" spans="1:14" x14ac:dyDescent="0.25">
      <c r="A599" s="2">
        <v>870</v>
      </c>
      <c r="B599" s="3">
        <v>45115</v>
      </c>
      <c r="C599">
        <v>2023</v>
      </c>
      <c r="D599">
        <v>7</v>
      </c>
      <c r="E599">
        <v>8</v>
      </c>
      <c r="F599" s="4" t="s">
        <v>882</v>
      </c>
      <c r="G599" s="4" t="s">
        <v>12</v>
      </c>
      <c r="H599" s="19">
        <v>46</v>
      </c>
      <c r="I599" s="19" t="str" cm="1">
        <f t="array" ref="I599">_xlfn.IFS(H600&lt;30, "Young Adult", H600&gt;=50, "Senior", H600&gt;= 30, "Adult")</f>
        <v>Adult</v>
      </c>
      <c r="J599" s="4" t="s">
        <v>15</v>
      </c>
      <c r="K599" s="4">
        <v>4</v>
      </c>
      <c r="L599" s="5">
        <v>30</v>
      </c>
      <c r="M599">
        <f t="shared" si="18"/>
        <v>120</v>
      </c>
      <c r="N599" s="17">
        <f t="shared" si="19"/>
        <v>1.7999999999999998</v>
      </c>
    </row>
    <row r="600" spans="1:14" x14ac:dyDescent="0.25">
      <c r="A600" s="2">
        <v>908</v>
      </c>
      <c r="B600" s="3">
        <v>45289</v>
      </c>
      <c r="C600">
        <v>2023</v>
      </c>
      <c r="D600">
        <v>12</v>
      </c>
      <c r="E600">
        <v>29</v>
      </c>
      <c r="F600" s="4" t="s">
        <v>920</v>
      </c>
      <c r="G600" s="4" t="s">
        <v>9</v>
      </c>
      <c r="H600" s="19">
        <v>46</v>
      </c>
      <c r="I600" s="19" t="str" cm="1">
        <f t="array" ref="I600">_xlfn.IFS(H601&lt;30, "Young Adult", H601&gt;=50, "Senior", H601&gt;= 30, "Adult")</f>
        <v>Adult</v>
      </c>
      <c r="J600" s="4" t="s">
        <v>10</v>
      </c>
      <c r="K600" s="4">
        <v>4</v>
      </c>
      <c r="L600" s="5">
        <v>300</v>
      </c>
      <c r="M600">
        <f t="shared" si="18"/>
        <v>1200</v>
      </c>
      <c r="N600" s="17">
        <f t="shared" si="19"/>
        <v>18</v>
      </c>
    </row>
    <row r="601" spans="1:14" x14ac:dyDescent="0.25">
      <c r="A601" s="2">
        <v>939</v>
      </c>
      <c r="B601" s="3">
        <v>45278</v>
      </c>
      <c r="C601">
        <v>2023</v>
      </c>
      <c r="D601">
        <v>12</v>
      </c>
      <c r="E601">
        <v>18</v>
      </c>
      <c r="F601" s="4" t="s">
        <v>951</v>
      </c>
      <c r="G601" s="4" t="s">
        <v>12</v>
      </c>
      <c r="H601" s="19">
        <v>46</v>
      </c>
      <c r="I601" s="19" t="str" cm="1">
        <f t="array" ref="I601">_xlfn.IFS(H602&lt;30, "Young Adult", H602&gt;=50, "Senior", H602&gt;= 30, "Adult")</f>
        <v>Adult</v>
      </c>
      <c r="J601" s="4" t="s">
        <v>15</v>
      </c>
      <c r="K601" s="4">
        <v>1</v>
      </c>
      <c r="L601" s="5">
        <v>300</v>
      </c>
      <c r="M601">
        <f t="shared" si="18"/>
        <v>300</v>
      </c>
      <c r="N601" s="17">
        <f t="shared" si="19"/>
        <v>4.5</v>
      </c>
    </row>
    <row r="602" spans="1:14" x14ac:dyDescent="0.25">
      <c r="A602" s="2">
        <v>982</v>
      </c>
      <c r="B602" s="3">
        <v>45279</v>
      </c>
      <c r="C602">
        <v>2023</v>
      </c>
      <c r="D602">
        <v>12</v>
      </c>
      <c r="E602">
        <v>19</v>
      </c>
      <c r="F602" s="4" t="s">
        <v>994</v>
      </c>
      <c r="G602" s="4" t="s">
        <v>12</v>
      </c>
      <c r="H602" s="19">
        <v>46</v>
      </c>
      <c r="I602" s="19" t="str" cm="1">
        <f t="array" ref="I602">_xlfn.IFS(H603&lt;30, "Young Adult", H603&gt;=50, "Senior", H603&gt;= 30, "Adult")</f>
        <v>Adult</v>
      </c>
      <c r="J602" s="4" t="s">
        <v>10</v>
      </c>
      <c r="K602" s="4">
        <v>3</v>
      </c>
      <c r="L602" s="5">
        <v>30</v>
      </c>
      <c r="M602">
        <f t="shared" si="18"/>
        <v>90</v>
      </c>
      <c r="N602" s="17">
        <f t="shared" si="19"/>
        <v>1.3499999999999999</v>
      </c>
    </row>
    <row r="603" spans="1:14" x14ac:dyDescent="0.25">
      <c r="A603" s="2">
        <v>18</v>
      </c>
      <c r="B603" s="3">
        <v>45046</v>
      </c>
      <c r="C603">
        <v>2023</v>
      </c>
      <c r="D603">
        <v>4</v>
      </c>
      <c r="E603">
        <v>30</v>
      </c>
      <c r="F603" s="4" t="s">
        <v>30</v>
      </c>
      <c r="G603" s="4" t="s">
        <v>12</v>
      </c>
      <c r="H603" s="19">
        <v>47</v>
      </c>
      <c r="I603" s="19" t="str" cm="1">
        <f t="array" ref="I603">_xlfn.IFS(H604&lt;30, "Young Adult", H604&gt;=50, "Senior", H604&gt;= 30, "Adult")</f>
        <v>Adult</v>
      </c>
      <c r="J603" s="4" t="s">
        <v>15</v>
      </c>
      <c r="K603" s="4">
        <v>2</v>
      </c>
      <c r="L603" s="5">
        <v>25</v>
      </c>
      <c r="M603">
        <f t="shared" si="18"/>
        <v>50</v>
      </c>
      <c r="N603" s="17">
        <f t="shared" si="19"/>
        <v>0.75</v>
      </c>
    </row>
    <row r="604" spans="1:14" x14ac:dyDescent="0.25">
      <c r="A604" s="2">
        <v>77</v>
      </c>
      <c r="B604" s="3">
        <v>45116</v>
      </c>
      <c r="C604">
        <v>2023</v>
      </c>
      <c r="D604">
        <v>7</v>
      </c>
      <c r="E604">
        <v>9</v>
      </c>
      <c r="F604" s="4" t="s">
        <v>89</v>
      </c>
      <c r="G604" s="4" t="s">
        <v>12</v>
      </c>
      <c r="H604" s="19">
        <v>47</v>
      </c>
      <c r="I604" s="19" t="str" cm="1">
        <f t="array" ref="I604">_xlfn.IFS(H605&lt;30, "Young Adult", H605&gt;=50, "Senior", H605&gt;= 30, "Adult")</f>
        <v>Adult</v>
      </c>
      <c r="J604" s="4" t="s">
        <v>13</v>
      </c>
      <c r="K604" s="4">
        <v>2</v>
      </c>
      <c r="L604" s="5">
        <v>50</v>
      </c>
      <c r="M604">
        <f t="shared" si="18"/>
        <v>100</v>
      </c>
      <c r="N604" s="17">
        <f t="shared" si="19"/>
        <v>1.5</v>
      </c>
    </row>
    <row r="605" spans="1:14" x14ac:dyDescent="0.25">
      <c r="A605" s="2">
        <v>78</v>
      </c>
      <c r="B605" s="3">
        <v>45108</v>
      </c>
      <c r="C605">
        <v>2023</v>
      </c>
      <c r="D605">
        <v>7</v>
      </c>
      <c r="E605">
        <v>1</v>
      </c>
      <c r="F605" s="4" t="s">
        <v>90</v>
      </c>
      <c r="G605" s="4" t="s">
        <v>12</v>
      </c>
      <c r="H605" s="19">
        <v>47</v>
      </c>
      <c r="I605" s="19" t="str" cm="1">
        <f t="array" ref="I605">_xlfn.IFS(H606&lt;30, "Young Adult", H606&gt;=50, "Senior", H606&gt;= 30, "Adult")</f>
        <v>Adult</v>
      </c>
      <c r="J605" s="4" t="s">
        <v>13</v>
      </c>
      <c r="K605" s="4">
        <v>3</v>
      </c>
      <c r="L605" s="5">
        <v>500</v>
      </c>
      <c r="M605">
        <f t="shared" si="18"/>
        <v>1500</v>
      </c>
      <c r="N605" s="17">
        <f t="shared" si="19"/>
        <v>22.5</v>
      </c>
    </row>
    <row r="606" spans="1:14" x14ac:dyDescent="0.25">
      <c r="A606" s="2">
        <v>94</v>
      </c>
      <c r="B606" s="3">
        <v>45065</v>
      </c>
      <c r="C606">
        <v>2023</v>
      </c>
      <c r="D606">
        <v>5</v>
      </c>
      <c r="E606">
        <v>19</v>
      </c>
      <c r="F606" s="4" t="s">
        <v>106</v>
      </c>
      <c r="G606" s="4" t="s">
        <v>12</v>
      </c>
      <c r="H606" s="19">
        <v>47</v>
      </c>
      <c r="I606" s="19" t="str" cm="1">
        <f t="array" ref="I606">_xlfn.IFS(H607&lt;30, "Young Adult", H607&gt;=50, "Senior", H607&gt;= 30, "Adult")</f>
        <v>Adult</v>
      </c>
      <c r="J606" s="4" t="s">
        <v>10</v>
      </c>
      <c r="K606" s="4">
        <v>2</v>
      </c>
      <c r="L606" s="5">
        <v>500</v>
      </c>
      <c r="M606">
        <f t="shared" si="18"/>
        <v>1000</v>
      </c>
      <c r="N606" s="17">
        <f t="shared" si="19"/>
        <v>15</v>
      </c>
    </row>
    <row r="607" spans="1:14" x14ac:dyDescent="0.25">
      <c r="A607" s="2">
        <v>102</v>
      </c>
      <c r="B607" s="3">
        <v>45044</v>
      </c>
      <c r="C607">
        <v>2023</v>
      </c>
      <c r="D607">
        <v>4</v>
      </c>
      <c r="E607">
        <v>28</v>
      </c>
      <c r="F607" s="4" t="s">
        <v>114</v>
      </c>
      <c r="G607" s="4" t="s">
        <v>12</v>
      </c>
      <c r="H607" s="19">
        <v>47</v>
      </c>
      <c r="I607" s="19" t="str" cm="1">
        <f t="array" ref="I607">_xlfn.IFS(H608&lt;30, "Young Adult", H608&gt;=50, "Senior", H608&gt;= 30, "Adult")</f>
        <v>Adult</v>
      </c>
      <c r="J607" s="4" t="s">
        <v>10</v>
      </c>
      <c r="K607" s="4">
        <v>2</v>
      </c>
      <c r="L607" s="5">
        <v>25</v>
      </c>
      <c r="M607">
        <f t="shared" si="18"/>
        <v>50</v>
      </c>
      <c r="N607" s="17">
        <f t="shared" si="19"/>
        <v>0.75</v>
      </c>
    </row>
    <row r="608" spans="1:14" x14ac:dyDescent="0.25">
      <c r="A608" s="2">
        <v>164</v>
      </c>
      <c r="B608" s="3">
        <v>45061</v>
      </c>
      <c r="C608">
        <v>2023</v>
      </c>
      <c r="D608">
        <v>5</v>
      </c>
      <c r="E608">
        <v>15</v>
      </c>
      <c r="F608" s="4" t="s">
        <v>176</v>
      </c>
      <c r="G608" s="4" t="s">
        <v>12</v>
      </c>
      <c r="H608" s="19">
        <v>47</v>
      </c>
      <c r="I608" s="19" t="str" cm="1">
        <f t="array" ref="I608">_xlfn.IFS(H609&lt;30, "Young Adult", H609&gt;=50, "Senior", H609&gt;= 30, "Adult")</f>
        <v>Adult</v>
      </c>
      <c r="J608" s="4" t="s">
        <v>10</v>
      </c>
      <c r="K608" s="4">
        <v>3</v>
      </c>
      <c r="L608" s="5">
        <v>500</v>
      </c>
      <c r="M608">
        <f t="shared" si="18"/>
        <v>1500</v>
      </c>
      <c r="N608" s="17">
        <f t="shared" si="19"/>
        <v>22.5</v>
      </c>
    </row>
    <row r="609" spans="1:14" x14ac:dyDescent="0.25">
      <c r="A609" s="2">
        <v>243</v>
      </c>
      <c r="B609" s="3">
        <v>45069</v>
      </c>
      <c r="C609">
        <v>2023</v>
      </c>
      <c r="D609">
        <v>5</v>
      </c>
      <c r="E609">
        <v>23</v>
      </c>
      <c r="F609" s="4" t="s">
        <v>255</v>
      </c>
      <c r="G609" s="4" t="s">
        <v>12</v>
      </c>
      <c r="H609" s="19">
        <v>47</v>
      </c>
      <c r="I609" s="19" t="str" cm="1">
        <f t="array" ref="I609">_xlfn.IFS(H610&lt;30, "Young Adult", H610&gt;=50, "Senior", H610&gt;= 30, "Adult")</f>
        <v>Adult</v>
      </c>
      <c r="J609" s="4" t="s">
        <v>15</v>
      </c>
      <c r="K609" s="4">
        <v>3</v>
      </c>
      <c r="L609" s="5">
        <v>300</v>
      </c>
      <c r="M609">
        <f t="shared" si="18"/>
        <v>900</v>
      </c>
      <c r="N609" s="17">
        <f t="shared" si="19"/>
        <v>13.5</v>
      </c>
    </row>
    <row r="610" spans="1:14" x14ac:dyDescent="0.25">
      <c r="A610" s="2">
        <v>245</v>
      </c>
      <c r="B610" s="3">
        <v>45175</v>
      </c>
      <c r="C610">
        <v>2023</v>
      </c>
      <c r="D610">
        <v>9</v>
      </c>
      <c r="E610">
        <v>6</v>
      </c>
      <c r="F610" s="4" t="s">
        <v>257</v>
      </c>
      <c r="G610" s="4" t="s">
        <v>9</v>
      </c>
      <c r="H610" s="19">
        <v>47</v>
      </c>
      <c r="I610" s="19" t="str" cm="1">
        <f t="array" ref="I610">_xlfn.IFS(H611&lt;30, "Young Adult", H611&gt;=50, "Senior", H611&gt;= 30, "Adult")</f>
        <v>Adult</v>
      </c>
      <c r="J610" s="4" t="s">
        <v>13</v>
      </c>
      <c r="K610" s="4">
        <v>3</v>
      </c>
      <c r="L610" s="5">
        <v>30</v>
      </c>
      <c r="M610">
        <f t="shared" si="18"/>
        <v>90</v>
      </c>
      <c r="N610" s="17">
        <f t="shared" si="19"/>
        <v>1.3499999999999999</v>
      </c>
    </row>
    <row r="611" spans="1:14" x14ac:dyDescent="0.25">
      <c r="A611" s="2">
        <v>264</v>
      </c>
      <c r="B611" s="3">
        <v>44954</v>
      </c>
      <c r="C611">
        <v>2023</v>
      </c>
      <c r="D611">
        <v>1</v>
      </c>
      <c r="E611">
        <v>28</v>
      </c>
      <c r="F611" s="4" t="s">
        <v>276</v>
      </c>
      <c r="G611" s="4" t="s">
        <v>9</v>
      </c>
      <c r="H611" s="19">
        <v>47</v>
      </c>
      <c r="I611" s="19" t="str" cm="1">
        <f t="array" ref="I611">_xlfn.IFS(H612&lt;30, "Young Adult", H612&gt;=50, "Senior", H612&gt;= 30, "Adult")</f>
        <v>Adult</v>
      </c>
      <c r="J611" s="4" t="s">
        <v>13</v>
      </c>
      <c r="K611" s="4">
        <v>3</v>
      </c>
      <c r="L611" s="5">
        <v>300</v>
      </c>
      <c r="M611">
        <f t="shared" si="18"/>
        <v>900</v>
      </c>
      <c r="N611" s="17">
        <f t="shared" si="19"/>
        <v>13.5</v>
      </c>
    </row>
    <row r="612" spans="1:14" x14ac:dyDescent="0.25">
      <c r="A612" s="2">
        <v>315</v>
      </c>
      <c r="B612" s="3">
        <v>45078</v>
      </c>
      <c r="C612">
        <v>2023</v>
      </c>
      <c r="D612">
        <v>6</v>
      </c>
      <c r="E612">
        <v>1</v>
      </c>
      <c r="F612" s="4" t="s">
        <v>327</v>
      </c>
      <c r="G612" s="4" t="s">
        <v>9</v>
      </c>
      <c r="H612" s="19">
        <v>47</v>
      </c>
      <c r="I612" s="19" t="str" cm="1">
        <f t="array" ref="I612">_xlfn.IFS(H613&lt;30, "Young Adult", H613&gt;=50, "Senior", H613&gt;= 30, "Adult")</f>
        <v>Adult</v>
      </c>
      <c r="J612" s="4" t="s">
        <v>13</v>
      </c>
      <c r="K612" s="4">
        <v>2</v>
      </c>
      <c r="L612" s="5">
        <v>30</v>
      </c>
      <c r="M612">
        <f t="shared" si="18"/>
        <v>60</v>
      </c>
      <c r="N612" s="17">
        <f t="shared" si="19"/>
        <v>0.89999999999999991</v>
      </c>
    </row>
    <row r="613" spans="1:14" x14ac:dyDescent="0.25">
      <c r="A613" s="2">
        <v>335</v>
      </c>
      <c r="B613" s="3">
        <v>44961</v>
      </c>
      <c r="C613">
        <v>2023</v>
      </c>
      <c r="D613">
        <v>2</v>
      </c>
      <c r="E613">
        <v>4</v>
      </c>
      <c r="F613" s="4" t="s">
        <v>347</v>
      </c>
      <c r="G613" s="4" t="s">
        <v>12</v>
      </c>
      <c r="H613" s="19">
        <v>47</v>
      </c>
      <c r="I613" s="19" t="str" cm="1">
        <f t="array" ref="I613">_xlfn.IFS(H614&lt;30, "Young Adult", H614&gt;=50, "Senior", H614&gt;= 30, "Adult")</f>
        <v>Adult</v>
      </c>
      <c r="J613" s="4" t="s">
        <v>10</v>
      </c>
      <c r="K613" s="4">
        <v>4</v>
      </c>
      <c r="L613" s="5">
        <v>30</v>
      </c>
      <c r="M613">
        <f t="shared" si="18"/>
        <v>120</v>
      </c>
      <c r="N613" s="17">
        <f t="shared" si="19"/>
        <v>1.7999999999999998</v>
      </c>
    </row>
    <row r="614" spans="1:14" x14ac:dyDescent="0.25">
      <c r="A614" s="2">
        <v>379</v>
      </c>
      <c r="B614" s="3">
        <v>44962</v>
      </c>
      <c r="C614">
        <v>2023</v>
      </c>
      <c r="D614">
        <v>2</v>
      </c>
      <c r="E614">
        <v>5</v>
      </c>
      <c r="F614" s="4" t="s">
        <v>391</v>
      </c>
      <c r="G614" s="4" t="s">
        <v>12</v>
      </c>
      <c r="H614" s="19">
        <v>47</v>
      </c>
      <c r="I614" s="19" t="str" cm="1">
        <f t="array" ref="I614">_xlfn.IFS(H615&lt;30, "Young Adult", H615&gt;=50, "Senior", H615&gt;= 30, "Adult")</f>
        <v>Adult</v>
      </c>
      <c r="J614" s="4" t="s">
        <v>13</v>
      </c>
      <c r="K614" s="4">
        <v>1</v>
      </c>
      <c r="L614" s="5">
        <v>25</v>
      </c>
      <c r="M614">
        <f t="shared" si="18"/>
        <v>25</v>
      </c>
      <c r="N614" s="17">
        <f t="shared" si="19"/>
        <v>0.375</v>
      </c>
    </row>
    <row r="615" spans="1:14" x14ac:dyDescent="0.25">
      <c r="A615" s="2">
        <v>517</v>
      </c>
      <c r="B615" s="3">
        <v>45024</v>
      </c>
      <c r="C615">
        <v>2023</v>
      </c>
      <c r="D615">
        <v>4</v>
      </c>
      <c r="E615">
        <v>8</v>
      </c>
      <c r="F615" s="4" t="s">
        <v>529</v>
      </c>
      <c r="G615" s="4" t="s">
        <v>12</v>
      </c>
      <c r="H615" s="19">
        <v>47</v>
      </c>
      <c r="I615" s="19" t="str" cm="1">
        <f t="array" ref="I615">_xlfn.IFS(H616&lt;30, "Young Adult", H616&gt;=50, "Senior", H616&gt;= 30, "Adult")</f>
        <v>Adult</v>
      </c>
      <c r="J615" s="4" t="s">
        <v>13</v>
      </c>
      <c r="K615" s="4">
        <v>4</v>
      </c>
      <c r="L615" s="5">
        <v>25</v>
      </c>
      <c r="M615">
        <f t="shared" si="18"/>
        <v>100</v>
      </c>
      <c r="N615" s="17">
        <f t="shared" si="19"/>
        <v>1.5</v>
      </c>
    </row>
    <row r="616" spans="1:14" x14ac:dyDescent="0.25">
      <c r="A616" s="2">
        <v>521</v>
      </c>
      <c r="B616" s="3">
        <v>45150</v>
      </c>
      <c r="C616">
        <v>2023</v>
      </c>
      <c r="D616">
        <v>8</v>
      </c>
      <c r="E616">
        <v>12</v>
      </c>
      <c r="F616" s="4" t="s">
        <v>533</v>
      </c>
      <c r="G616" s="4" t="s">
        <v>12</v>
      </c>
      <c r="H616" s="19">
        <v>47</v>
      </c>
      <c r="I616" s="19" t="str" cm="1">
        <f t="array" ref="I616">_xlfn.IFS(H617&lt;30, "Young Adult", H617&gt;=50, "Senior", H617&gt;= 30, "Adult")</f>
        <v>Adult</v>
      </c>
      <c r="J616" s="4" t="s">
        <v>13</v>
      </c>
      <c r="K616" s="4">
        <v>4</v>
      </c>
      <c r="L616" s="5">
        <v>30</v>
      </c>
      <c r="M616">
        <f t="shared" si="18"/>
        <v>120</v>
      </c>
      <c r="N616" s="17">
        <f t="shared" si="19"/>
        <v>1.7999999999999998</v>
      </c>
    </row>
    <row r="617" spans="1:14" x14ac:dyDescent="0.25">
      <c r="A617" s="2">
        <v>525</v>
      </c>
      <c r="B617" s="3">
        <v>45278</v>
      </c>
      <c r="C617">
        <v>2023</v>
      </c>
      <c r="D617">
        <v>12</v>
      </c>
      <c r="E617">
        <v>18</v>
      </c>
      <c r="F617" s="4" t="s">
        <v>537</v>
      </c>
      <c r="G617" s="4" t="s">
        <v>12</v>
      </c>
      <c r="H617" s="19">
        <v>47</v>
      </c>
      <c r="I617" s="19" t="str" cm="1">
        <f t="array" ref="I617">_xlfn.IFS(H618&lt;30, "Young Adult", H618&gt;=50, "Senior", H618&gt;= 30, "Adult")</f>
        <v>Adult</v>
      </c>
      <c r="J617" s="4" t="s">
        <v>10</v>
      </c>
      <c r="K617" s="4">
        <v>2</v>
      </c>
      <c r="L617" s="5">
        <v>25</v>
      </c>
      <c r="M617">
        <f t="shared" si="18"/>
        <v>50</v>
      </c>
      <c r="N617" s="17">
        <f t="shared" si="19"/>
        <v>0.75</v>
      </c>
    </row>
    <row r="618" spans="1:14" x14ac:dyDescent="0.25">
      <c r="A618" s="2">
        <v>535</v>
      </c>
      <c r="B618" s="3">
        <v>45266</v>
      </c>
      <c r="C618">
        <v>2023</v>
      </c>
      <c r="D618">
        <v>12</v>
      </c>
      <c r="E618">
        <v>6</v>
      </c>
      <c r="F618" s="4" t="s">
        <v>547</v>
      </c>
      <c r="G618" s="4" t="s">
        <v>9</v>
      </c>
      <c r="H618" s="19">
        <v>47</v>
      </c>
      <c r="I618" s="19" t="str" cm="1">
        <f t="array" ref="I618">_xlfn.IFS(H619&lt;30, "Young Adult", H619&gt;=50, "Senior", H619&gt;= 30, "Adult")</f>
        <v>Adult</v>
      </c>
      <c r="J618" s="4" t="s">
        <v>10</v>
      </c>
      <c r="K618" s="4">
        <v>3</v>
      </c>
      <c r="L618" s="5">
        <v>30</v>
      </c>
      <c r="M618">
        <f t="shared" si="18"/>
        <v>90</v>
      </c>
      <c r="N618" s="17">
        <f t="shared" si="19"/>
        <v>1.3499999999999999</v>
      </c>
    </row>
    <row r="619" spans="1:14" x14ac:dyDescent="0.25">
      <c r="A619" s="2">
        <v>609</v>
      </c>
      <c r="B619" s="3">
        <v>45279</v>
      </c>
      <c r="C619">
        <v>2023</v>
      </c>
      <c r="D619">
        <v>12</v>
      </c>
      <c r="E619">
        <v>19</v>
      </c>
      <c r="F619" s="4" t="s">
        <v>621</v>
      </c>
      <c r="G619" s="4" t="s">
        <v>12</v>
      </c>
      <c r="H619" s="19">
        <v>47</v>
      </c>
      <c r="I619" s="19" t="str" cm="1">
        <f t="array" ref="I619">_xlfn.IFS(H620&lt;30, "Young Adult", H620&gt;=50, "Senior", H620&gt;= 30, "Adult")</f>
        <v>Adult</v>
      </c>
      <c r="J619" s="4" t="s">
        <v>13</v>
      </c>
      <c r="K619" s="4">
        <v>2</v>
      </c>
      <c r="L619" s="5">
        <v>50</v>
      </c>
      <c r="M619">
        <f t="shared" si="18"/>
        <v>100</v>
      </c>
      <c r="N619" s="17">
        <f t="shared" si="19"/>
        <v>1.5</v>
      </c>
    </row>
    <row r="620" spans="1:14" x14ac:dyDescent="0.25">
      <c r="A620" s="2">
        <v>619</v>
      </c>
      <c r="B620" s="3">
        <v>45212</v>
      </c>
      <c r="C620">
        <v>2023</v>
      </c>
      <c r="D620">
        <v>10</v>
      </c>
      <c r="E620">
        <v>13</v>
      </c>
      <c r="F620" s="4" t="s">
        <v>631</v>
      </c>
      <c r="G620" s="4" t="s">
        <v>9</v>
      </c>
      <c r="H620" s="19">
        <v>47</v>
      </c>
      <c r="I620" s="19" t="str" cm="1">
        <f t="array" ref="I620">_xlfn.IFS(H621&lt;30, "Young Adult", H621&gt;=50, "Senior", H621&gt;= 30, "Adult")</f>
        <v>Adult</v>
      </c>
      <c r="J620" s="4" t="s">
        <v>15</v>
      </c>
      <c r="K620" s="4">
        <v>4</v>
      </c>
      <c r="L620" s="5">
        <v>25</v>
      </c>
      <c r="M620">
        <f t="shared" si="18"/>
        <v>100</v>
      </c>
      <c r="N620" s="17">
        <f t="shared" si="19"/>
        <v>1.5</v>
      </c>
    </row>
    <row r="621" spans="1:14" x14ac:dyDescent="0.25">
      <c r="A621" s="2">
        <v>726</v>
      </c>
      <c r="B621" s="3">
        <v>45094</v>
      </c>
      <c r="C621">
        <v>2023</v>
      </c>
      <c r="D621">
        <v>6</v>
      </c>
      <c r="E621">
        <v>17</v>
      </c>
      <c r="F621" s="4" t="s">
        <v>738</v>
      </c>
      <c r="G621" s="4" t="s">
        <v>9</v>
      </c>
      <c r="H621" s="19">
        <v>47</v>
      </c>
      <c r="I621" s="19" t="str" cm="1">
        <f t="array" ref="I621">_xlfn.IFS(H622&lt;30, "Young Adult", H622&gt;=50, "Senior", H622&gt;= 30, "Adult")</f>
        <v>Adult</v>
      </c>
      <c r="J621" s="4" t="s">
        <v>13</v>
      </c>
      <c r="K621" s="4">
        <v>4</v>
      </c>
      <c r="L621" s="5">
        <v>300</v>
      </c>
      <c r="M621">
        <f t="shared" si="18"/>
        <v>1200</v>
      </c>
      <c r="N621" s="17">
        <f t="shared" si="19"/>
        <v>18</v>
      </c>
    </row>
    <row r="622" spans="1:14" x14ac:dyDescent="0.25">
      <c r="A622" s="2">
        <v>778</v>
      </c>
      <c r="B622" s="3">
        <v>45248</v>
      </c>
      <c r="C622">
        <v>2023</v>
      </c>
      <c r="D622">
        <v>11</v>
      </c>
      <c r="E622">
        <v>18</v>
      </c>
      <c r="F622" s="4" t="s">
        <v>790</v>
      </c>
      <c r="G622" s="4" t="s">
        <v>12</v>
      </c>
      <c r="H622" s="19">
        <v>47</v>
      </c>
      <c r="I622" s="19" t="str" cm="1">
        <f t="array" ref="I622">_xlfn.IFS(H623&lt;30, "Young Adult", H623&gt;=50, "Senior", H623&gt;= 30, "Adult")</f>
        <v>Adult</v>
      </c>
      <c r="J622" s="4" t="s">
        <v>10</v>
      </c>
      <c r="K622" s="4">
        <v>4</v>
      </c>
      <c r="L622" s="5">
        <v>25</v>
      </c>
      <c r="M622">
        <f t="shared" si="18"/>
        <v>100</v>
      </c>
      <c r="N622" s="17">
        <f t="shared" si="19"/>
        <v>1.5</v>
      </c>
    </row>
    <row r="623" spans="1:14" x14ac:dyDescent="0.25">
      <c r="A623" s="2">
        <v>816</v>
      </c>
      <c r="B623" s="3">
        <v>45150</v>
      </c>
      <c r="C623">
        <v>2023</v>
      </c>
      <c r="D623">
        <v>8</v>
      </c>
      <c r="E623">
        <v>12</v>
      </c>
      <c r="F623" s="4" t="s">
        <v>828</v>
      </c>
      <c r="G623" s="4" t="s">
        <v>9</v>
      </c>
      <c r="H623" s="19">
        <v>47</v>
      </c>
      <c r="I623" s="19" t="str" cm="1">
        <f t="array" ref="I623">_xlfn.IFS(H624&lt;30, "Young Adult", H624&gt;=50, "Senior", H624&gt;= 30, "Adult")</f>
        <v>Adult</v>
      </c>
      <c r="J623" s="4" t="s">
        <v>10</v>
      </c>
      <c r="K623" s="4">
        <v>2</v>
      </c>
      <c r="L623" s="5">
        <v>500</v>
      </c>
      <c r="M623">
        <f t="shared" si="18"/>
        <v>1000</v>
      </c>
      <c r="N623" s="17">
        <f t="shared" si="19"/>
        <v>15</v>
      </c>
    </row>
    <row r="624" spans="1:14" x14ac:dyDescent="0.25">
      <c r="A624" s="2">
        <v>832</v>
      </c>
      <c r="B624" s="3">
        <v>45180</v>
      </c>
      <c r="C624">
        <v>2023</v>
      </c>
      <c r="D624">
        <v>9</v>
      </c>
      <c r="E624">
        <v>11</v>
      </c>
      <c r="F624" s="4" t="s">
        <v>844</v>
      </c>
      <c r="G624" s="4" t="s">
        <v>9</v>
      </c>
      <c r="H624" s="19">
        <v>47</v>
      </c>
      <c r="I624" s="19" t="str" cm="1">
        <f t="array" ref="I624">_xlfn.IFS(H625&lt;30, "Young Adult", H625&gt;=50, "Senior", H625&gt;= 30, "Adult")</f>
        <v>Adult</v>
      </c>
      <c r="J624" s="4" t="s">
        <v>10</v>
      </c>
      <c r="K624" s="4">
        <v>4</v>
      </c>
      <c r="L624" s="5">
        <v>500</v>
      </c>
      <c r="M624">
        <f t="shared" si="18"/>
        <v>2000</v>
      </c>
      <c r="N624" s="17">
        <f t="shared" si="19"/>
        <v>30</v>
      </c>
    </row>
    <row r="625" spans="1:14" x14ac:dyDescent="0.25">
      <c r="A625" s="2">
        <v>838</v>
      </c>
      <c r="B625" s="3">
        <v>45059</v>
      </c>
      <c r="C625">
        <v>2023</v>
      </c>
      <c r="D625">
        <v>5</v>
      </c>
      <c r="E625">
        <v>13</v>
      </c>
      <c r="F625" s="4" t="s">
        <v>850</v>
      </c>
      <c r="G625" s="4" t="s">
        <v>9</v>
      </c>
      <c r="H625" s="19">
        <v>47</v>
      </c>
      <c r="I625" s="19" t="str" cm="1">
        <f t="array" ref="I625">_xlfn.IFS(H626&lt;30, "Young Adult", H626&gt;=50, "Senior", H626&gt;= 30, "Adult")</f>
        <v>Adult</v>
      </c>
      <c r="J625" s="4" t="s">
        <v>15</v>
      </c>
      <c r="K625" s="4">
        <v>2</v>
      </c>
      <c r="L625" s="5">
        <v>300</v>
      </c>
      <c r="M625">
        <f t="shared" si="18"/>
        <v>600</v>
      </c>
      <c r="N625" s="17">
        <f t="shared" si="19"/>
        <v>9</v>
      </c>
    </row>
    <row r="626" spans="1:14" x14ac:dyDescent="0.25">
      <c r="A626" s="2">
        <v>842</v>
      </c>
      <c r="B626" s="3">
        <v>45286</v>
      </c>
      <c r="C626">
        <v>2023</v>
      </c>
      <c r="D626">
        <v>12</v>
      </c>
      <c r="E626">
        <v>26</v>
      </c>
      <c r="F626" s="4" t="s">
        <v>854</v>
      </c>
      <c r="G626" s="4" t="s">
        <v>12</v>
      </c>
      <c r="H626" s="19">
        <v>47</v>
      </c>
      <c r="I626" s="19" t="str" cm="1">
        <f t="array" ref="I626">_xlfn.IFS(H627&lt;30, "Young Adult", H627&gt;=50, "Senior", H627&gt;= 30, "Adult")</f>
        <v>Adult</v>
      </c>
      <c r="J626" s="4" t="s">
        <v>13</v>
      </c>
      <c r="K626" s="4">
        <v>2</v>
      </c>
      <c r="L626" s="5">
        <v>300</v>
      </c>
      <c r="M626">
        <f t="shared" si="18"/>
        <v>600</v>
      </c>
      <c r="N626" s="17">
        <f t="shared" si="19"/>
        <v>9</v>
      </c>
    </row>
    <row r="627" spans="1:14" x14ac:dyDescent="0.25">
      <c r="A627" s="2">
        <v>974</v>
      </c>
      <c r="B627" s="3">
        <v>45049</v>
      </c>
      <c r="C627">
        <v>2023</v>
      </c>
      <c r="D627">
        <v>5</v>
      </c>
      <c r="E627">
        <v>3</v>
      </c>
      <c r="F627" s="4" t="s">
        <v>986</v>
      </c>
      <c r="G627" s="4" t="s">
        <v>9</v>
      </c>
      <c r="H627" s="19">
        <v>47</v>
      </c>
      <c r="I627" s="19" t="str" cm="1">
        <f t="array" ref="I627">_xlfn.IFS(H628&lt;30, "Young Adult", H628&gt;=50, "Senior", H628&gt;= 30, "Adult")</f>
        <v>Adult</v>
      </c>
      <c r="J627" s="4" t="s">
        <v>10</v>
      </c>
      <c r="K627" s="4">
        <v>1</v>
      </c>
      <c r="L627" s="5">
        <v>30</v>
      </c>
      <c r="M627">
        <f t="shared" si="18"/>
        <v>30</v>
      </c>
      <c r="N627" s="17">
        <f t="shared" si="19"/>
        <v>0.44999999999999996</v>
      </c>
    </row>
    <row r="628" spans="1:14" x14ac:dyDescent="0.25">
      <c r="A628" s="2">
        <v>1000</v>
      </c>
      <c r="B628" s="3">
        <v>45028</v>
      </c>
      <c r="C628">
        <v>2023</v>
      </c>
      <c r="D628">
        <v>4</v>
      </c>
      <c r="E628">
        <v>12</v>
      </c>
      <c r="F628" s="4" t="s">
        <v>1012</v>
      </c>
      <c r="G628" s="4" t="s">
        <v>9</v>
      </c>
      <c r="H628" s="19">
        <v>47</v>
      </c>
      <c r="I628" s="19" t="str" cm="1">
        <f t="array" ref="I628">_xlfn.IFS(H629&lt;30, "Young Adult", H629&gt;=50, "Senior", H629&gt;= 30, "Adult")</f>
        <v>Adult</v>
      </c>
      <c r="J628" s="4" t="s">
        <v>15</v>
      </c>
      <c r="K628" s="4">
        <v>4</v>
      </c>
      <c r="L628" s="5">
        <v>30</v>
      </c>
      <c r="M628">
        <f t="shared" si="18"/>
        <v>120</v>
      </c>
      <c r="N628" s="17">
        <f t="shared" si="19"/>
        <v>1.7999999999999998</v>
      </c>
    </row>
    <row r="629" spans="1:14" x14ac:dyDescent="0.25">
      <c r="A629" s="2">
        <v>43</v>
      </c>
      <c r="B629" s="3">
        <v>45121</v>
      </c>
      <c r="C629">
        <v>2023</v>
      </c>
      <c r="D629">
        <v>7</v>
      </c>
      <c r="E629">
        <v>14</v>
      </c>
      <c r="F629" s="4" t="s">
        <v>55</v>
      </c>
      <c r="G629" s="4" t="s">
        <v>12</v>
      </c>
      <c r="H629" s="19">
        <v>48</v>
      </c>
      <c r="I629" s="19" t="str" cm="1">
        <f t="array" ref="I629">_xlfn.IFS(H630&lt;30, "Young Adult", H630&gt;=50, "Senior", H630&gt;= 30, "Adult")</f>
        <v>Adult</v>
      </c>
      <c r="J629" s="4" t="s">
        <v>13</v>
      </c>
      <c r="K629" s="4">
        <v>1</v>
      </c>
      <c r="L629" s="5">
        <v>300</v>
      </c>
      <c r="M629">
        <f t="shared" si="18"/>
        <v>300</v>
      </c>
      <c r="N629" s="17">
        <f t="shared" si="19"/>
        <v>4.5</v>
      </c>
    </row>
    <row r="630" spans="1:14" x14ac:dyDescent="0.25">
      <c r="A630" s="2">
        <v>67</v>
      </c>
      <c r="B630" s="3">
        <v>45075</v>
      </c>
      <c r="C630">
        <v>2023</v>
      </c>
      <c r="D630">
        <v>5</v>
      </c>
      <c r="E630">
        <v>29</v>
      </c>
      <c r="F630" s="4" t="s">
        <v>79</v>
      </c>
      <c r="G630" s="4" t="s">
        <v>12</v>
      </c>
      <c r="H630" s="19">
        <v>48</v>
      </c>
      <c r="I630" s="19" t="str" cm="1">
        <f t="array" ref="I630">_xlfn.IFS(H631&lt;30, "Young Adult", H631&gt;=50, "Senior", H631&gt;= 30, "Adult")</f>
        <v>Adult</v>
      </c>
      <c r="J630" s="4" t="s">
        <v>10</v>
      </c>
      <c r="K630" s="4">
        <v>4</v>
      </c>
      <c r="L630" s="5">
        <v>300</v>
      </c>
      <c r="M630">
        <f t="shared" si="18"/>
        <v>1200</v>
      </c>
      <c r="N630" s="17">
        <f t="shared" si="19"/>
        <v>18</v>
      </c>
    </row>
    <row r="631" spans="1:14" x14ac:dyDescent="0.25">
      <c r="A631" s="2">
        <v>125</v>
      </c>
      <c r="B631" s="3">
        <v>45146</v>
      </c>
      <c r="C631">
        <v>2023</v>
      </c>
      <c r="D631">
        <v>8</v>
      </c>
      <c r="E631">
        <v>8</v>
      </c>
      <c r="F631" s="4" t="s">
        <v>137</v>
      </c>
      <c r="G631" s="4" t="s">
        <v>9</v>
      </c>
      <c r="H631" s="19">
        <v>48</v>
      </c>
      <c r="I631" s="19" t="str" cm="1">
        <f t="array" ref="I631">_xlfn.IFS(H632&lt;30, "Young Adult", H632&gt;=50, "Senior", H632&gt;= 30, "Adult")</f>
        <v>Adult</v>
      </c>
      <c r="J631" s="4" t="s">
        <v>13</v>
      </c>
      <c r="K631" s="4">
        <v>2</v>
      </c>
      <c r="L631" s="5">
        <v>50</v>
      </c>
      <c r="M631">
        <f t="shared" si="18"/>
        <v>100</v>
      </c>
      <c r="N631" s="17">
        <f t="shared" si="19"/>
        <v>1.5</v>
      </c>
    </row>
    <row r="632" spans="1:14" x14ac:dyDescent="0.25">
      <c r="A632" s="2">
        <v>246</v>
      </c>
      <c r="B632" s="3">
        <v>45036</v>
      </c>
      <c r="C632">
        <v>2023</v>
      </c>
      <c r="D632">
        <v>4</v>
      </c>
      <c r="E632">
        <v>20</v>
      </c>
      <c r="F632" s="4" t="s">
        <v>258</v>
      </c>
      <c r="G632" s="4" t="s">
        <v>12</v>
      </c>
      <c r="H632" s="19">
        <v>48</v>
      </c>
      <c r="I632" s="19" t="str" cm="1">
        <f t="array" ref="I632">_xlfn.IFS(H633&lt;30, "Young Adult", H633&gt;=50, "Senior", H633&gt;= 30, "Adult")</f>
        <v>Adult</v>
      </c>
      <c r="J632" s="4" t="s">
        <v>15</v>
      </c>
      <c r="K632" s="4">
        <v>2</v>
      </c>
      <c r="L632" s="5">
        <v>25</v>
      </c>
      <c r="M632">
        <f t="shared" si="18"/>
        <v>50</v>
      </c>
      <c r="N632" s="17">
        <f t="shared" si="19"/>
        <v>0.75</v>
      </c>
    </row>
    <row r="633" spans="1:14" x14ac:dyDescent="0.25">
      <c r="A633" s="2">
        <v>250</v>
      </c>
      <c r="B633" s="3">
        <v>45222</v>
      </c>
      <c r="C633">
        <v>2023</v>
      </c>
      <c r="D633">
        <v>10</v>
      </c>
      <c r="E633">
        <v>23</v>
      </c>
      <c r="F633" s="4" t="s">
        <v>262</v>
      </c>
      <c r="G633" s="4" t="s">
        <v>9</v>
      </c>
      <c r="H633" s="19">
        <v>48</v>
      </c>
      <c r="I633" s="19" t="str" cm="1">
        <f t="array" ref="I633">_xlfn.IFS(H634&lt;30, "Young Adult", H634&gt;=50, "Senior", H634&gt;= 30, "Adult")</f>
        <v>Adult</v>
      </c>
      <c r="J633" s="4" t="s">
        <v>15</v>
      </c>
      <c r="K633" s="4">
        <v>1</v>
      </c>
      <c r="L633" s="5">
        <v>50</v>
      </c>
      <c r="M633">
        <f t="shared" si="18"/>
        <v>50</v>
      </c>
      <c r="N633" s="17">
        <f t="shared" si="19"/>
        <v>0.75</v>
      </c>
    </row>
    <row r="634" spans="1:14" x14ac:dyDescent="0.25">
      <c r="A634" s="2">
        <v>255</v>
      </c>
      <c r="B634" s="3">
        <v>45024</v>
      </c>
      <c r="C634">
        <v>2023</v>
      </c>
      <c r="D634">
        <v>4</v>
      </c>
      <c r="E634">
        <v>8</v>
      </c>
      <c r="F634" s="4" t="s">
        <v>267</v>
      </c>
      <c r="G634" s="4" t="s">
        <v>9</v>
      </c>
      <c r="H634" s="19">
        <v>48</v>
      </c>
      <c r="I634" s="19" t="str" cm="1">
        <f t="array" ref="I634">_xlfn.IFS(H635&lt;30, "Young Adult", H635&gt;=50, "Senior", H635&gt;= 30, "Adult")</f>
        <v>Adult</v>
      </c>
      <c r="J634" s="4" t="s">
        <v>13</v>
      </c>
      <c r="K634" s="4">
        <v>1</v>
      </c>
      <c r="L634" s="5">
        <v>30</v>
      </c>
      <c r="M634">
        <f t="shared" si="18"/>
        <v>30</v>
      </c>
      <c r="N634" s="17">
        <f t="shared" si="19"/>
        <v>0.44999999999999996</v>
      </c>
    </row>
    <row r="635" spans="1:14" x14ac:dyDescent="0.25">
      <c r="A635" s="2">
        <v>316</v>
      </c>
      <c r="B635" s="3">
        <v>45038</v>
      </c>
      <c r="C635">
        <v>2023</v>
      </c>
      <c r="D635">
        <v>4</v>
      </c>
      <c r="E635">
        <v>22</v>
      </c>
      <c r="F635" s="4" t="s">
        <v>328</v>
      </c>
      <c r="G635" s="4" t="s">
        <v>12</v>
      </c>
      <c r="H635" s="19">
        <v>48</v>
      </c>
      <c r="I635" s="19" t="str" cm="1">
        <f t="array" ref="I635">_xlfn.IFS(H636&lt;30, "Young Adult", H636&gt;=50, "Senior", H636&gt;= 30, "Adult")</f>
        <v>Adult</v>
      </c>
      <c r="J635" s="4" t="s">
        <v>13</v>
      </c>
      <c r="K635" s="4">
        <v>2</v>
      </c>
      <c r="L635" s="5">
        <v>25</v>
      </c>
      <c r="M635">
        <f t="shared" si="18"/>
        <v>50</v>
      </c>
      <c r="N635" s="17">
        <f t="shared" si="19"/>
        <v>0.75</v>
      </c>
    </row>
    <row r="636" spans="1:14" x14ac:dyDescent="0.25">
      <c r="A636" s="2">
        <v>398</v>
      </c>
      <c r="B636" s="3">
        <v>45062</v>
      </c>
      <c r="C636">
        <v>2023</v>
      </c>
      <c r="D636">
        <v>5</v>
      </c>
      <c r="E636">
        <v>16</v>
      </c>
      <c r="F636" s="4" t="s">
        <v>410</v>
      </c>
      <c r="G636" s="4" t="s">
        <v>12</v>
      </c>
      <c r="H636" s="19">
        <v>48</v>
      </c>
      <c r="I636" s="19" t="str" cm="1">
        <f t="array" ref="I636">_xlfn.IFS(H637&lt;30, "Young Adult", H637&gt;=50, "Senior", H637&gt;= 30, "Adult")</f>
        <v>Adult</v>
      </c>
      <c r="J636" s="4" t="s">
        <v>13</v>
      </c>
      <c r="K636" s="4">
        <v>2</v>
      </c>
      <c r="L636" s="5">
        <v>300</v>
      </c>
      <c r="M636">
        <f t="shared" si="18"/>
        <v>600</v>
      </c>
      <c r="N636" s="17">
        <f t="shared" si="19"/>
        <v>9</v>
      </c>
    </row>
    <row r="637" spans="1:14" x14ac:dyDescent="0.25">
      <c r="A637" s="2">
        <v>414</v>
      </c>
      <c r="B637" s="3">
        <v>45055</v>
      </c>
      <c r="C637">
        <v>2023</v>
      </c>
      <c r="D637">
        <v>5</v>
      </c>
      <c r="E637">
        <v>9</v>
      </c>
      <c r="F637" s="4" t="s">
        <v>426</v>
      </c>
      <c r="G637" s="4" t="s">
        <v>9</v>
      </c>
      <c r="H637" s="19">
        <v>48</v>
      </c>
      <c r="I637" s="19" t="str" cm="1">
        <f t="array" ref="I637">_xlfn.IFS(H638&lt;30, "Young Adult", H638&gt;=50, "Senior", H638&gt;= 30, "Adult")</f>
        <v>Adult</v>
      </c>
      <c r="J637" s="4" t="s">
        <v>10</v>
      </c>
      <c r="K637" s="4">
        <v>4</v>
      </c>
      <c r="L637" s="5">
        <v>25</v>
      </c>
      <c r="M637">
        <f t="shared" si="18"/>
        <v>100</v>
      </c>
      <c r="N637" s="17">
        <f t="shared" si="19"/>
        <v>1.5</v>
      </c>
    </row>
    <row r="638" spans="1:14" x14ac:dyDescent="0.25">
      <c r="A638" s="2">
        <v>452</v>
      </c>
      <c r="B638" s="3">
        <v>45054</v>
      </c>
      <c r="C638">
        <v>2023</v>
      </c>
      <c r="D638">
        <v>5</v>
      </c>
      <c r="E638">
        <v>8</v>
      </c>
      <c r="F638" s="4" t="s">
        <v>464</v>
      </c>
      <c r="G638" s="4" t="s">
        <v>12</v>
      </c>
      <c r="H638" s="19">
        <v>48</v>
      </c>
      <c r="I638" s="19" t="str" cm="1">
        <f t="array" ref="I638">_xlfn.IFS(H639&lt;30, "Young Adult", H639&gt;=50, "Senior", H639&gt;= 30, "Adult")</f>
        <v>Adult</v>
      </c>
      <c r="J638" s="4" t="s">
        <v>13</v>
      </c>
      <c r="K638" s="4">
        <v>3</v>
      </c>
      <c r="L638" s="5">
        <v>500</v>
      </c>
      <c r="M638">
        <f t="shared" si="18"/>
        <v>1500</v>
      </c>
      <c r="N638" s="17">
        <f t="shared" si="19"/>
        <v>22.5</v>
      </c>
    </row>
    <row r="639" spans="1:14" x14ac:dyDescent="0.25">
      <c r="A639" s="2">
        <v>581</v>
      </c>
      <c r="B639" s="3">
        <v>45251</v>
      </c>
      <c r="C639">
        <v>2023</v>
      </c>
      <c r="D639">
        <v>11</v>
      </c>
      <c r="E639">
        <v>21</v>
      </c>
      <c r="F639" s="4" t="s">
        <v>593</v>
      </c>
      <c r="G639" s="4" t="s">
        <v>12</v>
      </c>
      <c r="H639" s="19">
        <v>48</v>
      </c>
      <c r="I639" s="19" t="str" cm="1">
        <f t="array" ref="I639">_xlfn.IFS(H640&lt;30, "Young Adult", H640&gt;=50, "Senior", H640&gt;= 30, "Adult")</f>
        <v>Adult</v>
      </c>
      <c r="J639" s="4" t="s">
        <v>10</v>
      </c>
      <c r="K639" s="4">
        <v>2</v>
      </c>
      <c r="L639" s="5">
        <v>30</v>
      </c>
      <c r="M639">
        <f t="shared" si="18"/>
        <v>60</v>
      </c>
      <c r="N639" s="17">
        <f t="shared" si="19"/>
        <v>0.89999999999999991</v>
      </c>
    </row>
    <row r="640" spans="1:14" x14ac:dyDescent="0.25">
      <c r="A640" s="2">
        <v>662</v>
      </c>
      <c r="B640" s="3">
        <v>45282</v>
      </c>
      <c r="C640">
        <v>2023</v>
      </c>
      <c r="D640">
        <v>12</v>
      </c>
      <c r="E640">
        <v>22</v>
      </c>
      <c r="F640" s="4" t="s">
        <v>674</v>
      </c>
      <c r="G640" s="4" t="s">
        <v>9</v>
      </c>
      <c r="H640" s="19">
        <v>48</v>
      </c>
      <c r="I640" s="19" t="str" cm="1">
        <f t="array" ref="I640">_xlfn.IFS(H641&lt;30, "Young Adult", H641&gt;=50, "Senior", H641&gt;= 30, "Adult")</f>
        <v>Adult</v>
      </c>
      <c r="J640" s="4" t="s">
        <v>10</v>
      </c>
      <c r="K640" s="4">
        <v>2</v>
      </c>
      <c r="L640" s="5">
        <v>500</v>
      </c>
      <c r="M640">
        <f t="shared" si="18"/>
        <v>1000</v>
      </c>
      <c r="N640" s="17">
        <f t="shared" si="19"/>
        <v>15</v>
      </c>
    </row>
    <row r="641" spans="1:14" x14ac:dyDescent="0.25">
      <c r="A641" s="2">
        <v>741</v>
      </c>
      <c r="B641" s="3">
        <v>45260</v>
      </c>
      <c r="C641">
        <v>2023</v>
      </c>
      <c r="D641">
        <v>11</v>
      </c>
      <c r="E641">
        <v>30</v>
      </c>
      <c r="F641" s="4" t="s">
        <v>753</v>
      </c>
      <c r="G641" s="4" t="s">
        <v>9</v>
      </c>
      <c r="H641" s="19">
        <v>48</v>
      </c>
      <c r="I641" s="19" t="str" cm="1">
        <f t="array" ref="I641">_xlfn.IFS(H642&lt;30, "Young Adult", H642&gt;=50, "Senior", H642&gt;= 30, "Adult")</f>
        <v>Adult</v>
      </c>
      <c r="J641" s="4" t="s">
        <v>13</v>
      </c>
      <c r="K641" s="4">
        <v>1</v>
      </c>
      <c r="L641" s="5">
        <v>300</v>
      </c>
      <c r="M641">
        <f t="shared" si="18"/>
        <v>300</v>
      </c>
      <c r="N641" s="17">
        <f t="shared" si="19"/>
        <v>4.5</v>
      </c>
    </row>
    <row r="642" spans="1:14" x14ac:dyDescent="0.25">
      <c r="A642" s="2">
        <v>777</v>
      </c>
      <c r="B642" s="3">
        <v>45280</v>
      </c>
      <c r="C642">
        <v>2023</v>
      </c>
      <c r="D642">
        <v>12</v>
      </c>
      <c r="E642">
        <v>20</v>
      </c>
      <c r="F642" s="4" t="s">
        <v>789</v>
      </c>
      <c r="G642" s="4" t="s">
        <v>9</v>
      </c>
      <c r="H642" s="19">
        <v>48</v>
      </c>
      <c r="I642" s="19" t="str" cm="1">
        <f t="array" ref="I642">_xlfn.IFS(H643&lt;30, "Young Adult", H643&gt;=50, "Senior", H643&gt;= 30, "Adult")</f>
        <v>Adult</v>
      </c>
      <c r="J642" s="4" t="s">
        <v>15</v>
      </c>
      <c r="K642" s="4">
        <v>3</v>
      </c>
      <c r="L642" s="5">
        <v>50</v>
      </c>
      <c r="M642">
        <f t="shared" ref="M642:M705" si="20">K642*L642</f>
        <v>150</v>
      </c>
      <c r="N642" s="17">
        <f t="shared" ref="N642:N705" si="21">M642*$Q$4</f>
        <v>2.25</v>
      </c>
    </row>
    <row r="643" spans="1:14" x14ac:dyDescent="0.25">
      <c r="A643" s="2">
        <v>786</v>
      </c>
      <c r="B643" s="3">
        <v>45216</v>
      </c>
      <c r="C643">
        <v>2023</v>
      </c>
      <c r="D643">
        <v>10</v>
      </c>
      <c r="E643">
        <v>17</v>
      </c>
      <c r="F643" s="4" t="s">
        <v>798</v>
      </c>
      <c r="G643" s="4" t="s">
        <v>9</v>
      </c>
      <c r="H643" s="19">
        <v>48</v>
      </c>
      <c r="I643" s="19" t="str" cm="1">
        <f t="array" ref="I643">_xlfn.IFS(H644&lt;30, "Young Adult", H644&gt;=50, "Senior", H644&gt;= 30, "Adult")</f>
        <v>Adult</v>
      </c>
      <c r="J643" s="4" t="s">
        <v>13</v>
      </c>
      <c r="K643" s="4">
        <v>4</v>
      </c>
      <c r="L643" s="5">
        <v>25</v>
      </c>
      <c r="M643">
        <f t="shared" si="20"/>
        <v>100</v>
      </c>
      <c r="N643" s="17">
        <f t="shared" si="21"/>
        <v>1.5</v>
      </c>
    </row>
    <row r="644" spans="1:14" x14ac:dyDescent="0.25">
      <c r="A644" s="2">
        <v>968</v>
      </c>
      <c r="B644" s="3">
        <v>45247</v>
      </c>
      <c r="C644">
        <v>2023</v>
      </c>
      <c r="D644">
        <v>11</v>
      </c>
      <c r="E644">
        <v>17</v>
      </c>
      <c r="F644" s="4" t="s">
        <v>980</v>
      </c>
      <c r="G644" s="4" t="s">
        <v>12</v>
      </c>
      <c r="H644" s="19">
        <v>48</v>
      </c>
      <c r="I644" s="19" t="str" cm="1">
        <f t="array" ref="I644">_xlfn.IFS(H645&lt;30, "Young Adult", H645&gt;=50, "Senior", H645&gt;= 30, "Adult")</f>
        <v>Adult</v>
      </c>
      <c r="J644" s="4" t="s">
        <v>13</v>
      </c>
      <c r="K644" s="4">
        <v>3</v>
      </c>
      <c r="L644" s="5">
        <v>300</v>
      </c>
      <c r="M644">
        <f t="shared" si="20"/>
        <v>900</v>
      </c>
      <c r="N644" s="17">
        <f t="shared" si="21"/>
        <v>13.5</v>
      </c>
    </row>
    <row r="645" spans="1:14" x14ac:dyDescent="0.25">
      <c r="A645" s="2">
        <v>976</v>
      </c>
      <c r="B645" s="3">
        <v>45209</v>
      </c>
      <c r="C645">
        <v>2023</v>
      </c>
      <c r="D645">
        <v>10</v>
      </c>
      <c r="E645">
        <v>10</v>
      </c>
      <c r="F645" s="4" t="s">
        <v>988</v>
      </c>
      <c r="G645" s="4" t="s">
        <v>12</v>
      </c>
      <c r="H645" s="19">
        <v>48</v>
      </c>
      <c r="I645" s="19" t="str" cm="1">
        <f t="array" ref="I645">_xlfn.IFS(H646&lt;30, "Young Adult", H646&gt;=50, "Senior", H646&gt;= 30, "Adult")</f>
        <v>Adult</v>
      </c>
      <c r="J645" s="4" t="s">
        <v>10</v>
      </c>
      <c r="K645" s="4">
        <v>2</v>
      </c>
      <c r="L645" s="5">
        <v>300</v>
      </c>
      <c r="M645">
        <f t="shared" si="20"/>
        <v>600</v>
      </c>
      <c r="N645" s="17">
        <f t="shared" si="21"/>
        <v>9</v>
      </c>
    </row>
    <row r="646" spans="1:14" x14ac:dyDescent="0.25">
      <c r="A646" s="2">
        <v>993</v>
      </c>
      <c r="B646" s="3">
        <v>44963</v>
      </c>
      <c r="C646">
        <v>2023</v>
      </c>
      <c r="D646">
        <v>2</v>
      </c>
      <c r="E646">
        <v>6</v>
      </c>
      <c r="F646" s="4" t="s">
        <v>1005</v>
      </c>
      <c r="G646" s="4" t="s">
        <v>12</v>
      </c>
      <c r="H646" s="19">
        <v>48</v>
      </c>
      <c r="I646" s="19" t="str" cm="1">
        <f t="array" ref="I646">_xlfn.IFS(H647&lt;30, "Young Adult", H647&gt;=50, "Senior", H647&gt;= 30, "Adult")</f>
        <v>Adult</v>
      </c>
      <c r="J646" s="4" t="s">
        <v>15</v>
      </c>
      <c r="K646" s="4">
        <v>3</v>
      </c>
      <c r="L646" s="5">
        <v>50</v>
      </c>
      <c r="M646">
        <f t="shared" si="20"/>
        <v>150</v>
      </c>
      <c r="N646" s="17">
        <f t="shared" si="21"/>
        <v>2.25</v>
      </c>
    </row>
    <row r="647" spans="1:14" x14ac:dyDescent="0.25">
      <c r="A647" s="2">
        <v>24</v>
      </c>
      <c r="B647" s="3">
        <v>45259</v>
      </c>
      <c r="C647">
        <v>2023</v>
      </c>
      <c r="D647">
        <v>11</v>
      </c>
      <c r="E647">
        <v>29</v>
      </c>
      <c r="F647" s="4" t="s">
        <v>36</v>
      </c>
      <c r="G647" s="4" t="s">
        <v>12</v>
      </c>
      <c r="H647" s="19">
        <v>49</v>
      </c>
      <c r="I647" s="19" t="str" cm="1">
        <f t="array" ref="I647">_xlfn.IFS(H648&lt;30, "Young Adult", H648&gt;=50, "Senior", H648&gt;= 30, "Adult")</f>
        <v>Adult</v>
      </c>
      <c r="J647" s="4" t="s">
        <v>13</v>
      </c>
      <c r="K647" s="4">
        <v>1</v>
      </c>
      <c r="L647" s="5">
        <v>300</v>
      </c>
      <c r="M647">
        <f t="shared" si="20"/>
        <v>300</v>
      </c>
      <c r="N647" s="17">
        <f t="shared" si="21"/>
        <v>4.5</v>
      </c>
    </row>
    <row r="648" spans="1:14" x14ac:dyDescent="0.25">
      <c r="A648" s="2">
        <v>64</v>
      </c>
      <c r="B648" s="3">
        <v>44950</v>
      </c>
      <c r="C648">
        <v>2023</v>
      </c>
      <c r="D648">
        <v>1</v>
      </c>
      <c r="E648">
        <v>24</v>
      </c>
      <c r="F648" s="4" t="s">
        <v>76</v>
      </c>
      <c r="G648" s="4" t="s">
        <v>9</v>
      </c>
      <c r="H648" s="19">
        <v>49</v>
      </c>
      <c r="I648" s="19" t="str" cm="1">
        <f t="array" ref="I648">_xlfn.IFS(H649&lt;30, "Young Adult", H649&gt;=50, "Senior", H649&gt;= 30, "Adult")</f>
        <v>Adult</v>
      </c>
      <c r="J648" s="4" t="s">
        <v>13</v>
      </c>
      <c r="K648" s="4">
        <v>4</v>
      </c>
      <c r="L648" s="5">
        <v>25</v>
      </c>
      <c r="M648">
        <f t="shared" si="20"/>
        <v>100</v>
      </c>
      <c r="N648" s="17">
        <f t="shared" si="21"/>
        <v>1.5</v>
      </c>
    </row>
    <row r="649" spans="1:14" x14ac:dyDescent="0.25">
      <c r="A649" s="2">
        <v>134</v>
      </c>
      <c r="B649" s="3">
        <v>44951</v>
      </c>
      <c r="C649">
        <v>2023</v>
      </c>
      <c r="D649">
        <v>1</v>
      </c>
      <c r="E649">
        <v>25</v>
      </c>
      <c r="F649" s="4" t="s">
        <v>146</v>
      </c>
      <c r="G649" s="4" t="s">
        <v>9</v>
      </c>
      <c r="H649" s="19">
        <v>49</v>
      </c>
      <c r="I649" s="19" t="str" cm="1">
        <f t="array" ref="I649">_xlfn.IFS(H650&lt;30, "Young Adult", H650&gt;=50, "Senior", H650&gt;= 30, "Adult")</f>
        <v>Adult</v>
      </c>
      <c r="J649" s="4" t="s">
        <v>15</v>
      </c>
      <c r="K649" s="4">
        <v>1</v>
      </c>
      <c r="L649" s="5">
        <v>50</v>
      </c>
      <c r="M649">
        <f t="shared" si="20"/>
        <v>50</v>
      </c>
      <c r="N649" s="17">
        <f t="shared" si="21"/>
        <v>0.75</v>
      </c>
    </row>
    <row r="650" spans="1:14" x14ac:dyDescent="0.25">
      <c r="A650" s="2">
        <v>138</v>
      </c>
      <c r="B650" s="3">
        <v>45008</v>
      </c>
      <c r="C650">
        <v>2023</v>
      </c>
      <c r="D650">
        <v>3</v>
      </c>
      <c r="E650">
        <v>23</v>
      </c>
      <c r="F650" s="4" t="s">
        <v>150</v>
      </c>
      <c r="G650" s="4" t="s">
        <v>9</v>
      </c>
      <c r="H650" s="19">
        <v>49</v>
      </c>
      <c r="I650" s="19" t="str" cm="1">
        <f t="array" ref="I650">_xlfn.IFS(H651&lt;30, "Young Adult", H651&gt;=50, "Senior", H651&gt;= 30, "Adult")</f>
        <v>Adult</v>
      </c>
      <c r="J650" s="4" t="s">
        <v>13</v>
      </c>
      <c r="K650" s="4">
        <v>4</v>
      </c>
      <c r="L650" s="5">
        <v>50</v>
      </c>
      <c r="M650">
        <f t="shared" si="20"/>
        <v>200</v>
      </c>
      <c r="N650" s="17">
        <f t="shared" si="21"/>
        <v>3</v>
      </c>
    </row>
    <row r="651" spans="1:14" x14ac:dyDescent="0.25">
      <c r="A651" s="2">
        <v>354</v>
      </c>
      <c r="B651" s="3">
        <v>45031</v>
      </c>
      <c r="C651">
        <v>2023</v>
      </c>
      <c r="D651">
        <v>4</v>
      </c>
      <c r="E651">
        <v>15</v>
      </c>
      <c r="F651" s="4" t="s">
        <v>366</v>
      </c>
      <c r="G651" s="4" t="s">
        <v>12</v>
      </c>
      <c r="H651" s="19">
        <v>49</v>
      </c>
      <c r="I651" s="19" t="str" cm="1">
        <f t="array" ref="I651">_xlfn.IFS(H652&lt;30, "Young Adult", H652&gt;=50, "Senior", H652&gt;= 30, "Adult")</f>
        <v>Adult</v>
      </c>
      <c r="J651" s="4" t="s">
        <v>10</v>
      </c>
      <c r="K651" s="4">
        <v>4</v>
      </c>
      <c r="L651" s="5">
        <v>50</v>
      </c>
      <c r="M651">
        <f t="shared" si="20"/>
        <v>200</v>
      </c>
      <c r="N651" s="17">
        <f t="shared" si="21"/>
        <v>3</v>
      </c>
    </row>
    <row r="652" spans="1:14" x14ac:dyDescent="0.25">
      <c r="A652" s="2">
        <v>515</v>
      </c>
      <c r="B652" s="3">
        <v>45124</v>
      </c>
      <c r="C652">
        <v>2023</v>
      </c>
      <c r="D652">
        <v>7</v>
      </c>
      <c r="E652">
        <v>17</v>
      </c>
      <c r="F652" s="4" t="s">
        <v>527</v>
      </c>
      <c r="G652" s="4" t="s">
        <v>12</v>
      </c>
      <c r="H652" s="19">
        <v>49</v>
      </c>
      <c r="I652" s="19" t="str" cm="1">
        <f t="array" ref="I652">_xlfn.IFS(H653&lt;30, "Young Adult", H653&gt;=50, "Senior", H653&gt;= 30, "Adult")</f>
        <v>Adult</v>
      </c>
      <c r="J652" s="4" t="s">
        <v>13</v>
      </c>
      <c r="K652" s="4">
        <v>3</v>
      </c>
      <c r="L652" s="5">
        <v>300</v>
      </c>
      <c r="M652">
        <f t="shared" si="20"/>
        <v>900</v>
      </c>
      <c r="N652" s="17">
        <f t="shared" si="21"/>
        <v>13.5</v>
      </c>
    </row>
    <row r="653" spans="1:14" x14ac:dyDescent="0.25">
      <c r="A653" s="2">
        <v>520</v>
      </c>
      <c r="B653" s="3">
        <v>45289</v>
      </c>
      <c r="C653">
        <v>2023</v>
      </c>
      <c r="D653">
        <v>12</v>
      </c>
      <c r="E653">
        <v>29</v>
      </c>
      <c r="F653" s="4" t="s">
        <v>532</v>
      </c>
      <c r="G653" s="4" t="s">
        <v>12</v>
      </c>
      <c r="H653" s="19">
        <v>49</v>
      </c>
      <c r="I653" s="19" t="str" cm="1">
        <f t="array" ref="I653">_xlfn.IFS(H654&lt;30, "Young Adult", H654&gt;=50, "Senior", H654&gt;= 30, "Adult")</f>
        <v>Adult</v>
      </c>
      <c r="J653" s="4" t="s">
        <v>15</v>
      </c>
      <c r="K653" s="4">
        <v>4</v>
      </c>
      <c r="L653" s="5">
        <v>25</v>
      </c>
      <c r="M653">
        <f t="shared" si="20"/>
        <v>100</v>
      </c>
      <c r="N653" s="17">
        <f t="shared" si="21"/>
        <v>1.5</v>
      </c>
    </row>
    <row r="654" spans="1:14" x14ac:dyDescent="0.25">
      <c r="A654" s="2">
        <v>543</v>
      </c>
      <c r="B654" s="3">
        <v>45133</v>
      </c>
      <c r="C654">
        <v>2023</v>
      </c>
      <c r="D654">
        <v>7</v>
      </c>
      <c r="E654">
        <v>26</v>
      </c>
      <c r="F654" s="4" t="s">
        <v>555</v>
      </c>
      <c r="G654" s="4" t="s">
        <v>9</v>
      </c>
      <c r="H654" s="19">
        <v>49</v>
      </c>
      <c r="I654" s="19" t="str" cm="1">
        <f t="array" ref="I654">_xlfn.IFS(H655&lt;30, "Young Adult", H655&gt;=50, "Senior", H655&gt;= 30, "Adult")</f>
        <v>Adult</v>
      </c>
      <c r="J654" s="4" t="s">
        <v>10</v>
      </c>
      <c r="K654" s="4">
        <v>2</v>
      </c>
      <c r="L654" s="5">
        <v>300</v>
      </c>
      <c r="M654">
        <f t="shared" si="20"/>
        <v>600</v>
      </c>
      <c r="N654" s="17">
        <f t="shared" si="21"/>
        <v>9</v>
      </c>
    </row>
    <row r="655" spans="1:14" x14ac:dyDescent="0.25">
      <c r="A655" s="2">
        <v>552</v>
      </c>
      <c r="B655" s="3">
        <v>45273</v>
      </c>
      <c r="C655">
        <v>2023</v>
      </c>
      <c r="D655">
        <v>12</v>
      </c>
      <c r="E655">
        <v>13</v>
      </c>
      <c r="F655" s="4" t="s">
        <v>564</v>
      </c>
      <c r="G655" s="4" t="s">
        <v>12</v>
      </c>
      <c r="H655" s="19">
        <v>49</v>
      </c>
      <c r="I655" s="19" t="str" cm="1">
        <f t="array" ref="I655">_xlfn.IFS(H656&lt;30, "Young Adult", H656&gt;=50, "Senior", H656&gt;= 30, "Adult")</f>
        <v>Adult</v>
      </c>
      <c r="J655" s="4" t="s">
        <v>15</v>
      </c>
      <c r="K655" s="4">
        <v>3</v>
      </c>
      <c r="L655" s="5">
        <v>25</v>
      </c>
      <c r="M655">
        <f t="shared" si="20"/>
        <v>75</v>
      </c>
      <c r="N655" s="17">
        <f t="shared" si="21"/>
        <v>1.125</v>
      </c>
    </row>
    <row r="656" spans="1:14" x14ac:dyDescent="0.25">
      <c r="A656" s="2">
        <v>570</v>
      </c>
      <c r="B656" s="3">
        <v>45153</v>
      </c>
      <c r="C656">
        <v>2023</v>
      </c>
      <c r="D656">
        <v>8</v>
      </c>
      <c r="E656">
        <v>15</v>
      </c>
      <c r="F656" s="4" t="s">
        <v>582</v>
      </c>
      <c r="G656" s="4" t="s">
        <v>9</v>
      </c>
      <c r="H656" s="19">
        <v>49</v>
      </c>
      <c r="I656" s="19" t="str" cm="1">
        <f t="array" ref="I656">_xlfn.IFS(H657&lt;30, "Young Adult", H657&gt;=50, "Senior", H657&gt;= 30, "Adult")</f>
        <v>Adult</v>
      </c>
      <c r="J656" s="4" t="s">
        <v>13</v>
      </c>
      <c r="K656" s="4">
        <v>1</v>
      </c>
      <c r="L656" s="5">
        <v>500</v>
      </c>
      <c r="M656">
        <f t="shared" si="20"/>
        <v>500</v>
      </c>
      <c r="N656" s="17">
        <f t="shared" si="21"/>
        <v>7.5</v>
      </c>
    </row>
    <row r="657" spans="1:14" x14ac:dyDescent="0.25">
      <c r="A657" s="2">
        <v>573</v>
      </c>
      <c r="B657" s="3">
        <v>45188</v>
      </c>
      <c r="C657">
        <v>2023</v>
      </c>
      <c r="D657">
        <v>9</v>
      </c>
      <c r="E657">
        <v>19</v>
      </c>
      <c r="F657" s="4" t="s">
        <v>585</v>
      </c>
      <c r="G657" s="4" t="s">
        <v>9</v>
      </c>
      <c r="H657" s="19">
        <v>49</v>
      </c>
      <c r="I657" s="19" t="str" cm="1">
        <f t="array" ref="I657">_xlfn.IFS(H658&lt;30, "Young Adult", H658&gt;=50, "Senior", H658&gt;= 30, "Adult")</f>
        <v>Adult</v>
      </c>
      <c r="J657" s="4" t="s">
        <v>10</v>
      </c>
      <c r="K657" s="4">
        <v>2</v>
      </c>
      <c r="L657" s="5">
        <v>30</v>
      </c>
      <c r="M657">
        <f t="shared" si="20"/>
        <v>60</v>
      </c>
      <c r="N657" s="17">
        <f t="shared" si="21"/>
        <v>0.89999999999999991</v>
      </c>
    </row>
    <row r="658" spans="1:14" x14ac:dyDescent="0.25">
      <c r="A658" s="2">
        <v>622</v>
      </c>
      <c r="B658" s="3">
        <v>45160</v>
      </c>
      <c r="C658">
        <v>2023</v>
      </c>
      <c r="D658">
        <v>8</v>
      </c>
      <c r="E658">
        <v>22</v>
      </c>
      <c r="F658" s="4" t="s">
        <v>634</v>
      </c>
      <c r="G658" s="4" t="s">
        <v>12</v>
      </c>
      <c r="H658" s="19">
        <v>49</v>
      </c>
      <c r="I658" s="19" t="str" cm="1">
        <f t="array" ref="I658">_xlfn.IFS(H659&lt;30, "Young Adult", H659&gt;=50, "Senior", H659&gt;= 30, "Adult")</f>
        <v>Adult</v>
      </c>
      <c r="J658" s="4" t="s">
        <v>10</v>
      </c>
      <c r="K658" s="4">
        <v>3</v>
      </c>
      <c r="L658" s="5">
        <v>25</v>
      </c>
      <c r="M658">
        <f t="shared" si="20"/>
        <v>75</v>
      </c>
      <c r="N658" s="17">
        <f t="shared" si="21"/>
        <v>1.125</v>
      </c>
    </row>
    <row r="659" spans="1:14" x14ac:dyDescent="0.25">
      <c r="A659" s="2">
        <v>759</v>
      </c>
      <c r="B659" s="3">
        <v>45115</v>
      </c>
      <c r="C659">
        <v>2023</v>
      </c>
      <c r="D659">
        <v>7</v>
      </c>
      <c r="E659">
        <v>8</v>
      </c>
      <c r="F659" s="4" t="s">
        <v>771</v>
      </c>
      <c r="G659" s="4" t="s">
        <v>9</v>
      </c>
      <c r="H659" s="19">
        <v>49</v>
      </c>
      <c r="I659" s="19" t="str" cm="1">
        <f t="array" ref="I659">_xlfn.IFS(H660&lt;30, "Young Adult", H660&gt;=50, "Senior", H660&gt;= 30, "Adult")</f>
        <v>Adult</v>
      </c>
      <c r="J659" s="4" t="s">
        <v>15</v>
      </c>
      <c r="K659" s="4">
        <v>2</v>
      </c>
      <c r="L659" s="5">
        <v>50</v>
      </c>
      <c r="M659">
        <f t="shared" si="20"/>
        <v>100</v>
      </c>
      <c r="N659" s="17">
        <f t="shared" si="21"/>
        <v>1.5</v>
      </c>
    </row>
    <row r="660" spans="1:14" x14ac:dyDescent="0.25">
      <c r="A660" s="2">
        <v>820</v>
      </c>
      <c r="B660" s="3">
        <v>45052</v>
      </c>
      <c r="C660">
        <v>2023</v>
      </c>
      <c r="D660">
        <v>5</v>
      </c>
      <c r="E660">
        <v>6</v>
      </c>
      <c r="F660" s="4" t="s">
        <v>832</v>
      </c>
      <c r="G660" s="4" t="s">
        <v>9</v>
      </c>
      <c r="H660" s="19">
        <v>49</v>
      </c>
      <c r="I660" s="19" t="str" cm="1">
        <f t="array" ref="I660">_xlfn.IFS(H661&lt;30, "Young Adult", H661&gt;=50, "Senior", H661&gt;= 30, "Adult")</f>
        <v>Adult</v>
      </c>
      <c r="J660" s="4" t="s">
        <v>15</v>
      </c>
      <c r="K660" s="4">
        <v>4</v>
      </c>
      <c r="L660" s="5">
        <v>50</v>
      </c>
      <c r="M660">
        <f t="shared" si="20"/>
        <v>200</v>
      </c>
      <c r="N660" s="17">
        <f t="shared" si="21"/>
        <v>3</v>
      </c>
    </row>
    <row r="661" spans="1:14" x14ac:dyDescent="0.25">
      <c r="A661" s="2">
        <v>821</v>
      </c>
      <c r="B661" s="3">
        <v>44971</v>
      </c>
      <c r="C661">
        <v>2023</v>
      </c>
      <c r="D661">
        <v>2</v>
      </c>
      <c r="E661">
        <v>14</v>
      </c>
      <c r="F661" s="4" t="s">
        <v>833</v>
      </c>
      <c r="G661" s="4" t="s">
        <v>9</v>
      </c>
      <c r="H661" s="19">
        <v>49</v>
      </c>
      <c r="I661" s="19" t="str" cm="1">
        <f t="array" ref="I661">_xlfn.IFS(H662&lt;30, "Young Adult", H662&gt;=50, "Senior", H662&gt;= 30, "Adult")</f>
        <v>Adult</v>
      </c>
      <c r="J661" s="4" t="s">
        <v>15</v>
      </c>
      <c r="K661" s="4">
        <v>1</v>
      </c>
      <c r="L661" s="5">
        <v>300</v>
      </c>
      <c r="M661">
        <f t="shared" si="20"/>
        <v>300</v>
      </c>
      <c r="N661" s="17">
        <f t="shared" si="21"/>
        <v>4.5</v>
      </c>
    </row>
    <row r="662" spans="1:14" x14ac:dyDescent="0.25">
      <c r="A662" s="2">
        <v>893</v>
      </c>
      <c r="B662" s="3">
        <v>45037</v>
      </c>
      <c r="C662">
        <v>2023</v>
      </c>
      <c r="D662">
        <v>4</v>
      </c>
      <c r="E662">
        <v>21</v>
      </c>
      <c r="F662" s="4" t="s">
        <v>905</v>
      </c>
      <c r="G662" s="4" t="s">
        <v>9</v>
      </c>
      <c r="H662" s="19">
        <v>49</v>
      </c>
      <c r="I662" s="19" t="str" cm="1">
        <f t="array" ref="I662">_xlfn.IFS(H663&lt;30, "Young Adult", H663&gt;=50, "Senior", H663&gt;= 30, "Adult")</f>
        <v>Adult</v>
      </c>
      <c r="J662" s="4" t="s">
        <v>15</v>
      </c>
      <c r="K662" s="4">
        <v>1</v>
      </c>
      <c r="L662" s="5">
        <v>50</v>
      </c>
      <c r="M662">
        <f t="shared" si="20"/>
        <v>50</v>
      </c>
      <c r="N662" s="17">
        <f t="shared" si="21"/>
        <v>0.75</v>
      </c>
    </row>
    <row r="663" spans="1:14" x14ac:dyDescent="0.25">
      <c r="A663" s="2">
        <v>938</v>
      </c>
      <c r="B663" s="3">
        <v>45249</v>
      </c>
      <c r="C663">
        <v>2023</v>
      </c>
      <c r="D663">
        <v>11</v>
      </c>
      <c r="E663">
        <v>19</v>
      </c>
      <c r="F663" s="4" t="s">
        <v>950</v>
      </c>
      <c r="G663" s="4" t="s">
        <v>9</v>
      </c>
      <c r="H663" s="19">
        <v>49</v>
      </c>
      <c r="I663" s="19" t="str" cm="1">
        <f t="array" ref="I663">_xlfn.IFS(H664&lt;30, "Young Adult", H664&gt;=50, "Senior", H664&gt;= 30, "Adult")</f>
        <v>Adult</v>
      </c>
      <c r="J663" s="4" t="s">
        <v>13</v>
      </c>
      <c r="K663" s="4">
        <v>4</v>
      </c>
      <c r="L663" s="5">
        <v>50</v>
      </c>
      <c r="M663">
        <f t="shared" si="20"/>
        <v>200</v>
      </c>
      <c r="N663" s="17">
        <f t="shared" si="21"/>
        <v>3</v>
      </c>
    </row>
    <row r="664" spans="1:14" x14ac:dyDescent="0.25">
      <c r="A664" s="2">
        <v>972</v>
      </c>
      <c r="B664" s="3">
        <v>44968</v>
      </c>
      <c r="C664">
        <v>2023</v>
      </c>
      <c r="D664">
        <v>2</v>
      </c>
      <c r="E664">
        <v>11</v>
      </c>
      <c r="F664" s="4" t="s">
        <v>984</v>
      </c>
      <c r="G664" s="4" t="s">
        <v>9</v>
      </c>
      <c r="H664" s="19">
        <v>49</v>
      </c>
      <c r="I664" s="19" t="str" cm="1">
        <f t="array" ref="I664">_xlfn.IFS(H665&lt;30, "Young Adult", H665&gt;=50, "Senior", H665&gt;= 30, "Adult")</f>
        <v>Adult</v>
      </c>
      <c r="J664" s="4" t="s">
        <v>10</v>
      </c>
      <c r="K664" s="4">
        <v>4</v>
      </c>
      <c r="L664" s="5">
        <v>25</v>
      </c>
      <c r="M664">
        <f t="shared" si="20"/>
        <v>100</v>
      </c>
      <c r="N664" s="17">
        <f t="shared" si="21"/>
        <v>1.5</v>
      </c>
    </row>
    <row r="665" spans="1:14" x14ac:dyDescent="0.25">
      <c r="A665" s="2">
        <v>986</v>
      </c>
      <c r="B665" s="3">
        <v>44943</v>
      </c>
      <c r="C665">
        <v>2023</v>
      </c>
      <c r="D665">
        <v>1</v>
      </c>
      <c r="E665">
        <v>17</v>
      </c>
      <c r="F665" s="4" t="s">
        <v>998</v>
      </c>
      <c r="G665" s="4" t="s">
        <v>12</v>
      </c>
      <c r="H665" s="19">
        <v>49</v>
      </c>
      <c r="I665" s="19" t="str" cm="1">
        <f t="array" ref="I665">_xlfn.IFS(H666&lt;30, "Young Adult", H666&gt;=50, "Senior", H666&gt;= 30, "Adult")</f>
        <v>Senior</v>
      </c>
      <c r="J665" s="4" t="s">
        <v>13</v>
      </c>
      <c r="K665" s="4">
        <v>2</v>
      </c>
      <c r="L665" s="5">
        <v>500</v>
      </c>
      <c r="M665">
        <f t="shared" si="20"/>
        <v>1000</v>
      </c>
      <c r="N665" s="17">
        <f t="shared" si="21"/>
        <v>15</v>
      </c>
    </row>
    <row r="666" spans="1:14" x14ac:dyDescent="0.25">
      <c r="A666" s="2">
        <v>3</v>
      </c>
      <c r="B666" s="3">
        <v>44939</v>
      </c>
      <c r="C666">
        <v>2023</v>
      </c>
      <c r="D666">
        <v>1</v>
      </c>
      <c r="E666">
        <v>13</v>
      </c>
      <c r="F666" s="4" t="s">
        <v>14</v>
      </c>
      <c r="G666" s="4" t="s">
        <v>9</v>
      </c>
      <c r="H666" s="19">
        <v>50</v>
      </c>
      <c r="I666" s="19" t="str" cm="1">
        <f t="array" ref="I666">_xlfn.IFS(H667&lt;30, "Young Adult", H667&gt;=50, "Senior", H667&gt;= 30, "Adult")</f>
        <v>Senior</v>
      </c>
      <c r="J666" s="4" t="s">
        <v>15</v>
      </c>
      <c r="K666" s="4">
        <v>1</v>
      </c>
      <c r="L666" s="5">
        <v>30</v>
      </c>
      <c r="M666">
        <f t="shared" si="20"/>
        <v>30</v>
      </c>
      <c r="N666" s="17">
        <f t="shared" si="21"/>
        <v>0.44999999999999996</v>
      </c>
    </row>
    <row r="667" spans="1:14" x14ac:dyDescent="0.25">
      <c r="A667" s="2">
        <v>21</v>
      </c>
      <c r="B667" s="3">
        <v>44940</v>
      </c>
      <c r="C667">
        <v>2023</v>
      </c>
      <c r="D667">
        <v>1</v>
      </c>
      <c r="E667">
        <v>14</v>
      </c>
      <c r="F667" s="4" t="s">
        <v>33</v>
      </c>
      <c r="G667" s="4" t="s">
        <v>12</v>
      </c>
      <c r="H667" s="19">
        <v>50</v>
      </c>
      <c r="I667" s="19" t="str" cm="1">
        <f t="array" ref="I667">_xlfn.IFS(H668&lt;30, "Young Adult", H668&gt;=50, "Senior", H668&gt;= 30, "Adult")</f>
        <v>Senior</v>
      </c>
      <c r="J667" s="4" t="s">
        <v>10</v>
      </c>
      <c r="K667" s="4">
        <v>1</v>
      </c>
      <c r="L667" s="5">
        <v>500</v>
      </c>
      <c r="M667">
        <f t="shared" si="20"/>
        <v>500</v>
      </c>
      <c r="N667" s="17">
        <f t="shared" si="21"/>
        <v>7.5</v>
      </c>
    </row>
    <row r="668" spans="1:14" x14ac:dyDescent="0.25">
      <c r="A668" s="2">
        <v>33</v>
      </c>
      <c r="B668" s="3">
        <v>45008</v>
      </c>
      <c r="C668">
        <v>2023</v>
      </c>
      <c r="D668">
        <v>3</v>
      </c>
      <c r="E668">
        <v>23</v>
      </c>
      <c r="F668" s="4" t="s">
        <v>45</v>
      </c>
      <c r="G668" s="4" t="s">
        <v>12</v>
      </c>
      <c r="H668" s="19">
        <v>50</v>
      </c>
      <c r="I668" s="19" t="str" cm="1">
        <f t="array" ref="I668">_xlfn.IFS(H669&lt;30, "Young Adult", H669&gt;=50, "Senior", H669&gt;= 30, "Adult")</f>
        <v>Senior</v>
      </c>
      <c r="J668" s="4" t="s">
        <v>15</v>
      </c>
      <c r="K668" s="4">
        <v>2</v>
      </c>
      <c r="L668" s="5">
        <v>50</v>
      </c>
      <c r="M668">
        <f t="shared" si="20"/>
        <v>100</v>
      </c>
      <c r="N668" s="17">
        <f t="shared" si="21"/>
        <v>1.5</v>
      </c>
    </row>
    <row r="669" spans="1:14" x14ac:dyDescent="0.25">
      <c r="A669" s="2">
        <v>99</v>
      </c>
      <c r="B669" s="3">
        <v>45277</v>
      </c>
      <c r="C669">
        <v>2023</v>
      </c>
      <c r="D669">
        <v>12</v>
      </c>
      <c r="E669">
        <v>17</v>
      </c>
      <c r="F669" s="4" t="s">
        <v>111</v>
      </c>
      <c r="G669" s="4" t="s">
        <v>12</v>
      </c>
      <c r="H669" s="19">
        <v>50</v>
      </c>
      <c r="I669" s="19" t="str" cm="1">
        <f t="array" ref="I669">_xlfn.IFS(H670&lt;30, "Young Adult", H670&gt;=50, "Senior", H670&gt;= 30, "Adult")</f>
        <v>Senior</v>
      </c>
      <c r="J669" s="4" t="s">
        <v>15</v>
      </c>
      <c r="K669" s="4">
        <v>4</v>
      </c>
      <c r="L669" s="5">
        <v>300</v>
      </c>
      <c r="M669">
        <f t="shared" si="20"/>
        <v>1200</v>
      </c>
      <c r="N669" s="17">
        <f t="shared" si="21"/>
        <v>18</v>
      </c>
    </row>
    <row r="670" spans="1:14" x14ac:dyDescent="0.25">
      <c r="A670" s="2">
        <v>237</v>
      </c>
      <c r="B670" s="3">
        <v>44961</v>
      </c>
      <c r="C670">
        <v>2023</v>
      </c>
      <c r="D670">
        <v>2</v>
      </c>
      <c r="E670">
        <v>4</v>
      </c>
      <c r="F670" s="4" t="s">
        <v>249</v>
      </c>
      <c r="G670" s="4" t="s">
        <v>12</v>
      </c>
      <c r="H670" s="19">
        <v>50</v>
      </c>
      <c r="I670" s="19" t="str" cm="1">
        <f t="array" ref="I670">_xlfn.IFS(H671&lt;30, "Young Adult", H671&gt;=50, "Senior", H671&gt;= 30, "Adult")</f>
        <v>Senior</v>
      </c>
      <c r="J670" s="4" t="s">
        <v>10</v>
      </c>
      <c r="K670" s="4">
        <v>2</v>
      </c>
      <c r="L670" s="5">
        <v>500</v>
      </c>
      <c r="M670">
        <f t="shared" si="20"/>
        <v>1000</v>
      </c>
      <c r="N670" s="17">
        <f t="shared" si="21"/>
        <v>15</v>
      </c>
    </row>
    <row r="671" spans="1:14" x14ac:dyDescent="0.25">
      <c r="A671" s="2">
        <v>279</v>
      </c>
      <c r="B671" s="3">
        <v>45143</v>
      </c>
      <c r="C671">
        <v>2023</v>
      </c>
      <c r="D671">
        <v>8</v>
      </c>
      <c r="E671">
        <v>5</v>
      </c>
      <c r="F671" s="4" t="s">
        <v>291</v>
      </c>
      <c r="G671" s="4" t="s">
        <v>9</v>
      </c>
      <c r="H671" s="19">
        <v>50</v>
      </c>
      <c r="I671" s="19" t="str" cm="1">
        <f t="array" ref="I671">_xlfn.IFS(H672&lt;30, "Young Adult", H672&gt;=50, "Senior", H672&gt;= 30, "Adult")</f>
        <v>Senior</v>
      </c>
      <c r="J671" s="4" t="s">
        <v>13</v>
      </c>
      <c r="K671" s="4">
        <v>1</v>
      </c>
      <c r="L671" s="5">
        <v>500</v>
      </c>
      <c r="M671">
        <f t="shared" si="20"/>
        <v>500</v>
      </c>
      <c r="N671" s="17">
        <f t="shared" si="21"/>
        <v>7.5</v>
      </c>
    </row>
    <row r="672" spans="1:14" x14ac:dyDescent="0.25">
      <c r="A672" s="2">
        <v>293</v>
      </c>
      <c r="B672" s="3">
        <v>45048</v>
      </c>
      <c r="C672">
        <v>2023</v>
      </c>
      <c r="D672">
        <v>5</v>
      </c>
      <c r="E672">
        <v>2</v>
      </c>
      <c r="F672" s="4" t="s">
        <v>305</v>
      </c>
      <c r="G672" s="4" t="s">
        <v>9</v>
      </c>
      <c r="H672" s="19">
        <v>50</v>
      </c>
      <c r="I672" s="19" t="str" cm="1">
        <f t="array" ref="I672">_xlfn.IFS(H673&lt;30, "Young Adult", H673&gt;=50, "Senior", H673&gt;= 30, "Adult")</f>
        <v>Senior</v>
      </c>
      <c r="J672" s="4" t="s">
        <v>15</v>
      </c>
      <c r="K672" s="4">
        <v>3</v>
      </c>
      <c r="L672" s="5">
        <v>30</v>
      </c>
      <c r="M672">
        <f t="shared" si="20"/>
        <v>90</v>
      </c>
      <c r="N672" s="17">
        <f t="shared" si="21"/>
        <v>1.3499999999999999</v>
      </c>
    </row>
    <row r="673" spans="1:14" x14ac:dyDescent="0.25">
      <c r="A673" s="2">
        <v>356</v>
      </c>
      <c r="B673" s="3">
        <v>45087</v>
      </c>
      <c r="C673">
        <v>2023</v>
      </c>
      <c r="D673">
        <v>6</v>
      </c>
      <c r="E673">
        <v>10</v>
      </c>
      <c r="F673" s="4" t="s">
        <v>368</v>
      </c>
      <c r="G673" s="4" t="s">
        <v>9</v>
      </c>
      <c r="H673" s="19">
        <v>50</v>
      </c>
      <c r="I673" s="19" t="str" cm="1">
        <f t="array" ref="I673">_xlfn.IFS(H674&lt;30, "Young Adult", H674&gt;=50, "Senior", H674&gt;= 30, "Adult")</f>
        <v>Senior</v>
      </c>
      <c r="J673" s="4" t="s">
        <v>15</v>
      </c>
      <c r="K673" s="4">
        <v>3</v>
      </c>
      <c r="L673" s="5">
        <v>500</v>
      </c>
      <c r="M673">
        <f t="shared" si="20"/>
        <v>1500</v>
      </c>
      <c r="N673" s="17">
        <f t="shared" si="21"/>
        <v>22.5</v>
      </c>
    </row>
    <row r="674" spans="1:14" x14ac:dyDescent="0.25">
      <c r="A674" s="2">
        <v>359</v>
      </c>
      <c r="B674" s="3">
        <v>45129</v>
      </c>
      <c r="C674">
        <v>2023</v>
      </c>
      <c r="D674">
        <v>7</v>
      </c>
      <c r="E674">
        <v>22</v>
      </c>
      <c r="F674" s="4" t="s">
        <v>371</v>
      </c>
      <c r="G674" s="4" t="s">
        <v>9</v>
      </c>
      <c r="H674" s="19">
        <v>50</v>
      </c>
      <c r="I674" s="19" t="str" cm="1">
        <f t="array" ref="I674">_xlfn.IFS(H675&lt;30, "Young Adult", H675&gt;=50, "Senior", H675&gt;= 30, "Adult")</f>
        <v>Senior</v>
      </c>
      <c r="J674" s="4" t="s">
        <v>13</v>
      </c>
      <c r="K674" s="4">
        <v>1</v>
      </c>
      <c r="L674" s="5">
        <v>50</v>
      </c>
      <c r="M674">
        <f t="shared" si="20"/>
        <v>50</v>
      </c>
      <c r="N674" s="17">
        <f t="shared" si="21"/>
        <v>0.75</v>
      </c>
    </row>
    <row r="675" spans="1:14" x14ac:dyDescent="0.25">
      <c r="A675" s="2">
        <v>362</v>
      </c>
      <c r="B675" s="3">
        <v>45257</v>
      </c>
      <c r="C675">
        <v>2023</v>
      </c>
      <c r="D675">
        <v>11</v>
      </c>
      <c r="E675">
        <v>27</v>
      </c>
      <c r="F675" s="4" t="s">
        <v>374</v>
      </c>
      <c r="G675" s="4" t="s">
        <v>9</v>
      </c>
      <c r="H675" s="19">
        <v>50</v>
      </c>
      <c r="I675" s="19" t="str" cm="1">
        <f t="array" ref="I675">_xlfn.IFS(H676&lt;30, "Young Adult", H676&gt;=50, "Senior", H676&gt;= 30, "Adult")</f>
        <v>Senior</v>
      </c>
      <c r="J675" s="4" t="s">
        <v>13</v>
      </c>
      <c r="K675" s="4">
        <v>1</v>
      </c>
      <c r="L675" s="5">
        <v>25</v>
      </c>
      <c r="M675">
        <f t="shared" si="20"/>
        <v>25</v>
      </c>
      <c r="N675" s="17">
        <f t="shared" si="21"/>
        <v>0.375</v>
      </c>
    </row>
    <row r="676" spans="1:14" x14ac:dyDescent="0.25">
      <c r="A676" s="2">
        <v>378</v>
      </c>
      <c r="B676" s="3">
        <v>45105</v>
      </c>
      <c r="C676">
        <v>2023</v>
      </c>
      <c r="D676">
        <v>6</v>
      </c>
      <c r="E676">
        <v>28</v>
      </c>
      <c r="F676" s="4" t="s">
        <v>390</v>
      </c>
      <c r="G676" s="4" t="s">
        <v>9</v>
      </c>
      <c r="H676" s="19">
        <v>50</v>
      </c>
      <c r="I676" s="19" t="str" cm="1">
        <f t="array" ref="I676">_xlfn.IFS(H677&lt;30, "Young Adult", H677&gt;=50, "Senior", H677&gt;= 30, "Adult")</f>
        <v>Senior</v>
      </c>
      <c r="J676" s="4" t="s">
        <v>10</v>
      </c>
      <c r="K676" s="4">
        <v>1</v>
      </c>
      <c r="L676" s="5">
        <v>300</v>
      </c>
      <c r="M676">
        <f t="shared" si="20"/>
        <v>300</v>
      </c>
      <c r="N676" s="17">
        <f t="shared" si="21"/>
        <v>4.5</v>
      </c>
    </row>
    <row r="677" spans="1:14" x14ac:dyDescent="0.25">
      <c r="A677" s="2">
        <v>385</v>
      </c>
      <c r="B677" s="3">
        <v>45205</v>
      </c>
      <c r="C677">
        <v>2023</v>
      </c>
      <c r="D677">
        <v>10</v>
      </c>
      <c r="E677">
        <v>6</v>
      </c>
      <c r="F677" s="4" t="s">
        <v>397</v>
      </c>
      <c r="G677" s="4" t="s">
        <v>9</v>
      </c>
      <c r="H677" s="19">
        <v>50</v>
      </c>
      <c r="I677" s="19" t="str" cm="1">
        <f t="array" ref="I677">_xlfn.IFS(H678&lt;30, "Young Adult", H678&gt;=50, "Senior", H678&gt;= 30, "Adult")</f>
        <v>Senior</v>
      </c>
      <c r="J677" s="4" t="s">
        <v>15</v>
      </c>
      <c r="K677" s="4">
        <v>3</v>
      </c>
      <c r="L677" s="5">
        <v>500</v>
      </c>
      <c r="M677">
        <f t="shared" si="20"/>
        <v>1500</v>
      </c>
      <c r="N677" s="17">
        <f t="shared" si="21"/>
        <v>22.5</v>
      </c>
    </row>
    <row r="678" spans="1:14" x14ac:dyDescent="0.25">
      <c r="A678" s="2">
        <v>388</v>
      </c>
      <c r="B678" s="3">
        <v>45240</v>
      </c>
      <c r="C678">
        <v>2023</v>
      </c>
      <c r="D678">
        <v>11</v>
      </c>
      <c r="E678">
        <v>10</v>
      </c>
      <c r="F678" s="4" t="s">
        <v>400</v>
      </c>
      <c r="G678" s="4" t="s">
        <v>9</v>
      </c>
      <c r="H678" s="19">
        <v>50</v>
      </c>
      <c r="I678" s="19" t="str" cm="1">
        <f t="array" ref="I678">_xlfn.IFS(H679&lt;30, "Young Adult", H679&gt;=50, "Senior", H679&gt;= 30, "Adult")</f>
        <v>Senior</v>
      </c>
      <c r="J678" s="4" t="s">
        <v>15</v>
      </c>
      <c r="K678" s="4">
        <v>1</v>
      </c>
      <c r="L678" s="5">
        <v>25</v>
      </c>
      <c r="M678">
        <f t="shared" si="20"/>
        <v>25</v>
      </c>
      <c r="N678" s="17">
        <f t="shared" si="21"/>
        <v>0.375</v>
      </c>
    </row>
    <row r="679" spans="1:14" x14ac:dyDescent="0.25">
      <c r="A679" s="2">
        <v>395</v>
      </c>
      <c r="B679" s="3">
        <v>45266</v>
      </c>
      <c r="C679">
        <v>2023</v>
      </c>
      <c r="D679">
        <v>12</v>
      </c>
      <c r="E679">
        <v>6</v>
      </c>
      <c r="F679" s="4" t="s">
        <v>407</v>
      </c>
      <c r="G679" s="4" t="s">
        <v>9</v>
      </c>
      <c r="H679" s="19">
        <v>50</v>
      </c>
      <c r="I679" s="19" t="str" cm="1">
        <f t="array" ref="I679">_xlfn.IFS(H680&lt;30, "Young Adult", H680&gt;=50, "Senior", H680&gt;= 30, "Adult")</f>
        <v>Senior</v>
      </c>
      <c r="J679" s="4" t="s">
        <v>15</v>
      </c>
      <c r="K679" s="4">
        <v>2</v>
      </c>
      <c r="L679" s="5">
        <v>500</v>
      </c>
      <c r="M679">
        <f t="shared" si="20"/>
        <v>1000</v>
      </c>
      <c r="N679" s="17">
        <f t="shared" si="21"/>
        <v>15</v>
      </c>
    </row>
    <row r="680" spans="1:14" x14ac:dyDescent="0.25">
      <c r="A680" s="2">
        <v>439</v>
      </c>
      <c r="B680" s="3">
        <v>45116</v>
      </c>
      <c r="C680">
        <v>2023</v>
      </c>
      <c r="D680">
        <v>7</v>
      </c>
      <c r="E680">
        <v>9</v>
      </c>
      <c r="F680" s="4" t="s">
        <v>451</v>
      </c>
      <c r="G680" s="4" t="s">
        <v>9</v>
      </c>
      <c r="H680" s="19">
        <v>50</v>
      </c>
      <c r="I680" s="19" t="str" cm="1">
        <f t="array" ref="I680">_xlfn.IFS(H681&lt;30, "Young Adult", H681&gt;=50, "Senior", H681&gt;= 30, "Adult")</f>
        <v>Senior</v>
      </c>
      <c r="J680" s="4" t="s">
        <v>13</v>
      </c>
      <c r="K680" s="4">
        <v>3</v>
      </c>
      <c r="L680" s="5">
        <v>25</v>
      </c>
      <c r="M680">
        <f t="shared" si="20"/>
        <v>75</v>
      </c>
      <c r="N680" s="17">
        <f t="shared" si="21"/>
        <v>1.125</v>
      </c>
    </row>
    <row r="681" spans="1:14" x14ac:dyDescent="0.25">
      <c r="A681" s="2">
        <v>498</v>
      </c>
      <c r="B681" s="3">
        <v>45096</v>
      </c>
      <c r="C681">
        <v>2023</v>
      </c>
      <c r="D681">
        <v>6</v>
      </c>
      <c r="E681">
        <v>19</v>
      </c>
      <c r="F681" s="4" t="s">
        <v>510</v>
      </c>
      <c r="G681" s="4" t="s">
        <v>12</v>
      </c>
      <c r="H681" s="19">
        <v>50</v>
      </c>
      <c r="I681" s="19" t="str" cm="1">
        <f t="array" ref="I681">_xlfn.IFS(H682&lt;30, "Young Adult", H682&gt;=50, "Senior", H682&gt;= 30, "Adult")</f>
        <v>Senior</v>
      </c>
      <c r="J681" s="4" t="s">
        <v>13</v>
      </c>
      <c r="K681" s="4">
        <v>4</v>
      </c>
      <c r="L681" s="5">
        <v>25</v>
      </c>
      <c r="M681">
        <f t="shared" si="20"/>
        <v>100</v>
      </c>
      <c r="N681" s="17">
        <f t="shared" si="21"/>
        <v>1.5</v>
      </c>
    </row>
    <row r="682" spans="1:14" x14ac:dyDescent="0.25">
      <c r="A682" s="2">
        <v>549</v>
      </c>
      <c r="B682" s="3">
        <v>45142</v>
      </c>
      <c r="C682">
        <v>2023</v>
      </c>
      <c r="D682">
        <v>8</v>
      </c>
      <c r="E682">
        <v>4</v>
      </c>
      <c r="F682" s="4" t="s">
        <v>561</v>
      </c>
      <c r="G682" s="4" t="s">
        <v>12</v>
      </c>
      <c r="H682" s="19">
        <v>50</v>
      </c>
      <c r="I682" s="19" t="str" cm="1">
        <f t="array" ref="I682">_xlfn.IFS(H683&lt;30, "Young Adult", H683&gt;=50, "Senior", H683&gt;= 30, "Adult")</f>
        <v>Senior</v>
      </c>
      <c r="J682" s="4" t="s">
        <v>10</v>
      </c>
      <c r="K682" s="4">
        <v>2</v>
      </c>
      <c r="L682" s="5">
        <v>50</v>
      </c>
      <c r="M682">
        <f t="shared" si="20"/>
        <v>100</v>
      </c>
      <c r="N682" s="17">
        <f t="shared" si="21"/>
        <v>1.5</v>
      </c>
    </row>
    <row r="683" spans="1:14" x14ac:dyDescent="0.25">
      <c r="A683" s="2">
        <v>564</v>
      </c>
      <c r="B683" s="3">
        <v>45223</v>
      </c>
      <c r="C683">
        <v>2023</v>
      </c>
      <c r="D683">
        <v>10</v>
      </c>
      <c r="E683">
        <v>24</v>
      </c>
      <c r="F683" s="4" t="s">
        <v>576</v>
      </c>
      <c r="G683" s="4" t="s">
        <v>9</v>
      </c>
      <c r="H683" s="19">
        <v>50</v>
      </c>
      <c r="I683" s="19" t="str" cm="1">
        <f t="array" ref="I683">_xlfn.IFS(H684&lt;30, "Young Adult", H684&gt;=50, "Senior", H684&gt;= 30, "Adult")</f>
        <v>Senior</v>
      </c>
      <c r="J683" s="4" t="s">
        <v>15</v>
      </c>
      <c r="K683" s="4">
        <v>2</v>
      </c>
      <c r="L683" s="5">
        <v>50</v>
      </c>
      <c r="M683">
        <f t="shared" si="20"/>
        <v>100</v>
      </c>
      <c r="N683" s="17">
        <f t="shared" si="21"/>
        <v>1.5</v>
      </c>
    </row>
    <row r="684" spans="1:14" x14ac:dyDescent="0.25">
      <c r="A684" s="2">
        <v>586</v>
      </c>
      <c r="B684" s="3">
        <v>45271</v>
      </c>
      <c r="C684">
        <v>2023</v>
      </c>
      <c r="D684">
        <v>12</v>
      </c>
      <c r="E684">
        <v>11</v>
      </c>
      <c r="F684" s="4" t="s">
        <v>598</v>
      </c>
      <c r="G684" s="4" t="s">
        <v>9</v>
      </c>
      <c r="H684" s="19">
        <v>50</v>
      </c>
      <c r="I684" s="19" t="str" cm="1">
        <f t="array" ref="I684">_xlfn.IFS(H685&lt;30, "Young Adult", H685&gt;=50, "Senior", H685&gt;= 30, "Adult")</f>
        <v>Senior</v>
      </c>
      <c r="J684" s="4" t="s">
        <v>15</v>
      </c>
      <c r="K684" s="4">
        <v>1</v>
      </c>
      <c r="L684" s="5">
        <v>50</v>
      </c>
      <c r="M684">
        <f t="shared" si="20"/>
        <v>50</v>
      </c>
      <c r="N684" s="17">
        <f t="shared" si="21"/>
        <v>0.75</v>
      </c>
    </row>
    <row r="685" spans="1:14" x14ac:dyDescent="0.25">
      <c r="A685" s="2">
        <v>696</v>
      </c>
      <c r="B685" s="3">
        <v>45175</v>
      </c>
      <c r="C685">
        <v>2023</v>
      </c>
      <c r="D685">
        <v>9</v>
      </c>
      <c r="E685">
        <v>6</v>
      </c>
      <c r="F685" s="4" t="s">
        <v>708</v>
      </c>
      <c r="G685" s="4" t="s">
        <v>12</v>
      </c>
      <c r="H685" s="19">
        <v>50</v>
      </c>
      <c r="I685" s="19" t="str" cm="1">
        <f t="array" ref="I685">_xlfn.IFS(H686&lt;30, "Young Adult", H686&gt;=50, "Senior", H686&gt;= 30, "Adult")</f>
        <v>Senior</v>
      </c>
      <c r="J685" s="4" t="s">
        <v>13</v>
      </c>
      <c r="K685" s="4">
        <v>4</v>
      </c>
      <c r="L685" s="5">
        <v>50</v>
      </c>
      <c r="M685">
        <f t="shared" si="20"/>
        <v>200</v>
      </c>
      <c r="N685" s="17">
        <f t="shared" si="21"/>
        <v>3</v>
      </c>
    </row>
    <row r="686" spans="1:14" x14ac:dyDescent="0.25">
      <c r="A686" s="2">
        <v>807</v>
      </c>
      <c r="B686" s="3">
        <v>45149</v>
      </c>
      <c r="C686">
        <v>2023</v>
      </c>
      <c r="D686">
        <v>8</v>
      </c>
      <c r="E686">
        <v>11</v>
      </c>
      <c r="F686" s="4" t="s">
        <v>819</v>
      </c>
      <c r="G686" s="4" t="s">
        <v>12</v>
      </c>
      <c r="H686" s="19">
        <v>50</v>
      </c>
      <c r="I686" s="19" t="str" cm="1">
        <f t="array" ref="I686">_xlfn.IFS(H687&lt;30, "Young Adult", H687&gt;=50, "Senior", H687&gt;= 30, "Adult")</f>
        <v>Senior</v>
      </c>
      <c r="J686" s="4" t="s">
        <v>15</v>
      </c>
      <c r="K686" s="4">
        <v>4</v>
      </c>
      <c r="L686" s="5">
        <v>50</v>
      </c>
      <c r="M686">
        <f t="shared" si="20"/>
        <v>200</v>
      </c>
      <c r="N686" s="17">
        <f t="shared" si="21"/>
        <v>3</v>
      </c>
    </row>
    <row r="687" spans="1:14" x14ac:dyDescent="0.25">
      <c r="A687" s="2">
        <v>947</v>
      </c>
      <c r="B687" s="3">
        <v>44987</v>
      </c>
      <c r="C687">
        <v>2023</v>
      </c>
      <c r="D687">
        <v>3</v>
      </c>
      <c r="E687">
        <v>2</v>
      </c>
      <c r="F687" s="4" t="s">
        <v>959</v>
      </c>
      <c r="G687" s="4" t="s">
        <v>9</v>
      </c>
      <c r="H687" s="19">
        <v>50</v>
      </c>
      <c r="I687" s="19" t="str" cm="1">
        <f t="array" ref="I687">_xlfn.IFS(H688&lt;30, "Young Adult", H688&gt;=50, "Senior", H688&gt;= 30, "Adult")</f>
        <v>Senior</v>
      </c>
      <c r="J687" s="4" t="s">
        <v>10</v>
      </c>
      <c r="K687" s="4">
        <v>1</v>
      </c>
      <c r="L687" s="5">
        <v>300</v>
      </c>
      <c r="M687">
        <f t="shared" si="20"/>
        <v>300</v>
      </c>
      <c r="N687" s="17">
        <f t="shared" si="21"/>
        <v>4.5</v>
      </c>
    </row>
    <row r="688" spans="1:14" x14ac:dyDescent="0.25">
      <c r="A688" s="2">
        <v>954</v>
      </c>
      <c r="B688" s="3">
        <v>45194</v>
      </c>
      <c r="C688">
        <v>2023</v>
      </c>
      <c r="D688">
        <v>9</v>
      </c>
      <c r="E688">
        <v>25</v>
      </c>
      <c r="F688" s="4" t="s">
        <v>966</v>
      </c>
      <c r="G688" s="4" t="s">
        <v>12</v>
      </c>
      <c r="H688" s="19">
        <v>50</v>
      </c>
      <c r="I688" s="19" t="str" cm="1">
        <f t="array" ref="I688">_xlfn.IFS(H689&lt;30, "Young Adult", H689&gt;=50, "Senior", H689&gt;= 30, "Adult")</f>
        <v>Senior</v>
      </c>
      <c r="J688" s="4" t="s">
        <v>15</v>
      </c>
      <c r="K688" s="4">
        <v>3</v>
      </c>
      <c r="L688" s="5">
        <v>300</v>
      </c>
      <c r="M688">
        <f t="shared" si="20"/>
        <v>900</v>
      </c>
      <c r="N688" s="17">
        <f t="shared" si="21"/>
        <v>13.5</v>
      </c>
    </row>
    <row r="689" spans="1:14" x14ac:dyDescent="0.25">
      <c r="A689" s="2">
        <v>34</v>
      </c>
      <c r="B689" s="3">
        <v>45284</v>
      </c>
      <c r="C689">
        <v>2023</v>
      </c>
      <c r="D689">
        <v>12</v>
      </c>
      <c r="E689">
        <v>24</v>
      </c>
      <c r="F689" s="4" t="s">
        <v>46</v>
      </c>
      <c r="G689" s="4" t="s">
        <v>12</v>
      </c>
      <c r="H689" s="19">
        <v>51</v>
      </c>
      <c r="I689" s="19" t="str" cm="1">
        <f t="array" ref="I689">_xlfn.IFS(H690&lt;30, "Young Adult", H690&gt;=50, "Senior", H690&gt;= 30, "Adult")</f>
        <v>Senior</v>
      </c>
      <c r="J689" s="4" t="s">
        <v>13</v>
      </c>
      <c r="K689" s="4">
        <v>3</v>
      </c>
      <c r="L689" s="5">
        <v>50</v>
      </c>
      <c r="M689">
        <f t="shared" si="20"/>
        <v>150</v>
      </c>
      <c r="N689" s="17">
        <f t="shared" si="21"/>
        <v>2.25</v>
      </c>
    </row>
    <row r="690" spans="1:14" x14ac:dyDescent="0.25">
      <c r="A690" s="2">
        <v>65</v>
      </c>
      <c r="B690" s="3">
        <v>45265</v>
      </c>
      <c r="C690">
        <v>2023</v>
      </c>
      <c r="D690">
        <v>12</v>
      </c>
      <c r="E690">
        <v>5</v>
      </c>
      <c r="F690" s="4" t="s">
        <v>77</v>
      </c>
      <c r="G690" s="4" t="s">
        <v>9</v>
      </c>
      <c r="H690" s="19">
        <v>51</v>
      </c>
      <c r="I690" s="19" t="str" cm="1">
        <f t="array" ref="I690">_xlfn.IFS(H691&lt;30, "Young Adult", H691&gt;=50, "Senior", H691&gt;= 30, "Adult")</f>
        <v>Senior</v>
      </c>
      <c r="J690" s="4" t="s">
        <v>15</v>
      </c>
      <c r="K690" s="4">
        <v>4</v>
      </c>
      <c r="L690" s="5">
        <v>500</v>
      </c>
      <c r="M690">
        <f t="shared" si="20"/>
        <v>2000</v>
      </c>
      <c r="N690" s="17">
        <f t="shared" si="21"/>
        <v>30</v>
      </c>
    </row>
    <row r="691" spans="1:14" x14ac:dyDescent="0.25">
      <c r="A691" s="2">
        <v>71</v>
      </c>
      <c r="B691" s="3">
        <v>45121</v>
      </c>
      <c r="C691">
        <v>2023</v>
      </c>
      <c r="D691">
        <v>7</v>
      </c>
      <c r="E691">
        <v>14</v>
      </c>
      <c r="F691" s="4" t="s">
        <v>83</v>
      </c>
      <c r="G691" s="4" t="s">
        <v>12</v>
      </c>
      <c r="H691" s="19">
        <v>51</v>
      </c>
      <c r="I691" s="19" t="str" cm="1">
        <f t="array" ref="I691">_xlfn.IFS(H692&lt;30, "Young Adult", H692&gt;=50, "Senior", H692&gt;= 30, "Adult")</f>
        <v>Senior</v>
      </c>
      <c r="J691" s="4" t="s">
        <v>10</v>
      </c>
      <c r="K691" s="4">
        <v>4</v>
      </c>
      <c r="L691" s="5">
        <v>25</v>
      </c>
      <c r="M691">
        <f t="shared" si="20"/>
        <v>100</v>
      </c>
      <c r="N691" s="17">
        <f t="shared" si="21"/>
        <v>1.5</v>
      </c>
    </row>
    <row r="692" spans="1:14" x14ac:dyDescent="0.25">
      <c r="A692" s="2">
        <v>90</v>
      </c>
      <c r="B692" s="3">
        <v>45052</v>
      </c>
      <c r="C692">
        <v>2023</v>
      </c>
      <c r="D692">
        <v>5</v>
      </c>
      <c r="E692">
        <v>6</v>
      </c>
      <c r="F692" s="4" t="s">
        <v>102</v>
      </c>
      <c r="G692" s="4" t="s">
        <v>12</v>
      </c>
      <c r="H692" s="19">
        <v>51</v>
      </c>
      <c r="I692" s="19" t="str" cm="1">
        <f t="array" ref="I692">_xlfn.IFS(H693&lt;30, "Young Adult", H693&gt;=50, "Senior", H693&gt;= 30, "Adult")</f>
        <v>Senior</v>
      </c>
      <c r="J692" s="4" t="s">
        <v>15</v>
      </c>
      <c r="K692" s="4">
        <v>1</v>
      </c>
      <c r="L692" s="5">
        <v>30</v>
      </c>
      <c r="M692">
        <f t="shared" si="20"/>
        <v>30</v>
      </c>
      <c r="N692" s="17">
        <f t="shared" si="21"/>
        <v>0.44999999999999996</v>
      </c>
    </row>
    <row r="693" spans="1:14" x14ac:dyDescent="0.25">
      <c r="A693" s="2">
        <v>92</v>
      </c>
      <c r="B693" s="3">
        <v>45163</v>
      </c>
      <c r="C693">
        <v>2023</v>
      </c>
      <c r="D693">
        <v>8</v>
      </c>
      <c r="E693">
        <v>25</v>
      </c>
      <c r="F693" s="4" t="s">
        <v>104</v>
      </c>
      <c r="G693" s="4" t="s">
        <v>12</v>
      </c>
      <c r="H693" s="19">
        <v>51</v>
      </c>
      <c r="I693" s="19" t="str" cm="1">
        <f t="array" ref="I693">_xlfn.IFS(H694&lt;30, "Young Adult", H694&gt;=50, "Senior", H694&gt;= 30, "Adult")</f>
        <v>Senior</v>
      </c>
      <c r="J693" s="4" t="s">
        <v>15</v>
      </c>
      <c r="K693" s="4">
        <v>4</v>
      </c>
      <c r="L693" s="5">
        <v>30</v>
      </c>
      <c r="M693">
        <f t="shared" si="20"/>
        <v>120</v>
      </c>
      <c r="N693" s="17">
        <f t="shared" si="21"/>
        <v>1.7999999999999998</v>
      </c>
    </row>
    <row r="694" spans="1:14" x14ac:dyDescent="0.25">
      <c r="A694" s="2">
        <v>97</v>
      </c>
      <c r="B694" s="3">
        <v>45212</v>
      </c>
      <c r="C694">
        <v>2023</v>
      </c>
      <c r="D694">
        <v>10</v>
      </c>
      <c r="E694">
        <v>13</v>
      </c>
      <c r="F694" s="4" t="s">
        <v>109</v>
      </c>
      <c r="G694" s="4" t="s">
        <v>12</v>
      </c>
      <c r="H694" s="19">
        <v>51</v>
      </c>
      <c r="I694" s="19" t="str" cm="1">
        <f t="array" ref="I694">_xlfn.IFS(H695&lt;30, "Young Adult", H695&gt;=50, "Senior", H695&gt;= 30, "Adult")</f>
        <v>Senior</v>
      </c>
      <c r="J694" s="4" t="s">
        <v>10</v>
      </c>
      <c r="K694" s="4">
        <v>2</v>
      </c>
      <c r="L694" s="5">
        <v>500</v>
      </c>
      <c r="M694">
        <f t="shared" si="20"/>
        <v>1000</v>
      </c>
      <c r="N694" s="17">
        <f t="shared" si="21"/>
        <v>15</v>
      </c>
    </row>
    <row r="695" spans="1:14" x14ac:dyDescent="0.25">
      <c r="A695" s="2">
        <v>115</v>
      </c>
      <c r="B695" s="3">
        <v>45256</v>
      </c>
      <c r="C695">
        <v>2023</v>
      </c>
      <c r="D695">
        <v>11</v>
      </c>
      <c r="E695">
        <v>26</v>
      </c>
      <c r="F695" s="4" t="s">
        <v>127</v>
      </c>
      <c r="G695" s="4" t="s">
        <v>9</v>
      </c>
      <c r="H695" s="19">
        <v>51</v>
      </c>
      <c r="I695" s="19" t="str" cm="1">
        <f t="array" ref="I695">_xlfn.IFS(H696&lt;30, "Young Adult", H696&gt;=50, "Senior", H696&gt;= 30, "Adult")</f>
        <v>Senior</v>
      </c>
      <c r="J695" s="4" t="s">
        <v>13</v>
      </c>
      <c r="K695" s="4">
        <v>3</v>
      </c>
      <c r="L695" s="5">
        <v>500</v>
      </c>
      <c r="M695">
        <f t="shared" si="20"/>
        <v>1500</v>
      </c>
      <c r="N695" s="17">
        <f t="shared" si="21"/>
        <v>22.5</v>
      </c>
    </row>
    <row r="696" spans="1:14" x14ac:dyDescent="0.25">
      <c r="A696" s="2">
        <v>154</v>
      </c>
      <c r="B696" s="3">
        <v>45201</v>
      </c>
      <c r="C696">
        <v>2023</v>
      </c>
      <c r="D696">
        <v>10</v>
      </c>
      <c r="E696">
        <v>2</v>
      </c>
      <c r="F696" s="4" t="s">
        <v>166</v>
      </c>
      <c r="G696" s="4" t="s">
        <v>9</v>
      </c>
      <c r="H696" s="19">
        <v>51</v>
      </c>
      <c r="I696" s="19" t="str" cm="1">
        <f t="array" ref="I696">_xlfn.IFS(H697&lt;30, "Young Adult", H697&gt;=50, "Senior", H697&gt;= 30, "Adult")</f>
        <v>Senior</v>
      </c>
      <c r="J696" s="4" t="s">
        <v>15</v>
      </c>
      <c r="K696" s="4">
        <v>3</v>
      </c>
      <c r="L696" s="5">
        <v>300</v>
      </c>
      <c r="M696">
        <f t="shared" si="20"/>
        <v>900</v>
      </c>
      <c r="N696" s="17">
        <f t="shared" si="21"/>
        <v>13.5</v>
      </c>
    </row>
    <row r="697" spans="1:14" x14ac:dyDescent="0.25">
      <c r="A697" s="2">
        <v>222</v>
      </c>
      <c r="B697" s="3">
        <v>45042</v>
      </c>
      <c r="C697">
        <v>2023</v>
      </c>
      <c r="D697">
        <v>4</v>
      </c>
      <c r="E697">
        <v>26</v>
      </c>
      <c r="F697" s="4" t="s">
        <v>234</v>
      </c>
      <c r="G697" s="4" t="s">
        <v>9</v>
      </c>
      <c r="H697" s="19">
        <v>51</v>
      </c>
      <c r="I697" s="19" t="str" cm="1">
        <f t="array" ref="I697">_xlfn.IFS(H698&lt;30, "Young Adult", H698&gt;=50, "Senior", H698&gt;= 30, "Adult")</f>
        <v>Senior</v>
      </c>
      <c r="J697" s="4" t="s">
        <v>13</v>
      </c>
      <c r="K697" s="4">
        <v>4</v>
      </c>
      <c r="L697" s="5">
        <v>30</v>
      </c>
      <c r="M697">
        <f t="shared" si="20"/>
        <v>120</v>
      </c>
      <c r="N697" s="17">
        <f t="shared" si="21"/>
        <v>1.7999999999999998</v>
      </c>
    </row>
    <row r="698" spans="1:14" x14ac:dyDescent="0.25">
      <c r="A698" s="2">
        <v>233</v>
      </c>
      <c r="B698" s="3">
        <v>45289</v>
      </c>
      <c r="C698">
        <v>2023</v>
      </c>
      <c r="D698">
        <v>12</v>
      </c>
      <c r="E698">
        <v>29</v>
      </c>
      <c r="F698" s="4" t="s">
        <v>245</v>
      </c>
      <c r="G698" s="4" t="s">
        <v>12</v>
      </c>
      <c r="H698" s="19">
        <v>51</v>
      </c>
      <c r="I698" s="19" t="str" cm="1">
        <f t="array" ref="I698">_xlfn.IFS(H699&lt;30, "Young Adult", H699&gt;=50, "Senior", H699&gt;= 30, "Adult")</f>
        <v>Senior</v>
      </c>
      <c r="J698" s="4" t="s">
        <v>10</v>
      </c>
      <c r="K698" s="4">
        <v>2</v>
      </c>
      <c r="L698" s="5">
        <v>300</v>
      </c>
      <c r="M698">
        <f t="shared" si="20"/>
        <v>600</v>
      </c>
      <c r="N698" s="17">
        <f t="shared" si="21"/>
        <v>9</v>
      </c>
    </row>
    <row r="699" spans="1:14" x14ac:dyDescent="0.25">
      <c r="A699" s="2">
        <v>322</v>
      </c>
      <c r="B699" s="3">
        <v>44956</v>
      </c>
      <c r="C699">
        <v>2023</v>
      </c>
      <c r="D699">
        <v>1</v>
      </c>
      <c r="E699">
        <v>30</v>
      </c>
      <c r="F699" s="4" t="s">
        <v>334</v>
      </c>
      <c r="G699" s="4" t="s">
        <v>9</v>
      </c>
      <c r="H699" s="19">
        <v>51</v>
      </c>
      <c r="I699" s="19" t="str" cm="1">
        <f t="array" ref="I699">_xlfn.IFS(H700&lt;30, "Young Adult", H700&gt;=50, "Senior", H700&gt;= 30, "Adult")</f>
        <v>Senior</v>
      </c>
      <c r="J699" s="4" t="s">
        <v>15</v>
      </c>
      <c r="K699" s="4">
        <v>1</v>
      </c>
      <c r="L699" s="5">
        <v>500</v>
      </c>
      <c r="M699">
        <f t="shared" si="20"/>
        <v>500</v>
      </c>
      <c r="N699" s="17">
        <f t="shared" si="21"/>
        <v>7.5</v>
      </c>
    </row>
    <row r="700" spans="1:14" x14ac:dyDescent="0.25">
      <c r="A700" s="2">
        <v>488</v>
      </c>
      <c r="B700" s="3">
        <v>45095</v>
      </c>
      <c r="C700">
        <v>2023</v>
      </c>
      <c r="D700">
        <v>6</v>
      </c>
      <c r="E700">
        <v>18</v>
      </c>
      <c r="F700" s="4" t="s">
        <v>500</v>
      </c>
      <c r="G700" s="4" t="s">
        <v>12</v>
      </c>
      <c r="H700" s="19">
        <v>51</v>
      </c>
      <c r="I700" s="19" t="str" cm="1">
        <f t="array" ref="I700">_xlfn.IFS(H701&lt;30, "Young Adult", H701&gt;=50, "Senior", H701&gt;= 30, "Adult")</f>
        <v>Senior</v>
      </c>
      <c r="J700" s="4" t="s">
        <v>15</v>
      </c>
      <c r="K700" s="4">
        <v>3</v>
      </c>
      <c r="L700" s="5">
        <v>300</v>
      </c>
      <c r="M700">
        <f t="shared" si="20"/>
        <v>900</v>
      </c>
      <c r="N700" s="17">
        <f t="shared" si="21"/>
        <v>13.5</v>
      </c>
    </row>
    <row r="701" spans="1:14" x14ac:dyDescent="0.25">
      <c r="A701" s="2">
        <v>548</v>
      </c>
      <c r="B701" s="3">
        <v>45025</v>
      </c>
      <c r="C701">
        <v>2023</v>
      </c>
      <c r="D701">
        <v>4</v>
      </c>
      <c r="E701">
        <v>9</v>
      </c>
      <c r="F701" s="4" t="s">
        <v>560</v>
      </c>
      <c r="G701" s="4" t="s">
        <v>12</v>
      </c>
      <c r="H701" s="19">
        <v>51</v>
      </c>
      <c r="I701" s="19" t="str" cm="1">
        <f t="array" ref="I701">_xlfn.IFS(H702&lt;30, "Young Adult", H702&gt;=50, "Senior", H702&gt;= 30, "Adult")</f>
        <v>Senior</v>
      </c>
      <c r="J701" s="4" t="s">
        <v>13</v>
      </c>
      <c r="K701" s="4">
        <v>2</v>
      </c>
      <c r="L701" s="5">
        <v>30</v>
      </c>
      <c r="M701">
        <f t="shared" si="20"/>
        <v>60</v>
      </c>
      <c r="N701" s="17">
        <f t="shared" si="21"/>
        <v>0.89999999999999991</v>
      </c>
    </row>
    <row r="702" spans="1:14" x14ac:dyDescent="0.25">
      <c r="A702" s="2">
        <v>568</v>
      </c>
      <c r="B702" s="3">
        <v>45165</v>
      </c>
      <c r="C702">
        <v>2023</v>
      </c>
      <c r="D702">
        <v>8</v>
      </c>
      <c r="E702">
        <v>27</v>
      </c>
      <c r="F702" s="4" t="s">
        <v>580</v>
      </c>
      <c r="G702" s="4" t="s">
        <v>12</v>
      </c>
      <c r="H702" s="19">
        <v>51</v>
      </c>
      <c r="I702" s="19" t="str" cm="1">
        <f t="array" ref="I702">_xlfn.IFS(H703&lt;30, "Young Adult", H703&gt;=50, "Senior", H703&gt;= 30, "Adult")</f>
        <v>Senior</v>
      </c>
      <c r="J702" s="4" t="s">
        <v>15</v>
      </c>
      <c r="K702" s="4">
        <v>1</v>
      </c>
      <c r="L702" s="5">
        <v>300</v>
      </c>
      <c r="M702">
        <f t="shared" si="20"/>
        <v>300</v>
      </c>
      <c r="N702" s="17">
        <f t="shared" si="21"/>
        <v>4.5</v>
      </c>
    </row>
    <row r="703" spans="1:14" x14ac:dyDescent="0.25">
      <c r="A703" s="2">
        <v>611</v>
      </c>
      <c r="B703" s="3">
        <v>44981</v>
      </c>
      <c r="C703">
        <v>2023</v>
      </c>
      <c r="D703">
        <v>2</v>
      </c>
      <c r="E703">
        <v>24</v>
      </c>
      <c r="F703" s="4" t="s">
        <v>623</v>
      </c>
      <c r="G703" s="4" t="s">
        <v>9</v>
      </c>
      <c r="H703" s="19">
        <v>51</v>
      </c>
      <c r="I703" s="19" t="str" cm="1">
        <f t="array" ref="I703">_xlfn.IFS(H704&lt;30, "Young Adult", H704&gt;=50, "Senior", H704&gt;= 30, "Adult")</f>
        <v>Senior</v>
      </c>
      <c r="J703" s="4" t="s">
        <v>10</v>
      </c>
      <c r="K703" s="4">
        <v>3</v>
      </c>
      <c r="L703" s="5">
        <v>500</v>
      </c>
      <c r="M703">
        <f t="shared" si="20"/>
        <v>1500</v>
      </c>
      <c r="N703" s="17">
        <f t="shared" si="21"/>
        <v>22.5</v>
      </c>
    </row>
    <row r="704" spans="1:14" x14ac:dyDescent="0.25">
      <c r="A704" s="2">
        <v>640</v>
      </c>
      <c r="B704" s="3">
        <v>45053</v>
      </c>
      <c r="C704">
        <v>2023</v>
      </c>
      <c r="D704">
        <v>5</v>
      </c>
      <c r="E704">
        <v>7</v>
      </c>
      <c r="F704" s="4" t="s">
        <v>652</v>
      </c>
      <c r="G704" s="4" t="s">
        <v>12</v>
      </c>
      <c r="H704" s="19">
        <v>51</v>
      </c>
      <c r="I704" s="19" t="str" cm="1">
        <f t="array" ref="I704">_xlfn.IFS(H705&lt;30, "Young Adult", H705&gt;=50, "Senior", H705&gt;= 30, "Adult")</f>
        <v>Senior</v>
      </c>
      <c r="J704" s="4" t="s">
        <v>15</v>
      </c>
      <c r="K704" s="4">
        <v>4</v>
      </c>
      <c r="L704" s="5">
        <v>30</v>
      </c>
      <c r="M704">
        <f t="shared" si="20"/>
        <v>120</v>
      </c>
      <c r="N704" s="17">
        <f t="shared" si="21"/>
        <v>1.7999999999999998</v>
      </c>
    </row>
    <row r="705" spans="1:14" x14ac:dyDescent="0.25">
      <c r="A705" s="2">
        <v>651</v>
      </c>
      <c r="B705" s="3">
        <v>45073</v>
      </c>
      <c r="C705">
        <v>2023</v>
      </c>
      <c r="D705">
        <v>5</v>
      </c>
      <c r="E705">
        <v>27</v>
      </c>
      <c r="F705" s="4" t="s">
        <v>663</v>
      </c>
      <c r="G705" s="4" t="s">
        <v>9</v>
      </c>
      <c r="H705" s="19">
        <v>51</v>
      </c>
      <c r="I705" s="19" t="str" cm="1">
        <f t="array" ref="I705">_xlfn.IFS(H706&lt;30, "Young Adult", H706&gt;=50, "Senior", H706&gt;= 30, "Adult")</f>
        <v>Senior</v>
      </c>
      <c r="J705" s="4" t="s">
        <v>13</v>
      </c>
      <c r="K705" s="4">
        <v>3</v>
      </c>
      <c r="L705" s="5">
        <v>50</v>
      </c>
      <c r="M705">
        <f t="shared" si="20"/>
        <v>150</v>
      </c>
      <c r="N705" s="17">
        <f t="shared" si="21"/>
        <v>2.25</v>
      </c>
    </row>
    <row r="706" spans="1:14" x14ac:dyDescent="0.25">
      <c r="A706" s="2">
        <v>666</v>
      </c>
      <c r="B706" s="3">
        <v>44959</v>
      </c>
      <c r="C706">
        <v>2023</v>
      </c>
      <c r="D706">
        <v>2</v>
      </c>
      <c r="E706">
        <v>2</v>
      </c>
      <c r="F706" s="4" t="s">
        <v>678</v>
      </c>
      <c r="G706" s="4" t="s">
        <v>9</v>
      </c>
      <c r="H706" s="19">
        <v>51</v>
      </c>
      <c r="I706" s="19" t="str" cm="1">
        <f t="array" ref="I706">_xlfn.IFS(H707&lt;30, "Young Adult", H707&gt;=50, "Senior", H707&gt;= 30, "Adult")</f>
        <v>Senior</v>
      </c>
      <c r="J706" s="4" t="s">
        <v>15</v>
      </c>
      <c r="K706" s="4">
        <v>3</v>
      </c>
      <c r="L706" s="5">
        <v>50</v>
      </c>
      <c r="M706">
        <f t="shared" ref="M706:M769" si="22">K706*L706</f>
        <v>150</v>
      </c>
      <c r="N706" s="17">
        <f t="shared" ref="N706:N769" si="23">M706*$Q$4</f>
        <v>2.25</v>
      </c>
    </row>
    <row r="707" spans="1:14" x14ac:dyDescent="0.25">
      <c r="A707" s="2">
        <v>691</v>
      </c>
      <c r="B707" s="3">
        <v>45039</v>
      </c>
      <c r="C707">
        <v>2023</v>
      </c>
      <c r="D707">
        <v>4</v>
      </c>
      <c r="E707">
        <v>23</v>
      </c>
      <c r="F707" s="4" t="s">
        <v>703</v>
      </c>
      <c r="G707" s="4" t="s">
        <v>12</v>
      </c>
      <c r="H707" s="19">
        <v>51</v>
      </c>
      <c r="I707" s="19" t="str" cm="1">
        <f t="array" ref="I707">_xlfn.IFS(H708&lt;30, "Young Adult", H708&gt;=50, "Senior", H708&gt;= 30, "Adult")</f>
        <v>Senior</v>
      </c>
      <c r="J707" s="4" t="s">
        <v>13</v>
      </c>
      <c r="K707" s="4">
        <v>3</v>
      </c>
      <c r="L707" s="5">
        <v>30</v>
      </c>
      <c r="M707">
        <f t="shared" si="22"/>
        <v>90</v>
      </c>
      <c r="N707" s="17">
        <f t="shared" si="23"/>
        <v>1.3499999999999999</v>
      </c>
    </row>
    <row r="708" spans="1:14" x14ac:dyDescent="0.25">
      <c r="A708" s="2">
        <v>706</v>
      </c>
      <c r="B708" s="3">
        <v>45245</v>
      </c>
      <c r="C708">
        <v>2023</v>
      </c>
      <c r="D708">
        <v>11</v>
      </c>
      <c r="E708">
        <v>15</v>
      </c>
      <c r="F708" s="4" t="s">
        <v>718</v>
      </c>
      <c r="G708" s="4" t="s">
        <v>9</v>
      </c>
      <c r="H708" s="19">
        <v>51</v>
      </c>
      <c r="I708" s="19" t="str" cm="1">
        <f t="array" ref="I708">_xlfn.IFS(H709&lt;30, "Young Adult", H709&gt;=50, "Senior", H709&gt;= 30, "Adult")</f>
        <v>Senior</v>
      </c>
      <c r="J708" s="4" t="s">
        <v>15</v>
      </c>
      <c r="K708" s="4">
        <v>4</v>
      </c>
      <c r="L708" s="5">
        <v>25</v>
      </c>
      <c r="M708">
        <f t="shared" si="22"/>
        <v>100</v>
      </c>
      <c r="N708" s="17">
        <f t="shared" si="23"/>
        <v>1.5</v>
      </c>
    </row>
    <row r="709" spans="1:14" x14ac:dyDescent="0.25">
      <c r="A709" s="2">
        <v>728</v>
      </c>
      <c r="B709" s="3">
        <v>45121</v>
      </c>
      <c r="C709">
        <v>2023</v>
      </c>
      <c r="D709">
        <v>7</v>
      </c>
      <c r="E709">
        <v>14</v>
      </c>
      <c r="F709" s="4" t="s">
        <v>740</v>
      </c>
      <c r="G709" s="4" t="s">
        <v>9</v>
      </c>
      <c r="H709" s="19">
        <v>51</v>
      </c>
      <c r="I709" s="19" t="str" cm="1">
        <f t="array" ref="I709">_xlfn.IFS(H710&lt;30, "Young Adult", H710&gt;=50, "Senior", H710&gt;= 30, "Adult")</f>
        <v>Senior</v>
      </c>
      <c r="J709" s="4" t="s">
        <v>15</v>
      </c>
      <c r="K709" s="4">
        <v>3</v>
      </c>
      <c r="L709" s="5">
        <v>50</v>
      </c>
      <c r="M709">
        <f t="shared" si="22"/>
        <v>150</v>
      </c>
      <c r="N709" s="17">
        <f t="shared" si="23"/>
        <v>2.25</v>
      </c>
    </row>
    <row r="710" spans="1:14" x14ac:dyDescent="0.25">
      <c r="A710" s="2">
        <v>791</v>
      </c>
      <c r="B710" s="3">
        <v>45265</v>
      </c>
      <c r="C710">
        <v>2023</v>
      </c>
      <c r="D710">
        <v>12</v>
      </c>
      <c r="E710">
        <v>5</v>
      </c>
      <c r="F710" s="4" t="s">
        <v>803</v>
      </c>
      <c r="G710" s="4" t="s">
        <v>12</v>
      </c>
      <c r="H710" s="19">
        <v>51</v>
      </c>
      <c r="I710" s="19" t="str" cm="1">
        <f t="array" ref="I710">_xlfn.IFS(H711&lt;30, "Young Adult", H711&gt;=50, "Senior", H711&gt;= 30, "Adult")</f>
        <v>Senior</v>
      </c>
      <c r="J710" s="4" t="s">
        <v>10</v>
      </c>
      <c r="K710" s="4">
        <v>1</v>
      </c>
      <c r="L710" s="5">
        <v>25</v>
      </c>
      <c r="M710">
        <f t="shared" si="22"/>
        <v>25</v>
      </c>
      <c r="N710" s="17">
        <f t="shared" si="23"/>
        <v>0.375</v>
      </c>
    </row>
    <row r="711" spans="1:14" x14ac:dyDescent="0.25">
      <c r="A711" s="2">
        <v>815</v>
      </c>
      <c r="B711" s="3">
        <v>45165</v>
      </c>
      <c r="C711">
        <v>2023</v>
      </c>
      <c r="D711">
        <v>8</v>
      </c>
      <c r="E711">
        <v>27</v>
      </c>
      <c r="F711" s="4" t="s">
        <v>827</v>
      </c>
      <c r="G711" s="4" t="s">
        <v>12</v>
      </c>
      <c r="H711" s="19">
        <v>51</v>
      </c>
      <c r="I711" s="19" t="str" cm="1">
        <f t="array" ref="I711">_xlfn.IFS(H712&lt;30, "Young Adult", H712&gt;=50, "Senior", H712&gt;= 30, "Adult")</f>
        <v>Senior</v>
      </c>
      <c r="J711" s="4" t="s">
        <v>13</v>
      </c>
      <c r="K711" s="4">
        <v>3</v>
      </c>
      <c r="L711" s="5">
        <v>25</v>
      </c>
      <c r="M711">
        <f t="shared" si="22"/>
        <v>75</v>
      </c>
      <c r="N711" s="17">
        <f t="shared" si="23"/>
        <v>1.125</v>
      </c>
    </row>
    <row r="712" spans="1:14" x14ac:dyDescent="0.25">
      <c r="A712" s="2">
        <v>864</v>
      </c>
      <c r="B712" s="3">
        <v>45134</v>
      </c>
      <c r="C712">
        <v>2023</v>
      </c>
      <c r="D712">
        <v>7</v>
      </c>
      <c r="E712">
        <v>27</v>
      </c>
      <c r="F712" s="4" t="s">
        <v>876</v>
      </c>
      <c r="G712" s="4" t="s">
        <v>12</v>
      </c>
      <c r="H712" s="19">
        <v>51</v>
      </c>
      <c r="I712" s="19" t="str" cm="1">
        <f t="array" ref="I712">_xlfn.IFS(H713&lt;30, "Young Adult", H713&gt;=50, "Senior", H713&gt;= 30, "Adult")</f>
        <v>Senior</v>
      </c>
      <c r="J712" s="4" t="s">
        <v>15</v>
      </c>
      <c r="K712" s="4">
        <v>1</v>
      </c>
      <c r="L712" s="5">
        <v>500</v>
      </c>
      <c r="M712">
        <f t="shared" si="22"/>
        <v>500</v>
      </c>
      <c r="N712" s="17">
        <f t="shared" si="23"/>
        <v>7.5</v>
      </c>
    </row>
    <row r="713" spans="1:14" x14ac:dyDescent="0.25">
      <c r="A713" s="2">
        <v>875</v>
      </c>
      <c r="B713" s="3">
        <v>45144</v>
      </c>
      <c r="C713">
        <v>2023</v>
      </c>
      <c r="D713">
        <v>8</v>
      </c>
      <c r="E713">
        <v>6</v>
      </c>
      <c r="F713" s="4" t="s">
        <v>887</v>
      </c>
      <c r="G713" s="4" t="s">
        <v>12</v>
      </c>
      <c r="H713" s="19">
        <v>51</v>
      </c>
      <c r="I713" s="19" t="str" cm="1">
        <f t="array" ref="I713">_xlfn.IFS(H714&lt;30, "Young Adult", H714&gt;=50, "Senior", H714&gt;= 30, "Adult")</f>
        <v>Senior</v>
      </c>
      <c r="J713" s="4" t="s">
        <v>15</v>
      </c>
      <c r="K713" s="4">
        <v>4</v>
      </c>
      <c r="L713" s="5">
        <v>500</v>
      </c>
      <c r="M713">
        <f t="shared" si="22"/>
        <v>2000</v>
      </c>
      <c r="N713" s="17">
        <f t="shared" si="23"/>
        <v>30</v>
      </c>
    </row>
    <row r="714" spans="1:14" x14ac:dyDescent="0.25">
      <c r="A714" s="2">
        <v>903</v>
      </c>
      <c r="B714" s="3">
        <v>45043</v>
      </c>
      <c r="C714">
        <v>2023</v>
      </c>
      <c r="D714">
        <v>4</v>
      </c>
      <c r="E714">
        <v>27</v>
      </c>
      <c r="F714" s="4" t="s">
        <v>915</v>
      </c>
      <c r="G714" s="4" t="s">
        <v>12</v>
      </c>
      <c r="H714" s="19">
        <v>51</v>
      </c>
      <c r="I714" s="19" t="str" cm="1">
        <f t="array" ref="I714">_xlfn.IFS(H715&lt;30, "Young Adult", H715&gt;=50, "Senior", H715&gt;= 30, "Adult")</f>
        <v>Senior</v>
      </c>
      <c r="J714" s="4" t="s">
        <v>10</v>
      </c>
      <c r="K714" s="4">
        <v>4</v>
      </c>
      <c r="L714" s="5">
        <v>50</v>
      </c>
      <c r="M714">
        <f t="shared" si="22"/>
        <v>200</v>
      </c>
      <c r="N714" s="17">
        <f t="shared" si="23"/>
        <v>3</v>
      </c>
    </row>
    <row r="715" spans="1:14" x14ac:dyDescent="0.25">
      <c r="A715" s="2">
        <v>912</v>
      </c>
      <c r="B715" s="3">
        <v>44950</v>
      </c>
      <c r="C715">
        <v>2023</v>
      </c>
      <c r="D715">
        <v>1</v>
      </c>
      <c r="E715">
        <v>24</v>
      </c>
      <c r="F715" s="4" t="s">
        <v>924</v>
      </c>
      <c r="G715" s="4" t="s">
        <v>9</v>
      </c>
      <c r="H715" s="19">
        <v>51</v>
      </c>
      <c r="I715" s="19" t="str" cm="1">
        <f t="array" ref="I715">_xlfn.IFS(H716&lt;30, "Young Adult", H716&gt;=50, "Senior", H716&gt;= 30, "Adult")</f>
        <v>Senior</v>
      </c>
      <c r="J715" s="4" t="s">
        <v>10</v>
      </c>
      <c r="K715" s="4">
        <v>3</v>
      </c>
      <c r="L715" s="5">
        <v>50</v>
      </c>
      <c r="M715">
        <f t="shared" si="22"/>
        <v>150</v>
      </c>
      <c r="N715" s="17">
        <f t="shared" si="23"/>
        <v>2.25</v>
      </c>
    </row>
    <row r="716" spans="1:14" x14ac:dyDescent="0.25">
      <c r="A716" s="2">
        <v>921</v>
      </c>
      <c r="B716" s="3">
        <v>44933</v>
      </c>
      <c r="C716">
        <v>2023</v>
      </c>
      <c r="D716">
        <v>1</v>
      </c>
      <c r="E716">
        <v>7</v>
      </c>
      <c r="F716" s="4" t="s">
        <v>933</v>
      </c>
      <c r="G716" s="4" t="s">
        <v>9</v>
      </c>
      <c r="H716" s="19">
        <v>51</v>
      </c>
      <c r="I716" s="19" t="str" cm="1">
        <f t="array" ref="I716">_xlfn.IFS(H717&lt;30, "Young Adult", H717&gt;=50, "Senior", H717&gt;= 30, "Adult")</f>
        <v>Senior</v>
      </c>
      <c r="J716" s="4" t="s">
        <v>15</v>
      </c>
      <c r="K716" s="4">
        <v>3</v>
      </c>
      <c r="L716" s="5">
        <v>25</v>
      </c>
      <c r="M716">
        <f t="shared" si="22"/>
        <v>75</v>
      </c>
      <c r="N716" s="17">
        <f t="shared" si="23"/>
        <v>1.125</v>
      </c>
    </row>
    <row r="717" spans="1:14" x14ac:dyDescent="0.25">
      <c r="A717" s="2">
        <v>942</v>
      </c>
      <c r="B717" s="3">
        <v>45003</v>
      </c>
      <c r="C717">
        <v>2023</v>
      </c>
      <c r="D717">
        <v>3</v>
      </c>
      <c r="E717">
        <v>18</v>
      </c>
      <c r="F717" s="4" t="s">
        <v>954</v>
      </c>
      <c r="G717" s="4" t="s">
        <v>9</v>
      </c>
      <c r="H717" s="19">
        <v>51</v>
      </c>
      <c r="I717" s="19" t="str" cm="1">
        <f t="array" ref="I717">_xlfn.IFS(H718&lt;30, "Young Adult", H718&gt;=50, "Senior", H718&gt;= 30, "Adult")</f>
        <v>Senior</v>
      </c>
      <c r="J717" s="4" t="s">
        <v>13</v>
      </c>
      <c r="K717" s="4">
        <v>3</v>
      </c>
      <c r="L717" s="5">
        <v>500</v>
      </c>
      <c r="M717">
        <f t="shared" si="22"/>
        <v>1500</v>
      </c>
      <c r="N717" s="17">
        <f t="shared" si="23"/>
        <v>22.5</v>
      </c>
    </row>
    <row r="718" spans="1:14" x14ac:dyDescent="0.25">
      <c r="A718" s="2">
        <v>994</v>
      </c>
      <c r="B718" s="3">
        <v>45278</v>
      </c>
      <c r="C718">
        <v>2023</v>
      </c>
      <c r="D718">
        <v>12</v>
      </c>
      <c r="E718">
        <v>18</v>
      </c>
      <c r="F718" s="4" t="s">
        <v>1006</v>
      </c>
      <c r="G718" s="4" t="s">
        <v>12</v>
      </c>
      <c r="H718" s="19">
        <v>51</v>
      </c>
      <c r="I718" s="19" t="str" cm="1">
        <f t="array" ref="I718">_xlfn.IFS(H719&lt;30, "Young Adult", H719&gt;=50, "Senior", H719&gt;= 30, "Adult")</f>
        <v>Senior</v>
      </c>
      <c r="J718" s="4" t="s">
        <v>10</v>
      </c>
      <c r="K718" s="4">
        <v>2</v>
      </c>
      <c r="L718" s="5">
        <v>500</v>
      </c>
      <c r="M718">
        <f t="shared" si="22"/>
        <v>1000</v>
      </c>
      <c r="N718" s="17">
        <f t="shared" si="23"/>
        <v>15</v>
      </c>
    </row>
    <row r="719" spans="1:14" x14ac:dyDescent="0.25">
      <c r="A719" s="2">
        <v>10</v>
      </c>
      <c r="B719" s="3">
        <v>45206</v>
      </c>
      <c r="C719">
        <v>2023</v>
      </c>
      <c r="D719">
        <v>10</v>
      </c>
      <c r="E719">
        <v>7</v>
      </c>
      <c r="F719" s="4" t="s">
        <v>22</v>
      </c>
      <c r="G719" s="4" t="s">
        <v>12</v>
      </c>
      <c r="H719" s="19">
        <v>52</v>
      </c>
      <c r="I719" s="19" t="str" cm="1">
        <f t="array" ref="I719">_xlfn.IFS(H720&lt;30, "Young Adult", H720&gt;=50, "Senior", H720&gt;= 30, "Adult")</f>
        <v>Senior</v>
      </c>
      <c r="J719" s="4" t="s">
        <v>13</v>
      </c>
      <c r="K719" s="4">
        <v>4</v>
      </c>
      <c r="L719" s="5">
        <v>50</v>
      </c>
      <c r="M719">
        <f t="shared" si="22"/>
        <v>200</v>
      </c>
      <c r="N719" s="17">
        <f t="shared" si="23"/>
        <v>3</v>
      </c>
    </row>
    <row r="720" spans="1:14" x14ac:dyDescent="0.25">
      <c r="A720" s="2">
        <v>36</v>
      </c>
      <c r="B720" s="3">
        <v>45101</v>
      </c>
      <c r="C720">
        <v>2023</v>
      </c>
      <c r="D720">
        <v>6</v>
      </c>
      <c r="E720">
        <v>24</v>
      </c>
      <c r="F720" s="4" t="s">
        <v>48</v>
      </c>
      <c r="G720" s="4" t="s">
        <v>9</v>
      </c>
      <c r="H720" s="19">
        <v>52</v>
      </c>
      <c r="I720" s="19" t="str" cm="1">
        <f t="array" ref="I720">_xlfn.IFS(H721&lt;30, "Young Adult", H721&gt;=50, "Senior", H721&gt;= 30, "Adult")</f>
        <v>Senior</v>
      </c>
      <c r="J720" s="4" t="s">
        <v>10</v>
      </c>
      <c r="K720" s="4">
        <v>3</v>
      </c>
      <c r="L720" s="5">
        <v>300</v>
      </c>
      <c r="M720">
        <f t="shared" si="22"/>
        <v>900</v>
      </c>
      <c r="N720" s="17">
        <f t="shared" si="23"/>
        <v>13.5</v>
      </c>
    </row>
    <row r="721" spans="1:14" x14ac:dyDescent="0.25">
      <c r="A721" s="2">
        <v>171</v>
      </c>
      <c r="B721" s="3">
        <v>45254</v>
      </c>
      <c r="C721">
        <v>2023</v>
      </c>
      <c r="D721">
        <v>11</v>
      </c>
      <c r="E721">
        <v>24</v>
      </c>
      <c r="F721" s="4" t="s">
        <v>183</v>
      </c>
      <c r="G721" s="4" t="s">
        <v>12</v>
      </c>
      <c r="H721" s="19">
        <v>52</v>
      </c>
      <c r="I721" s="19" t="str" cm="1">
        <f t="array" ref="I721">_xlfn.IFS(H722&lt;30, "Young Adult", H722&gt;=50, "Senior", H722&gt;= 30, "Adult")</f>
        <v>Senior</v>
      </c>
      <c r="J721" s="4" t="s">
        <v>13</v>
      </c>
      <c r="K721" s="4">
        <v>3</v>
      </c>
      <c r="L721" s="5">
        <v>300</v>
      </c>
      <c r="M721">
        <f t="shared" si="22"/>
        <v>900</v>
      </c>
      <c r="N721" s="17">
        <f t="shared" si="23"/>
        <v>13.5</v>
      </c>
    </row>
    <row r="722" spans="1:14" x14ac:dyDescent="0.25">
      <c r="A722" s="2">
        <v>195</v>
      </c>
      <c r="B722" s="3">
        <v>44962</v>
      </c>
      <c r="C722">
        <v>2023</v>
      </c>
      <c r="D722">
        <v>2</v>
      </c>
      <c r="E722">
        <v>5</v>
      </c>
      <c r="F722" s="4" t="s">
        <v>207</v>
      </c>
      <c r="G722" s="4" t="s">
        <v>9</v>
      </c>
      <c r="H722" s="19">
        <v>52</v>
      </c>
      <c r="I722" s="19" t="str" cm="1">
        <f t="array" ref="I722">_xlfn.IFS(H723&lt;30, "Young Adult", H723&gt;=50, "Senior", H723&gt;= 30, "Adult")</f>
        <v>Senior</v>
      </c>
      <c r="J722" s="4" t="s">
        <v>13</v>
      </c>
      <c r="K722" s="4">
        <v>1</v>
      </c>
      <c r="L722" s="5">
        <v>30</v>
      </c>
      <c r="M722">
        <f t="shared" si="22"/>
        <v>30</v>
      </c>
      <c r="N722" s="17">
        <f t="shared" si="23"/>
        <v>0.44999999999999996</v>
      </c>
    </row>
    <row r="723" spans="1:14" x14ac:dyDescent="0.25">
      <c r="A723" s="2">
        <v>314</v>
      </c>
      <c r="B723" s="3">
        <v>45024</v>
      </c>
      <c r="C723">
        <v>2023</v>
      </c>
      <c r="D723">
        <v>4</v>
      </c>
      <c r="E723">
        <v>8</v>
      </c>
      <c r="F723" s="4" t="s">
        <v>326</v>
      </c>
      <c r="G723" s="4" t="s">
        <v>9</v>
      </c>
      <c r="H723" s="19">
        <v>52</v>
      </c>
      <c r="I723" s="19" t="str" cm="1">
        <f t="array" ref="I723">_xlfn.IFS(H724&lt;30, "Young Adult", H724&gt;=50, "Senior", H724&gt;= 30, "Adult")</f>
        <v>Senior</v>
      </c>
      <c r="J723" s="4" t="s">
        <v>13</v>
      </c>
      <c r="K723" s="4">
        <v>4</v>
      </c>
      <c r="L723" s="5">
        <v>30</v>
      </c>
      <c r="M723">
        <f t="shared" si="22"/>
        <v>120</v>
      </c>
      <c r="N723" s="17">
        <f t="shared" si="23"/>
        <v>1.7999999999999998</v>
      </c>
    </row>
    <row r="724" spans="1:14" x14ac:dyDescent="0.25">
      <c r="A724" s="2">
        <v>324</v>
      </c>
      <c r="B724" s="3">
        <v>45226</v>
      </c>
      <c r="C724">
        <v>2023</v>
      </c>
      <c r="D724">
        <v>10</v>
      </c>
      <c r="E724">
        <v>27</v>
      </c>
      <c r="F724" s="4" t="s">
        <v>336</v>
      </c>
      <c r="G724" s="4" t="s">
        <v>12</v>
      </c>
      <c r="H724" s="19">
        <v>52</v>
      </c>
      <c r="I724" s="19" t="str" cm="1">
        <f t="array" ref="I724">_xlfn.IFS(H725&lt;30, "Young Adult", H725&gt;=50, "Senior", H725&gt;= 30, "Adult")</f>
        <v>Senior</v>
      </c>
      <c r="J724" s="4" t="s">
        <v>15</v>
      </c>
      <c r="K724" s="4">
        <v>3</v>
      </c>
      <c r="L724" s="5">
        <v>50</v>
      </c>
      <c r="M724">
        <f t="shared" si="22"/>
        <v>150</v>
      </c>
      <c r="N724" s="17">
        <f t="shared" si="23"/>
        <v>2.25</v>
      </c>
    </row>
    <row r="725" spans="1:14" x14ac:dyDescent="0.25">
      <c r="A725" s="2">
        <v>325</v>
      </c>
      <c r="B725" s="3">
        <v>45171</v>
      </c>
      <c r="C725">
        <v>2023</v>
      </c>
      <c r="D725">
        <v>9</v>
      </c>
      <c r="E725">
        <v>2</v>
      </c>
      <c r="F725" s="4" t="s">
        <v>337</v>
      </c>
      <c r="G725" s="4" t="s">
        <v>12</v>
      </c>
      <c r="H725" s="19">
        <v>52</v>
      </c>
      <c r="I725" s="19" t="str" cm="1">
        <f t="array" ref="I725">_xlfn.IFS(H726&lt;30, "Young Adult", H726&gt;=50, "Senior", H726&gt;= 30, "Adult")</f>
        <v>Senior</v>
      </c>
      <c r="J725" s="4" t="s">
        <v>15</v>
      </c>
      <c r="K725" s="4">
        <v>2</v>
      </c>
      <c r="L725" s="5">
        <v>25</v>
      </c>
      <c r="M725">
        <f t="shared" si="22"/>
        <v>50</v>
      </c>
      <c r="N725" s="17">
        <f t="shared" si="23"/>
        <v>0.75</v>
      </c>
    </row>
    <row r="726" spans="1:14" x14ac:dyDescent="0.25">
      <c r="A726" s="2">
        <v>336</v>
      </c>
      <c r="B726" s="3">
        <v>45272</v>
      </c>
      <c r="C726">
        <v>2023</v>
      </c>
      <c r="D726">
        <v>12</v>
      </c>
      <c r="E726">
        <v>12</v>
      </c>
      <c r="F726" s="4" t="s">
        <v>348</v>
      </c>
      <c r="G726" s="4" t="s">
        <v>12</v>
      </c>
      <c r="H726" s="19">
        <v>52</v>
      </c>
      <c r="I726" s="19" t="str" cm="1">
        <f t="array" ref="I726">_xlfn.IFS(H727&lt;30, "Young Adult", H727&gt;=50, "Senior", H727&gt;= 30, "Adult")</f>
        <v>Senior</v>
      </c>
      <c r="J726" s="4" t="s">
        <v>10</v>
      </c>
      <c r="K726" s="4">
        <v>3</v>
      </c>
      <c r="L726" s="5">
        <v>50</v>
      </c>
      <c r="M726">
        <f t="shared" si="22"/>
        <v>150</v>
      </c>
      <c r="N726" s="17">
        <f t="shared" si="23"/>
        <v>2.25</v>
      </c>
    </row>
    <row r="727" spans="1:14" x14ac:dyDescent="0.25">
      <c r="A727" s="2">
        <v>479</v>
      </c>
      <c r="B727" s="3">
        <v>45162</v>
      </c>
      <c r="C727">
        <v>2023</v>
      </c>
      <c r="D727">
        <v>8</v>
      </c>
      <c r="E727">
        <v>24</v>
      </c>
      <c r="F727" s="4" t="s">
        <v>491</v>
      </c>
      <c r="G727" s="4" t="s">
        <v>9</v>
      </c>
      <c r="H727" s="19">
        <v>52</v>
      </c>
      <c r="I727" s="19" t="str" cm="1">
        <f t="array" ref="I727">_xlfn.IFS(H728&lt;30, "Young Adult", H728&gt;=50, "Senior", H728&gt;= 30, "Adult")</f>
        <v>Senior</v>
      </c>
      <c r="J727" s="4" t="s">
        <v>15</v>
      </c>
      <c r="K727" s="4">
        <v>4</v>
      </c>
      <c r="L727" s="5">
        <v>300</v>
      </c>
      <c r="M727">
        <f t="shared" si="22"/>
        <v>1200</v>
      </c>
      <c r="N727" s="17">
        <f t="shared" si="23"/>
        <v>18</v>
      </c>
    </row>
    <row r="728" spans="1:14" x14ac:dyDescent="0.25">
      <c r="A728" s="2">
        <v>569</v>
      </c>
      <c r="B728" s="3">
        <v>45153</v>
      </c>
      <c r="C728">
        <v>2023</v>
      </c>
      <c r="D728">
        <v>8</v>
      </c>
      <c r="E728">
        <v>15</v>
      </c>
      <c r="F728" s="4" t="s">
        <v>581</v>
      </c>
      <c r="G728" s="4" t="s">
        <v>9</v>
      </c>
      <c r="H728" s="19">
        <v>52</v>
      </c>
      <c r="I728" s="19" t="str" cm="1">
        <f t="array" ref="I728">_xlfn.IFS(H729&lt;30, "Young Adult", H729&gt;=50, "Senior", H729&gt;= 30, "Adult")</f>
        <v>Senior</v>
      </c>
      <c r="J728" s="4" t="s">
        <v>15</v>
      </c>
      <c r="K728" s="4">
        <v>4</v>
      </c>
      <c r="L728" s="5">
        <v>50</v>
      </c>
      <c r="M728">
        <f t="shared" si="22"/>
        <v>200</v>
      </c>
      <c r="N728" s="17">
        <f t="shared" si="23"/>
        <v>3</v>
      </c>
    </row>
    <row r="729" spans="1:14" x14ac:dyDescent="0.25">
      <c r="A729" s="2">
        <v>613</v>
      </c>
      <c r="B729" s="3">
        <v>45039</v>
      </c>
      <c r="C729">
        <v>2023</v>
      </c>
      <c r="D729">
        <v>4</v>
      </c>
      <c r="E729">
        <v>23</v>
      </c>
      <c r="F729" s="4" t="s">
        <v>625</v>
      </c>
      <c r="G729" s="4" t="s">
        <v>12</v>
      </c>
      <c r="H729" s="19">
        <v>52</v>
      </c>
      <c r="I729" s="19" t="str" cm="1">
        <f t="array" ref="I729">_xlfn.IFS(H730&lt;30, "Young Adult", H730&gt;=50, "Senior", H730&gt;= 30, "Adult")</f>
        <v>Senior</v>
      </c>
      <c r="J729" s="4" t="s">
        <v>13</v>
      </c>
      <c r="K729" s="4">
        <v>3</v>
      </c>
      <c r="L729" s="5">
        <v>30</v>
      </c>
      <c r="M729">
        <f t="shared" si="22"/>
        <v>90</v>
      </c>
      <c r="N729" s="17">
        <f t="shared" si="23"/>
        <v>1.3499999999999999</v>
      </c>
    </row>
    <row r="730" spans="1:14" x14ac:dyDescent="0.25">
      <c r="A730" s="2">
        <v>690</v>
      </c>
      <c r="B730" s="3">
        <v>45235</v>
      </c>
      <c r="C730">
        <v>2023</v>
      </c>
      <c r="D730">
        <v>11</v>
      </c>
      <c r="E730">
        <v>5</v>
      </c>
      <c r="F730" s="4" t="s">
        <v>702</v>
      </c>
      <c r="G730" s="4" t="s">
        <v>12</v>
      </c>
      <c r="H730" s="19">
        <v>52</v>
      </c>
      <c r="I730" s="19" t="str" cm="1">
        <f t="array" ref="I730">_xlfn.IFS(H731&lt;30, "Young Adult", H731&gt;=50, "Senior", H731&gt;= 30, "Adult")</f>
        <v>Senior</v>
      </c>
      <c r="J730" s="4" t="s">
        <v>13</v>
      </c>
      <c r="K730" s="4">
        <v>3</v>
      </c>
      <c r="L730" s="5">
        <v>300</v>
      </c>
      <c r="M730">
        <f t="shared" si="22"/>
        <v>900</v>
      </c>
      <c r="N730" s="17">
        <f t="shared" si="23"/>
        <v>13.5</v>
      </c>
    </row>
    <row r="731" spans="1:14" x14ac:dyDescent="0.25">
      <c r="A731" s="2">
        <v>701</v>
      </c>
      <c r="B731" s="3">
        <v>45274</v>
      </c>
      <c r="C731">
        <v>2023</v>
      </c>
      <c r="D731">
        <v>12</v>
      </c>
      <c r="E731">
        <v>14</v>
      </c>
      <c r="F731" s="4" t="s">
        <v>713</v>
      </c>
      <c r="G731" s="4" t="s">
        <v>12</v>
      </c>
      <c r="H731" s="19">
        <v>52</v>
      </c>
      <c r="I731" s="19" t="str" cm="1">
        <f t="array" ref="I731">_xlfn.IFS(H732&lt;30, "Young Adult", H732&gt;=50, "Senior", H732&gt;= 30, "Adult")</f>
        <v>Senior</v>
      </c>
      <c r="J731" s="4" t="s">
        <v>10</v>
      </c>
      <c r="K731" s="4">
        <v>2</v>
      </c>
      <c r="L731" s="5">
        <v>30</v>
      </c>
      <c r="M731">
        <f t="shared" si="22"/>
        <v>60</v>
      </c>
      <c r="N731" s="17">
        <f t="shared" si="23"/>
        <v>0.89999999999999991</v>
      </c>
    </row>
    <row r="732" spans="1:14" x14ac:dyDescent="0.25">
      <c r="A732" s="2">
        <v>721</v>
      </c>
      <c r="B732" s="3">
        <v>45060</v>
      </c>
      <c r="C732">
        <v>2023</v>
      </c>
      <c r="D732">
        <v>5</v>
      </c>
      <c r="E732">
        <v>14</v>
      </c>
      <c r="F732" s="4" t="s">
        <v>733</v>
      </c>
      <c r="G732" s="4" t="s">
        <v>12</v>
      </c>
      <c r="H732" s="19">
        <v>52</v>
      </c>
      <c r="I732" s="19" t="str" cm="1">
        <f t="array" ref="I732">_xlfn.IFS(H733&lt;30, "Young Adult", H733&gt;=50, "Senior", H733&gt;= 30, "Adult")</f>
        <v>Senior</v>
      </c>
      <c r="J732" s="4" t="s">
        <v>13</v>
      </c>
      <c r="K732" s="4">
        <v>1</v>
      </c>
      <c r="L732" s="5">
        <v>500</v>
      </c>
      <c r="M732">
        <f t="shared" si="22"/>
        <v>500</v>
      </c>
      <c r="N732" s="17">
        <f t="shared" si="23"/>
        <v>7.5</v>
      </c>
    </row>
    <row r="733" spans="1:14" x14ac:dyDescent="0.25">
      <c r="A733" s="2">
        <v>780</v>
      </c>
      <c r="B733" s="3">
        <v>44979</v>
      </c>
      <c r="C733">
        <v>2023</v>
      </c>
      <c r="D733">
        <v>2</v>
      </c>
      <c r="E733">
        <v>22</v>
      </c>
      <c r="F733" s="4" t="s">
        <v>792</v>
      </c>
      <c r="G733" s="4" t="s">
        <v>9</v>
      </c>
      <c r="H733" s="19">
        <v>52</v>
      </c>
      <c r="I733" s="19" t="str" cm="1">
        <f t="array" ref="I733">_xlfn.IFS(H734&lt;30, "Young Adult", H734&gt;=50, "Senior", H734&gt;= 30, "Adult")</f>
        <v>Senior</v>
      </c>
      <c r="J733" s="4" t="s">
        <v>15</v>
      </c>
      <c r="K733" s="4">
        <v>2</v>
      </c>
      <c r="L733" s="5">
        <v>25</v>
      </c>
      <c r="M733">
        <f t="shared" si="22"/>
        <v>50</v>
      </c>
      <c r="N733" s="17">
        <f t="shared" si="23"/>
        <v>0.75</v>
      </c>
    </row>
    <row r="734" spans="1:14" x14ac:dyDescent="0.25">
      <c r="A734" s="2">
        <v>788</v>
      </c>
      <c r="B734" s="3">
        <v>45104</v>
      </c>
      <c r="C734">
        <v>2023</v>
      </c>
      <c r="D734">
        <v>6</v>
      </c>
      <c r="E734">
        <v>27</v>
      </c>
      <c r="F734" s="4" t="s">
        <v>800</v>
      </c>
      <c r="G734" s="4" t="s">
        <v>12</v>
      </c>
      <c r="H734" s="19">
        <v>52</v>
      </c>
      <c r="I734" s="19" t="str" cm="1">
        <f t="array" ref="I734">_xlfn.IFS(H735&lt;30, "Young Adult", H735&gt;=50, "Senior", H735&gt;= 30, "Adult")</f>
        <v>Senior</v>
      </c>
      <c r="J734" s="4" t="s">
        <v>10</v>
      </c>
      <c r="K734" s="4">
        <v>3</v>
      </c>
      <c r="L734" s="5">
        <v>300</v>
      </c>
      <c r="M734">
        <f t="shared" si="22"/>
        <v>900</v>
      </c>
      <c r="N734" s="17">
        <f t="shared" si="23"/>
        <v>13.5</v>
      </c>
    </row>
    <row r="735" spans="1:14" x14ac:dyDescent="0.25">
      <c r="A735" s="2">
        <v>813</v>
      </c>
      <c r="B735" s="3">
        <v>45202</v>
      </c>
      <c r="C735">
        <v>2023</v>
      </c>
      <c r="D735">
        <v>10</v>
      </c>
      <c r="E735">
        <v>3</v>
      </c>
      <c r="F735" s="4" t="s">
        <v>825</v>
      </c>
      <c r="G735" s="4" t="s">
        <v>9</v>
      </c>
      <c r="H735" s="19">
        <v>52</v>
      </c>
      <c r="I735" s="19" t="str" cm="1">
        <f t="array" ref="I735">_xlfn.IFS(H736&lt;30, "Young Adult", H736&gt;=50, "Senior", H736&gt;= 30, "Adult")</f>
        <v>Senior</v>
      </c>
      <c r="J735" s="4" t="s">
        <v>15</v>
      </c>
      <c r="K735" s="4">
        <v>3</v>
      </c>
      <c r="L735" s="5">
        <v>50</v>
      </c>
      <c r="M735">
        <f t="shared" si="22"/>
        <v>150</v>
      </c>
      <c r="N735" s="17">
        <f t="shared" si="23"/>
        <v>2.25</v>
      </c>
    </row>
    <row r="736" spans="1:14" x14ac:dyDescent="0.25">
      <c r="A736" s="2">
        <v>822</v>
      </c>
      <c r="B736" s="3">
        <v>45069</v>
      </c>
      <c r="C736">
        <v>2023</v>
      </c>
      <c r="D736">
        <v>5</v>
      </c>
      <c r="E736">
        <v>23</v>
      </c>
      <c r="F736" s="4" t="s">
        <v>834</v>
      </c>
      <c r="G736" s="4" t="s">
        <v>12</v>
      </c>
      <c r="H736" s="19">
        <v>52</v>
      </c>
      <c r="I736" s="19" t="str" cm="1">
        <f t="array" ref="I736">_xlfn.IFS(H737&lt;30, "Young Adult", H737&gt;=50, "Senior", H737&gt;= 30, "Adult")</f>
        <v>Senior</v>
      </c>
      <c r="J736" s="4" t="s">
        <v>10</v>
      </c>
      <c r="K736" s="4">
        <v>3</v>
      </c>
      <c r="L736" s="5">
        <v>50</v>
      </c>
      <c r="M736">
        <f t="shared" si="22"/>
        <v>150</v>
      </c>
      <c r="N736" s="17">
        <f t="shared" si="23"/>
        <v>2.25</v>
      </c>
    </row>
    <row r="737" spans="1:14" x14ac:dyDescent="0.25">
      <c r="A737" s="2">
        <v>885</v>
      </c>
      <c r="B737" s="3">
        <v>44988</v>
      </c>
      <c r="C737">
        <v>2023</v>
      </c>
      <c r="D737">
        <v>3</v>
      </c>
      <c r="E737">
        <v>3</v>
      </c>
      <c r="F737" s="4" t="s">
        <v>897</v>
      </c>
      <c r="G737" s="4" t="s">
        <v>12</v>
      </c>
      <c r="H737" s="19">
        <v>52</v>
      </c>
      <c r="I737" s="19" t="str" cm="1">
        <f t="array" ref="I737">_xlfn.IFS(H738&lt;30, "Young Adult", H738&gt;=50, "Senior", H738&gt;= 30, "Adult")</f>
        <v>Senior</v>
      </c>
      <c r="J737" s="4" t="s">
        <v>13</v>
      </c>
      <c r="K737" s="4">
        <v>4</v>
      </c>
      <c r="L737" s="5">
        <v>30</v>
      </c>
      <c r="M737">
        <f t="shared" si="22"/>
        <v>120</v>
      </c>
      <c r="N737" s="17">
        <f t="shared" si="23"/>
        <v>1.7999999999999998</v>
      </c>
    </row>
    <row r="738" spans="1:14" x14ac:dyDescent="0.25">
      <c r="A738" s="2">
        <v>888</v>
      </c>
      <c r="B738" s="3">
        <v>44988</v>
      </c>
      <c r="C738">
        <v>2023</v>
      </c>
      <c r="D738">
        <v>3</v>
      </c>
      <c r="E738">
        <v>3</v>
      </c>
      <c r="F738" s="4" t="s">
        <v>900</v>
      </c>
      <c r="G738" s="4" t="s">
        <v>12</v>
      </c>
      <c r="H738" s="19">
        <v>52</v>
      </c>
      <c r="I738" s="19" t="str" cm="1">
        <f t="array" ref="I738">_xlfn.IFS(H739&lt;30, "Young Adult", H739&gt;=50, "Senior", H739&gt;= 30, "Adult")</f>
        <v>Senior</v>
      </c>
      <c r="J738" s="4" t="s">
        <v>15</v>
      </c>
      <c r="K738" s="4">
        <v>4</v>
      </c>
      <c r="L738" s="5">
        <v>25</v>
      </c>
      <c r="M738">
        <f t="shared" si="22"/>
        <v>100</v>
      </c>
      <c r="N738" s="17">
        <f t="shared" si="23"/>
        <v>1.5</v>
      </c>
    </row>
    <row r="739" spans="1:14" x14ac:dyDescent="0.25">
      <c r="A739" s="2">
        <v>894</v>
      </c>
      <c r="B739" s="3">
        <v>45174</v>
      </c>
      <c r="C739">
        <v>2023</v>
      </c>
      <c r="D739">
        <v>9</v>
      </c>
      <c r="E739">
        <v>5</v>
      </c>
      <c r="F739" s="4" t="s">
        <v>906</v>
      </c>
      <c r="G739" s="4" t="s">
        <v>9</v>
      </c>
      <c r="H739" s="19">
        <v>52</v>
      </c>
      <c r="I739" s="19" t="str" cm="1">
        <f t="array" ref="I739">_xlfn.IFS(H740&lt;30, "Young Adult", H740&gt;=50, "Senior", H740&gt;= 30, "Adult")</f>
        <v>Senior</v>
      </c>
      <c r="J739" s="4" t="s">
        <v>15</v>
      </c>
      <c r="K739" s="4">
        <v>1</v>
      </c>
      <c r="L739" s="5">
        <v>30</v>
      </c>
      <c r="M739">
        <f t="shared" si="22"/>
        <v>30</v>
      </c>
      <c r="N739" s="17">
        <f t="shared" si="23"/>
        <v>0.44999999999999996</v>
      </c>
    </row>
    <row r="740" spans="1:14" x14ac:dyDescent="0.25">
      <c r="A740" s="2">
        <v>997</v>
      </c>
      <c r="B740" s="3">
        <v>45247</v>
      </c>
      <c r="C740">
        <v>2023</v>
      </c>
      <c r="D740">
        <v>11</v>
      </c>
      <c r="E740">
        <v>17</v>
      </c>
      <c r="F740" s="4" t="s">
        <v>1009</v>
      </c>
      <c r="G740" s="4" t="s">
        <v>9</v>
      </c>
      <c r="H740" s="19">
        <v>52</v>
      </c>
      <c r="I740" s="19" t="str" cm="1">
        <f t="array" ref="I740">_xlfn.IFS(H741&lt;30, "Young Adult", H741&gt;=50, "Senior", H741&gt;= 30, "Adult")</f>
        <v>Senior</v>
      </c>
      <c r="J740" s="4" t="s">
        <v>10</v>
      </c>
      <c r="K740" s="4">
        <v>3</v>
      </c>
      <c r="L740" s="5">
        <v>30</v>
      </c>
      <c r="M740">
        <f t="shared" si="22"/>
        <v>90</v>
      </c>
      <c r="N740" s="17">
        <f t="shared" si="23"/>
        <v>1.3499999999999999</v>
      </c>
    </row>
    <row r="741" spans="1:14" x14ac:dyDescent="0.25">
      <c r="A741" s="2">
        <v>168</v>
      </c>
      <c r="B741" s="3">
        <v>44981</v>
      </c>
      <c r="C741">
        <v>2023</v>
      </c>
      <c r="D741">
        <v>2</v>
      </c>
      <c r="E741">
        <v>24</v>
      </c>
      <c r="F741" s="4" t="s">
        <v>180</v>
      </c>
      <c r="G741" s="4" t="s">
        <v>9</v>
      </c>
      <c r="H741" s="19">
        <v>53</v>
      </c>
      <c r="I741" s="19" t="str" cm="1">
        <f t="array" ref="I741">_xlfn.IFS(H742&lt;30, "Young Adult", H742&gt;=50, "Senior", H742&gt;= 30, "Adult")</f>
        <v>Senior</v>
      </c>
      <c r="J741" s="4" t="s">
        <v>13</v>
      </c>
      <c r="K741" s="4">
        <v>1</v>
      </c>
      <c r="L741" s="5">
        <v>300</v>
      </c>
      <c r="M741">
        <f t="shared" si="22"/>
        <v>300</v>
      </c>
      <c r="N741" s="17">
        <f t="shared" si="23"/>
        <v>4.5</v>
      </c>
    </row>
    <row r="742" spans="1:14" x14ac:dyDescent="0.25">
      <c r="A742" s="2">
        <v>219</v>
      </c>
      <c r="B742" s="3">
        <v>45158</v>
      </c>
      <c r="C742">
        <v>2023</v>
      </c>
      <c r="D742">
        <v>8</v>
      </c>
      <c r="E742">
        <v>20</v>
      </c>
      <c r="F742" s="4" t="s">
        <v>231</v>
      </c>
      <c r="G742" s="4" t="s">
        <v>12</v>
      </c>
      <c r="H742" s="19">
        <v>53</v>
      </c>
      <c r="I742" s="19" t="str" cm="1">
        <f t="array" ref="I742">_xlfn.IFS(H743&lt;30, "Young Adult", H743&gt;=50, "Senior", H743&gt;= 30, "Adult")</f>
        <v>Senior</v>
      </c>
      <c r="J742" s="4" t="s">
        <v>15</v>
      </c>
      <c r="K742" s="4">
        <v>3</v>
      </c>
      <c r="L742" s="5">
        <v>30</v>
      </c>
      <c r="M742">
        <f t="shared" si="22"/>
        <v>90</v>
      </c>
      <c r="N742" s="17">
        <f t="shared" si="23"/>
        <v>1.3499999999999999</v>
      </c>
    </row>
    <row r="743" spans="1:14" x14ac:dyDescent="0.25">
      <c r="A743" s="2">
        <v>253</v>
      </c>
      <c r="B743" s="3">
        <v>45169</v>
      </c>
      <c r="C743">
        <v>2023</v>
      </c>
      <c r="D743">
        <v>8</v>
      </c>
      <c r="E743">
        <v>31</v>
      </c>
      <c r="F743" s="4" t="s">
        <v>265</v>
      </c>
      <c r="G743" s="4" t="s">
        <v>12</v>
      </c>
      <c r="H743" s="19">
        <v>53</v>
      </c>
      <c r="I743" s="19" t="str" cm="1">
        <f t="array" ref="I743">_xlfn.IFS(H744&lt;30, "Young Adult", H744&gt;=50, "Senior", H744&gt;= 30, "Adult")</f>
        <v>Senior</v>
      </c>
      <c r="J743" s="4" t="s">
        <v>13</v>
      </c>
      <c r="K743" s="4">
        <v>4</v>
      </c>
      <c r="L743" s="5">
        <v>500</v>
      </c>
      <c r="M743">
        <f t="shared" si="22"/>
        <v>2000</v>
      </c>
      <c r="N743" s="17">
        <f t="shared" si="23"/>
        <v>30</v>
      </c>
    </row>
    <row r="744" spans="1:14" x14ac:dyDescent="0.25">
      <c r="A744" s="2">
        <v>289</v>
      </c>
      <c r="B744" s="3">
        <v>45260</v>
      </c>
      <c r="C744">
        <v>2023</v>
      </c>
      <c r="D744">
        <v>11</v>
      </c>
      <c r="E744">
        <v>30</v>
      </c>
      <c r="F744" s="4" t="s">
        <v>301</v>
      </c>
      <c r="G744" s="4" t="s">
        <v>9</v>
      </c>
      <c r="H744" s="19">
        <v>53</v>
      </c>
      <c r="I744" s="19" t="str" cm="1">
        <f t="array" ref="I744">_xlfn.IFS(H745&lt;30, "Young Adult", H745&gt;=50, "Senior", H745&gt;= 30, "Adult")</f>
        <v>Senior</v>
      </c>
      <c r="J744" s="4" t="s">
        <v>15</v>
      </c>
      <c r="K744" s="4">
        <v>2</v>
      </c>
      <c r="L744" s="5">
        <v>30</v>
      </c>
      <c r="M744">
        <f t="shared" si="22"/>
        <v>60</v>
      </c>
      <c r="N744" s="17">
        <f t="shared" si="23"/>
        <v>0.89999999999999991</v>
      </c>
    </row>
    <row r="745" spans="1:14" x14ac:dyDescent="0.25">
      <c r="A745" s="2">
        <v>382</v>
      </c>
      <c r="B745" s="3">
        <v>45072</v>
      </c>
      <c r="C745">
        <v>2023</v>
      </c>
      <c r="D745">
        <v>5</v>
      </c>
      <c r="E745">
        <v>26</v>
      </c>
      <c r="F745" s="4" t="s">
        <v>394</v>
      </c>
      <c r="G745" s="4" t="s">
        <v>12</v>
      </c>
      <c r="H745" s="19">
        <v>53</v>
      </c>
      <c r="I745" s="19" t="str" cm="1">
        <f t="array" ref="I745">_xlfn.IFS(H746&lt;30, "Young Adult", H746&gt;=50, "Senior", H746&gt;= 30, "Adult")</f>
        <v>Senior</v>
      </c>
      <c r="J745" s="4" t="s">
        <v>13</v>
      </c>
      <c r="K745" s="4">
        <v>2</v>
      </c>
      <c r="L745" s="5">
        <v>500</v>
      </c>
      <c r="M745">
        <f t="shared" si="22"/>
        <v>1000</v>
      </c>
      <c r="N745" s="17">
        <f t="shared" si="23"/>
        <v>15</v>
      </c>
    </row>
    <row r="746" spans="1:14" x14ac:dyDescent="0.25">
      <c r="A746" s="2">
        <v>400</v>
      </c>
      <c r="B746" s="3">
        <v>44981</v>
      </c>
      <c r="C746">
        <v>2023</v>
      </c>
      <c r="D746">
        <v>2</v>
      </c>
      <c r="E746">
        <v>24</v>
      </c>
      <c r="F746" s="4" t="s">
        <v>412</v>
      </c>
      <c r="G746" s="4" t="s">
        <v>9</v>
      </c>
      <c r="H746" s="19">
        <v>53</v>
      </c>
      <c r="I746" s="19" t="str" cm="1">
        <f t="array" ref="I746">_xlfn.IFS(H747&lt;30, "Young Adult", H747&gt;=50, "Senior", H747&gt;= 30, "Adult")</f>
        <v>Senior</v>
      </c>
      <c r="J746" s="4" t="s">
        <v>13</v>
      </c>
      <c r="K746" s="4">
        <v>4</v>
      </c>
      <c r="L746" s="5">
        <v>50</v>
      </c>
      <c r="M746">
        <f t="shared" si="22"/>
        <v>200</v>
      </c>
      <c r="N746" s="17">
        <f t="shared" si="23"/>
        <v>3</v>
      </c>
    </row>
    <row r="747" spans="1:14" x14ac:dyDescent="0.25">
      <c r="A747" s="2">
        <v>415</v>
      </c>
      <c r="B747" s="3">
        <v>44953</v>
      </c>
      <c r="C747">
        <v>2023</v>
      </c>
      <c r="D747">
        <v>1</v>
      </c>
      <c r="E747">
        <v>27</v>
      </c>
      <c r="F747" s="4" t="s">
        <v>427</v>
      </c>
      <c r="G747" s="4" t="s">
        <v>9</v>
      </c>
      <c r="H747" s="19">
        <v>53</v>
      </c>
      <c r="I747" s="19" t="str" cm="1">
        <f t="array" ref="I747">_xlfn.IFS(H748&lt;30, "Young Adult", H748&gt;=50, "Senior", H748&gt;= 30, "Adult")</f>
        <v>Senior</v>
      </c>
      <c r="J747" s="4" t="s">
        <v>13</v>
      </c>
      <c r="K747" s="4">
        <v>2</v>
      </c>
      <c r="L747" s="5">
        <v>30</v>
      </c>
      <c r="M747">
        <f t="shared" si="22"/>
        <v>60</v>
      </c>
      <c r="N747" s="17">
        <f t="shared" si="23"/>
        <v>0.89999999999999991</v>
      </c>
    </row>
    <row r="748" spans="1:14" x14ac:dyDescent="0.25">
      <c r="A748" s="2">
        <v>416</v>
      </c>
      <c r="B748" s="3">
        <v>44974</v>
      </c>
      <c r="C748">
        <v>2023</v>
      </c>
      <c r="D748">
        <v>2</v>
      </c>
      <c r="E748">
        <v>17</v>
      </c>
      <c r="F748" s="4" t="s">
        <v>428</v>
      </c>
      <c r="G748" s="4" t="s">
        <v>9</v>
      </c>
      <c r="H748" s="19">
        <v>53</v>
      </c>
      <c r="I748" s="19" t="str" cm="1">
        <f t="array" ref="I748">_xlfn.IFS(H749&lt;30, "Young Adult", H749&gt;=50, "Senior", H749&gt;= 30, "Adult")</f>
        <v>Senior</v>
      </c>
      <c r="J748" s="4" t="s">
        <v>15</v>
      </c>
      <c r="K748" s="4">
        <v>4</v>
      </c>
      <c r="L748" s="5">
        <v>500</v>
      </c>
      <c r="M748">
        <f t="shared" si="22"/>
        <v>2000</v>
      </c>
      <c r="N748" s="17">
        <f t="shared" si="23"/>
        <v>30</v>
      </c>
    </row>
    <row r="749" spans="1:14" x14ac:dyDescent="0.25">
      <c r="A749" s="2">
        <v>445</v>
      </c>
      <c r="B749" s="3">
        <v>44948</v>
      </c>
      <c r="C749">
        <v>2023</v>
      </c>
      <c r="D749">
        <v>1</v>
      </c>
      <c r="E749">
        <v>22</v>
      </c>
      <c r="F749" s="4" t="s">
        <v>457</v>
      </c>
      <c r="G749" s="4" t="s">
        <v>12</v>
      </c>
      <c r="H749" s="19">
        <v>53</v>
      </c>
      <c r="I749" s="19" t="str" cm="1">
        <f t="array" ref="I749">_xlfn.IFS(H750&lt;30, "Young Adult", H750&gt;=50, "Senior", H750&gt;= 30, "Adult")</f>
        <v>Senior</v>
      </c>
      <c r="J749" s="4" t="s">
        <v>15</v>
      </c>
      <c r="K749" s="4">
        <v>1</v>
      </c>
      <c r="L749" s="5">
        <v>300</v>
      </c>
      <c r="M749">
        <f t="shared" si="22"/>
        <v>300</v>
      </c>
      <c r="N749" s="17">
        <f t="shared" si="23"/>
        <v>4.5</v>
      </c>
    </row>
    <row r="750" spans="1:14" x14ac:dyDescent="0.25">
      <c r="A750" s="2">
        <v>467</v>
      </c>
      <c r="B750" s="3">
        <v>45137</v>
      </c>
      <c r="C750">
        <v>2023</v>
      </c>
      <c r="D750">
        <v>7</v>
      </c>
      <c r="E750">
        <v>30</v>
      </c>
      <c r="F750" s="4" t="s">
        <v>479</v>
      </c>
      <c r="G750" s="4" t="s">
        <v>12</v>
      </c>
      <c r="H750" s="19">
        <v>53</v>
      </c>
      <c r="I750" s="19" t="str" cm="1">
        <f t="array" ref="I750">_xlfn.IFS(H751&lt;30, "Young Adult", H751&gt;=50, "Senior", H751&gt;= 30, "Adult")</f>
        <v>Senior</v>
      </c>
      <c r="J750" s="4" t="s">
        <v>15</v>
      </c>
      <c r="K750" s="4">
        <v>3</v>
      </c>
      <c r="L750" s="5">
        <v>50</v>
      </c>
      <c r="M750">
        <f t="shared" si="22"/>
        <v>150</v>
      </c>
      <c r="N750" s="17">
        <f t="shared" si="23"/>
        <v>2.25</v>
      </c>
    </row>
    <row r="751" spans="1:14" x14ac:dyDescent="0.25">
      <c r="A751" s="2">
        <v>591</v>
      </c>
      <c r="B751" s="3">
        <v>44939</v>
      </c>
      <c r="C751">
        <v>2023</v>
      </c>
      <c r="D751">
        <v>1</v>
      </c>
      <c r="E751">
        <v>13</v>
      </c>
      <c r="F751" s="4" t="s">
        <v>603</v>
      </c>
      <c r="G751" s="4" t="s">
        <v>9</v>
      </c>
      <c r="H751" s="19">
        <v>53</v>
      </c>
      <c r="I751" s="19" t="str" cm="1">
        <f t="array" ref="I751">_xlfn.IFS(H752&lt;30, "Young Adult", H752&gt;=50, "Senior", H752&gt;= 30, "Adult")</f>
        <v>Senior</v>
      </c>
      <c r="J751" s="4" t="s">
        <v>15</v>
      </c>
      <c r="K751" s="4">
        <v>4</v>
      </c>
      <c r="L751" s="5">
        <v>25</v>
      </c>
      <c r="M751">
        <f t="shared" si="22"/>
        <v>100</v>
      </c>
      <c r="N751" s="17">
        <f t="shared" si="23"/>
        <v>1.5</v>
      </c>
    </row>
    <row r="752" spans="1:14" x14ac:dyDescent="0.25">
      <c r="A752" s="2">
        <v>648</v>
      </c>
      <c r="B752" s="3">
        <v>45152</v>
      </c>
      <c r="C752">
        <v>2023</v>
      </c>
      <c r="D752">
        <v>8</v>
      </c>
      <c r="E752">
        <v>14</v>
      </c>
      <c r="F752" s="4" t="s">
        <v>660</v>
      </c>
      <c r="G752" s="4" t="s">
        <v>9</v>
      </c>
      <c r="H752" s="19">
        <v>53</v>
      </c>
      <c r="I752" s="19" t="str" cm="1">
        <f t="array" ref="I752">_xlfn.IFS(H753&lt;30, "Young Adult", H753&gt;=50, "Senior", H753&gt;= 30, "Adult")</f>
        <v>Senior</v>
      </c>
      <c r="J752" s="4" t="s">
        <v>10</v>
      </c>
      <c r="K752" s="4">
        <v>4</v>
      </c>
      <c r="L752" s="5">
        <v>300</v>
      </c>
      <c r="M752">
        <f t="shared" si="22"/>
        <v>1200</v>
      </c>
      <c r="N752" s="17">
        <f t="shared" si="23"/>
        <v>18</v>
      </c>
    </row>
    <row r="753" spans="1:14" x14ac:dyDescent="0.25">
      <c r="A753" s="2">
        <v>680</v>
      </c>
      <c r="B753" s="3">
        <v>45221</v>
      </c>
      <c r="C753">
        <v>2023</v>
      </c>
      <c r="D753">
        <v>10</v>
      </c>
      <c r="E753">
        <v>22</v>
      </c>
      <c r="F753" s="4" t="s">
        <v>692</v>
      </c>
      <c r="G753" s="4" t="s">
        <v>12</v>
      </c>
      <c r="H753" s="19">
        <v>53</v>
      </c>
      <c r="I753" s="19" t="str" cm="1">
        <f t="array" ref="I753">_xlfn.IFS(H754&lt;30, "Young Adult", H754&gt;=50, "Senior", H754&gt;= 30, "Adult")</f>
        <v>Senior</v>
      </c>
      <c r="J753" s="4" t="s">
        <v>13</v>
      </c>
      <c r="K753" s="4">
        <v>3</v>
      </c>
      <c r="L753" s="5">
        <v>300</v>
      </c>
      <c r="M753">
        <f t="shared" si="22"/>
        <v>900</v>
      </c>
      <c r="N753" s="17">
        <f t="shared" si="23"/>
        <v>13.5</v>
      </c>
    </row>
    <row r="754" spans="1:14" x14ac:dyDescent="0.25">
      <c r="A754" s="2">
        <v>687</v>
      </c>
      <c r="B754" s="3">
        <v>45141</v>
      </c>
      <c r="C754">
        <v>2023</v>
      </c>
      <c r="D754">
        <v>8</v>
      </c>
      <c r="E754">
        <v>3</v>
      </c>
      <c r="F754" s="4" t="s">
        <v>699</v>
      </c>
      <c r="G754" s="4" t="s">
        <v>12</v>
      </c>
      <c r="H754" s="19">
        <v>53</v>
      </c>
      <c r="I754" s="19" t="str" cm="1">
        <f t="array" ref="I754">_xlfn.IFS(H755&lt;30, "Young Adult", H755&gt;=50, "Senior", H755&gt;= 30, "Adult")</f>
        <v>Senior</v>
      </c>
      <c r="J754" s="4" t="s">
        <v>15</v>
      </c>
      <c r="K754" s="4">
        <v>1</v>
      </c>
      <c r="L754" s="5">
        <v>300</v>
      </c>
      <c r="M754">
        <f t="shared" si="22"/>
        <v>300</v>
      </c>
      <c r="N754" s="17">
        <f t="shared" si="23"/>
        <v>4.5</v>
      </c>
    </row>
    <row r="755" spans="1:14" x14ac:dyDescent="0.25">
      <c r="A755" s="2">
        <v>697</v>
      </c>
      <c r="B755" s="3">
        <v>44941</v>
      </c>
      <c r="C755">
        <v>2023</v>
      </c>
      <c r="D755">
        <v>1</v>
      </c>
      <c r="E755">
        <v>15</v>
      </c>
      <c r="F755" s="4" t="s">
        <v>709</v>
      </c>
      <c r="G755" s="4" t="s">
        <v>9</v>
      </c>
      <c r="H755" s="19">
        <v>53</v>
      </c>
      <c r="I755" s="19" t="str" cm="1">
        <f t="array" ref="I755">_xlfn.IFS(H756&lt;30, "Young Adult", H756&gt;=50, "Senior", H756&gt;= 30, "Adult")</f>
        <v>Senior</v>
      </c>
      <c r="J755" s="4" t="s">
        <v>13</v>
      </c>
      <c r="K755" s="4">
        <v>1</v>
      </c>
      <c r="L755" s="5">
        <v>500</v>
      </c>
      <c r="M755">
        <f t="shared" si="22"/>
        <v>500</v>
      </c>
      <c r="N755" s="17">
        <f t="shared" si="23"/>
        <v>7.5</v>
      </c>
    </row>
    <row r="756" spans="1:14" x14ac:dyDescent="0.25">
      <c r="A756" s="2">
        <v>961</v>
      </c>
      <c r="B756" s="3">
        <v>45083</v>
      </c>
      <c r="C756">
        <v>2023</v>
      </c>
      <c r="D756">
        <v>6</v>
      </c>
      <c r="E756">
        <v>6</v>
      </c>
      <c r="F756" s="4" t="s">
        <v>973</v>
      </c>
      <c r="G756" s="4" t="s">
        <v>9</v>
      </c>
      <c r="H756" s="19">
        <v>53</v>
      </c>
      <c r="I756" s="19" t="str" cm="1">
        <f t="array" ref="I756">_xlfn.IFS(H757&lt;30, "Young Adult", H757&gt;=50, "Senior", H757&gt;= 30, "Adult")</f>
        <v>Senior</v>
      </c>
      <c r="J756" s="4" t="s">
        <v>10</v>
      </c>
      <c r="K756" s="4">
        <v>4</v>
      </c>
      <c r="L756" s="5">
        <v>50</v>
      </c>
      <c r="M756">
        <f t="shared" si="22"/>
        <v>200</v>
      </c>
      <c r="N756" s="17">
        <f t="shared" si="23"/>
        <v>3</v>
      </c>
    </row>
    <row r="757" spans="1:14" x14ac:dyDescent="0.25">
      <c r="A757" s="2">
        <v>978</v>
      </c>
      <c r="B757" s="3">
        <v>45007</v>
      </c>
      <c r="C757">
        <v>2023</v>
      </c>
      <c r="D757">
        <v>3</v>
      </c>
      <c r="E757">
        <v>22</v>
      </c>
      <c r="F757" s="4" t="s">
        <v>990</v>
      </c>
      <c r="G757" s="4" t="s">
        <v>12</v>
      </c>
      <c r="H757" s="19">
        <v>53</v>
      </c>
      <c r="I757" s="19" t="str" cm="1">
        <f t="array" ref="I757">_xlfn.IFS(H758&lt;30, "Young Adult", H758&gt;=50, "Senior", H758&gt;= 30, "Adult")</f>
        <v>Senior</v>
      </c>
      <c r="J757" s="4" t="s">
        <v>13</v>
      </c>
      <c r="K757" s="4">
        <v>3</v>
      </c>
      <c r="L757" s="5">
        <v>50</v>
      </c>
      <c r="M757">
        <f t="shared" si="22"/>
        <v>150</v>
      </c>
      <c r="N757" s="17">
        <f t="shared" si="23"/>
        <v>2.25</v>
      </c>
    </row>
    <row r="758" spans="1:14" x14ac:dyDescent="0.25">
      <c r="A758" s="2">
        <v>48</v>
      </c>
      <c r="B758" s="3">
        <v>45062</v>
      </c>
      <c r="C758">
        <v>2023</v>
      </c>
      <c r="D758">
        <v>5</v>
      </c>
      <c r="E758">
        <v>16</v>
      </c>
      <c r="F758" s="4" t="s">
        <v>60</v>
      </c>
      <c r="G758" s="4" t="s">
        <v>9</v>
      </c>
      <c r="H758" s="19">
        <v>54</v>
      </c>
      <c r="I758" s="19" t="str" cm="1">
        <f t="array" ref="I758">_xlfn.IFS(H759&lt;30, "Young Adult", H759&gt;=50, "Senior", H759&gt;= 30, "Adult")</f>
        <v>Senior</v>
      </c>
      <c r="J758" s="4" t="s">
        <v>15</v>
      </c>
      <c r="K758" s="4">
        <v>3</v>
      </c>
      <c r="L758" s="5">
        <v>300</v>
      </c>
      <c r="M758">
        <f t="shared" si="22"/>
        <v>900</v>
      </c>
      <c r="N758" s="17">
        <f t="shared" si="23"/>
        <v>13.5</v>
      </c>
    </row>
    <row r="759" spans="1:14" x14ac:dyDescent="0.25">
      <c r="A759" s="2">
        <v>49</v>
      </c>
      <c r="B759" s="3">
        <v>44949</v>
      </c>
      <c r="C759">
        <v>2023</v>
      </c>
      <c r="D759">
        <v>1</v>
      </c>
      <c r="E759">
        <v>23</v>
      </c>
      <c r="F759" s="4" t="s">
        <v>61</v>
      </c>
      <c r="G759" s="4" t="s">
        <v>12</v>
      </c>
      <c r="H759" s="19">
        <v>54</v>
      </c>
      <c r="I759" s="19" t="str" cm="1">
        <f t="array" ref="I759">_xlfn.IFS(H760&lt;30, "Young Adult", H760&gt;=50, "Senior", H760&gt;= 30, "Adult")</f>
        <v>Senior</v>
      </c>
      <c r="J759" s="4" t="s">
        <v>15</v>
      </c>
      <c r="K759" s="4">
        <v>2</v>
      </c>
      <c r="L759" s="5">
        <v>500</v>
      </c>
      <c r="M759">
        <f t="shared" si="22"/>
        <v>1000</v>
      </c>
      <c r="N759" s="17">
        <f t="shared" si="23"/>
        <v>15</v>
      </c>
    </row>
    <row r="760" spans="1:14" x14ac:dyDescent="0.25">
      <c r="A760" s="2">
        <v>83</v>
      </c>
      <c r="B760" s="3">
        <v>45276</v>
      </c>
      <c r="C760">
        <v>2023</v>
      </c>
      <c r="D760">
        <v>12</v>
      </c>
      <c r="E760">
        <v>16</v>
      </c>
      <c r="F760" s="4" t="s">
        <v>95</v>
      </c>
      <c r="G760" s="4" t="s">
        <v>9</v>
      </c>
      <c r="H760" s="19">
        <v>54</v>
      </c>
      <c r="I760" s="19" t="str" cm="1">
        <f t="array" ref="I760">_xlfn.IFS(H761&lt;30, "Young Adult", H761&gt;=50, "Senior", H761&gt;= 30, "Adult")</f>
        <v>Senior</v>
      </c>
      <c r="J760" s="4" t="s">
        <v>15</v>
      </c>
      <c r="K760" s="4">
        <v>2</v>
      </c>
      <c r="L760" s="5">
        <v>50</v>
      </c>
      <c r="M760">
        <f t="shared" si="22"/>
        <v>100</v>
      </c>
      <c r="N760" s="17">
        <f t="shared" si="23"/>
        <v>1.5</v>
      </c>
    </row>
    <row r="761" spans="1:14" x14ac:dyDescent="0.25">
      <c r="A761" s="2">
        <v>198</v>
      </c>
      <c r="B761" s="3">
        <v>44992</v>
      </c>
      <c r="C761">
        <v>2023</v>
      </c>
      <c r="D761">
        <v>3</v>
      </c>
      <c r="E761">
        <v>7</v>
      </c>
      <c r="F761" s="4" t="s">
        <v>210</v>
      </c>
      <c r="G761" s="4" t="s">
        <v>12</v>
      </c>
      <c r="H761" s="19">
        <v>54</v>
      </c>
      <c r="I761" s="19" t="str" cm="1">
        <f t="array" ref="I761">_xlfn.IFS(H762&lt;30, "Young Adult", H762&gt;=50, "Senior", H762&gt;= 30, "Adult")</f>
        <v>Senior</v>
      </c>
      <c r="J761" s="4" t="s">
        <v>10</v>
      </c>
      <c r="K761" s="4">
        <v>3</v>
      </c>
      <c r="L761" s="5">
        <v>300</v>
      </c>
      <c r="M761">
        <f t="shared" si="22"/>
        <v>900</v>
      </c>
      <c r="N761" s="17">
        <f t="shared" si="23"/>
        <v>13.5</v>
      </c>
    </row>
    <row r="762" spans="1:14" x14ac:dyDescent="0.25">
      <c r="A762" s="2">
        <v>230</v>
      </c>
      <c r="B762" s="3">
        <v>45039</v>
      </c>
      <c r="C762">
        <v>2023</v>
      </c>
      <c r="D762">
        <v>4</v>
      </c>
      <c r="E762">
        <v>23</v>
      </c>
      <c r="F762" s="4" t="s">
        <v>242</v>
      </c>
      <c r="G762" s="4" t="s">
        <v>9</v>
      </c>
      <c r="H762" s="19">
        <v>54</v>
      </c>
      <c r="I762" s="19" t="str" cm="1">
        <f t="array" ref="I762">_xlfn.IFS(H763&lt;30, "Young Adult", H763&gt;=50, "Senior", H763&gt;= 30, "Adult")</f>
        <v>Senior</v>
      </c>
      <c r="J762" s="4" t="s">
        <v>10</v>
      </c>
      <c r="K762" s="4">
        <v>1</v>
      </c>
      <c r="L762" s="5">
        <v>25</v>
      </c>
      <c r="M762">
        <f t="shared" si="22"/>
        <v>25</v>
      </c>
      <c r="N762" s="17">
        <f t="shared" si="23"/>
        <v>0.375</v>
      </c>
    </row>
    <row r="763" spans="1:14" x14ac:dyDescent="0.25">
      <c r="A763" s="2">
        <v>236</v>
      </c>
      <c r="B763" s="3">
        <v>45044</v>
      </c>
      <c r="C763">
        <v>2023</v>
      </c>
      <c r="D763">
        <v>4</v>
      </c>
      <c r="E763">
        <v>28</v>
      </c>
      <c r="F763" s="4" t="s">
        <v>248</v>
      </c>
      <c r="G763" s="4" t="s">
        <v>12</v>
      </c>
      <c r="H763" s="19">
        <v>54</v>
      </c>
      <c r="I763" s="19" t="str" cm="1">
        <f t="array" ref="I763">_xlfn.IFS(H764&lt;30, "Young Adult", H764&gt;=50, "Senior", H764&gt;= 30, "Adult")</f>
        <v>Senior</v>
      </c>
      <c r="J763" s="4" t="s">
        <v>13</v>
      </c>
      <c r="K763" s="4">
        <v>1</v>
      </c>
      <c r="L763" s="5">
        <v>25</v>
      </c>
      <c r="M763">
        <f t="shared" si="22"/>
        <v>25</v>
      </c>
      <c r="N763" s="17">
        <f t="shared" si="23"/>
        <v>0.375</v>
      </c>
    </row>
    <row r="764" spans="1:14" x14ac:dyDescent="0.25">
      <c r="A764" s="2">
        <v>252</v>
      </c>
      <c r="B764" s="3">
        <v>45051</v>
      </c>
      <c r="C764">
        <v>2023</v>
      </c>
      <c r="D764">
        <v>5</v>
      </c>
      <c r="E764">
        <v>5</v>
      </c>
      <c r="F764" s="4" t="s">
        <v>264</v>
      </c>
      <c r="G764" s="4" t="s">
        <v>9</v>
      </c>
      <c r="H764" s="19">
        <v>54</v>
      </c>
      <c r="I764" s="19" t="str" cm="1">
        <f t="array" ref="I764">_xlfn.IFS(H765&lt;30, "Young Adult", H765&gt;=50, "Senior", H765&gt;= 30, "Adult")</f>
        <v>Senior</v>
      </c>
      <c r="J764" s="4" t="s">
        <v>15</v>
      </c>
      <c r="K764" s="4">
        <v>1</v>
      </c>
      <c r="L764" s="5">
        <v>300</v>
      </c>
      <c r="M764">
        <f t="shared" si="22"/>
        <v>300</v>
      </c>
      <c r="N764" s="17">
        <f t="shared" si="23"/>
        <v>4.5</v>
      </c>
    </row>
    <row r="765" spans="1:14" x14ac:dyDescent="0.25">
      <c r="A765" s="2">
        <v>287</v>
      </c>
      <c r="B765" s="3">
        <v>44977</v>
      </c>
      <c r="C765">
        <v>2023</v>
      </c>
      <c r="D765">
        <v>2</v>
      </c>
      <c r="E765">
        <v>20</v>
      </c>
      <c r="F765" s="4" t="s">
        <v>299</v>
      </c>
      <c r="G765" s="4" t="s">
        <v>9</v>
      </c>
      <c r="H765" s="19">
        <v>54</v>
      </c>
      <c r="I765" s="19" t="str" cm="1">
        <f t="array" ref="I765">_xlfn.IFS(H766&lt;30, "Young Adult", H766&gt;=50, "Senior", H766&gt;= 30, "Adult")</f>
        <v>Senior</v>
      </c>
      <c r="J765" s="4" t="s">
        <v>13</v>
      </c>
      <c r="K765" s="4">
        <v>4</v>
      </c>
      <c r="L765" s="5">
        <v>25</v>
      </c>
      <c r="M765">
        <f t="shared" si="22"/>
        <v>100</v>
      </c>
      <c r="N765" s="17">
        <f t="shared" si="23"/>
        <v>1.5</v>
      </c>
    </row>
    <row r="766" spans="1:14" x14ac:dyDescent="0.25">
      <c r="A766" s="2">
        <v>306</v>
      </c>
      <c r="B766" s="3">
        <v>45159</v>
      </c>
      <c r="C766">
        <v>2023</v>
      </c>
      <c r="D766">
        <v>8</v>
      </c>
      <c r="E766">
        <v>21</v>
      </c>
      <c r="F766" s="4" t="s">
        <v>318</v>
      </c>
      <c r="G766" s="4" t="s">
        <v>9</v>
      </c>
      <c r="H766" s="19">
        <v>54</v>
      </c>
      <c r="I766" s="19" t="str" cm="1">
        <f t="array" ref="I766">_xlfn.IFS(H767&lt;30, "Young Adult", H767&gt;=50, "Senior", H767&gt;= 30, "Adult")</f>
        <v>Senior</v>
      </c>
      <c r="J766" s="4" t="s">
        <v>15</v>
      </c>
      <c r="K766" s="4">
        <v>1</v>
      </c>
      <c r="L766" s="5">
        <v>50</v>
      </c>
      <c r="M766">
        <f t="shared" si="22"/>
        <v>50</v>
      </c>
      <c r="N766" s="17">
        <f t="shared" si="23"/>
        <v>0.75</v>
      </c>
    </row>
    <row r="767" spans="1:14" x14ac:dyDescent="0.25">
      <c r="A767" s="2">
        <v>333</v>
      </c>
      <c r="B767" s="3">
        <v>44962</v>
      </c>
      <c r="C767">
        <v>2023</v>
      </c>
      <c r="D767">
        <v>2</v>
      </c>
      <c r="E767">
        <v>5</v>
      </c>
      <c r="F767" s="4" t="s">
        <v>345</v>
      </c>
      <c r="G767" s="4" t="s">
        <v>12</v>
      </c>
      <c r="H767" s="19">
        <v>54</v>
      </c>
      <c r="I767" s="19" t="str" cm="1">
        <f t="array" ref="I767">_xlfn.IFS(H768&lt;30, "Young Adult", H768&gt;=50, "Senior", H768&gt;= 30, "Adult")</f>
        <v>Senior</v>
      </c>
      <c r="J767" s="4" t="s">
        <v>15</v>
      </c>
      <c r="K767" s="4">
        <v>4</v>
      </c>
      <c r="L767" s="5">
        <v>300</v>
      </c>
      <c r="M767">
        <f t="shared" si="22"/>
        <v>1200</v>
      </c>
      <c r="N767" s="17">
        <f t="shared" si="23"/>
        <v>18</v>
      </c>
    </row>
    <row r="768" spans="1:14" x14ac:dyDescent="0.25">
      <c r="A768" s="2">
        <v>338</v>
      </c>
      <c r="B768" s="3">
        <v>45133</v>
      </c>
      <c r="C768">
        <v>2023</v>
      </c>
      <c r="D768">
        <v>7</v>
      </c>
      <c r="E768">
        <v>26</v>
      </c>
      <c r="F768" s="4" t="s">
        <v>350</v>
      </c>
      <c r="G768" s="4" t="s">
        <v>9</v>
      </c>
      <c r="H768" s="19">
        <v>54</v>
      </c>
      <c r="I768" s="19" t="str" cm="1">
        <f t="array" ref="I768">_xlfn.IFS(H769&lt;30, "Young Adult", H769&gt;=50, "Senior", H769&gt;= 30, "Adult")</f>
        <v>Senior</v>
      </c>
      <c r="J768" s="4" t="s">
        <v>10</v>
      </c>
      <c r="K768" s="4">
        <v>2</v>
      </c>
      <c r="L768" s="5">
        <v>50</v>
      </c>
      <c r="M768">
        <f t="shared" si="22"/>
        <v>100</v>
      </c>
      <c r="N768" s="17">
        <f t="shared" si="23"/>
        <v>1.5</v>
      </c>
    </row>
    <row r="769" spans="1:14" x14ac:dyDescent="0.25">
      <c r="A769" s="2">
        <v>386</v>
      </c>
      <c r="B769" s="3">
        <v>45287</v>
      </c>
      <c r="C769">
        <v>2023</v>
      </c>
      <c r="D769">
        <v>12</v>
      </c>
      <c r="E769">
        <v>27</v>
      </c>
      <c r="F769" s="4" t="s">
        <v>398</v>
      </c>
      <c r="G769" s="4" t="s">
        <v>12</v>
      </c>
      <c r="H769" s="19">
        <v>54</v>
      </c>
      <c r="I769" s="19" t="str" cm="1">
        <f t="array" ref="I769">_xlfn.IFS(H770&lt;30, "Young Adult", H770&gt;=50, "Senior", H770&gt;= 30, "Adult")</f>
        <v>Senior</v>
      </c>
      <c r="J769" s="4" t="s">
        <v>15</v>
      </c>
      <c r="K769" s="4">
        <v>2</v>
      </c>
      <c r="L769" s="5">
        <v>300</v>
      </c>
      <c r="M769">
        <f t="shared" si="22"/>
        <v>600</v>
      </c>
      <c r="N769" s="17">
        <f t="shared" si="23"/>
        <v>9</v>
      </c>
    </row>
    <row r="770" spans="1:14" x14ac:dyDescent="0.25">
      <c r="A770" s="2">
        <v>448</v>
      </c>
      <c r="B770" s="3">
        <v>44947</v>
      </c>
      <c r="C770">
        <v>2023</v>
      </c>
      <c r="D770">
        <v>1</v>
      </c>
      <c r="E770">
        <v>21</v>
      </c>
      <c r="F770" s="4" t="s">
        <v>460</v>
      </c>
      <c r="G770" s="4" t="s">
        <v>12</v>
      </c>
      <c r="H770" s="19">
        <v>54</v>
      </c>
      <c r="I770" s="19" t="str" cm="1">
        <f t="array" ref="I770">_xlfn.IFS(H771&lt;30, "Young Adult", H771&gt;=50, "Senior", H771&gt;= 30, "Adult")</f>
        <v>Senior</v>
      </c>
      <c r="J770" s="4" t="s">
        <v>10</v>
      </c>
      <c r="K770" s="4">
        <v>2</v>
      </c>
      <c r="L770" s="5">
        <v>30</v>
      </c>
      <c r="M770">
        <f t="shared" ref="M770:M833" si="24">K770*L770</f>
        <v>60</v>
      </c>
      <c r="N770" s="17">
        <f t="shared" ref="N770:N833" si="25">M770*$Q$4</f>
        <v>0.89999999999999991</v>
      </c>
    </row>
    <row r="771" spans="1:14" x14ac:dyDescent="0.25">
      <c r="A771" s="2">
        <v>463</v>
      </c>
      <c r="B771" s="3">
        <v>45138</v>
      </c>
      <c r="C771">
        <v>2023</v>
      </c>
      <c r="D771">
        <v>7</v>
      </c>
      <c r="E771">
        <v>31</v>
      </c>
      <c r="F771" s="4" t="s">
        <v>475</v>
      </c>
      <c r="G771" s="4" t="s">
        <v>12</v>
      </c>
      <c r="H771" s="19">
        <v>54</v>
      </c>
      <c r="I771" s="19" t="str" cm="1">
        <f t="array" ref="I771">_xlfn.IFS(H772&lt;30, "Young Adult", H772&gt;=50, "Senior", H772&gt;= 30, "Adult")</f>
        <v>Senior</v>
      </c>
      <c r="J771" s="4" t="s">
        <v>10</v>
      </c>
      <c r="K771" s="4">
        <v>3</v>
      </c>
      <c r="L771" s="5">
        <v>500</v>
      </c>
      <c r="M771">
        <f t="shared" si="24"/>
        <v>1500</v>
      </c>
      <c r="N771" s="17">
        <f t="shared" si="25"/>
        <v>22.5</v>
      </c>
    </row>
    <row r="772" spans="1:14" x14ac:dyDescent="0.25">
      <c r="A772" s="2">
        <v>562</v>
      </c>
      <c r="B772" s="3">
        <v>45034</v>
      </c>
      <c r="C772">
        <v>2023</v>
      </c>
      <c r="D772">
        <v>4</v>
      </c>
      <c r="E772">
        <v>18</v>
      </c>
      <c r="F772" s="4" t="s">
        <v>574</v>
      </c>
      <c r="G772" s="4" t="s">
        <v>9</v>
      </c>
      <c r="H772" s="19">
        <v>54</v>
      </c>
      <c r="I772" s="19" t="str" cm="1">
        <f t="array" ref="I772">_xlfn.IFS(H773&lt;30, "Young Adult", H773&gt;=50, "Senior", H773&gt;= 30, "Adult")</f>
        <v>Senior</v>
      </c>
      <c r="J772" s="4" t="s">
        <v>15</v>
      </c>
      <c r="K772" s="4">
        <v>2</v>
      </c>
      <c r="L772" s="5">
        <v>25</v>
      </c>
      <c r="M772">
        <f t="shared" si="24"/>
        <v>50</v>
      </c>
      <c r="N772" s="17">
        <f t="shared" si="25"/>
        <v>0.75</v>
      </c>
    </row>
    <row r="773" spans="1:14" x14ac:dyDescent="0.25">
      <c r="A773" s="2">
        <v>578</v>
      </c>
      <c r="B773" s="3">
        <v>45072</v>
      </c>
      <c r="C773">
        <v>2023</v>
      </c>
      <c r="D773">
        <v>5</v>
      </c>
      <c r="E773">
        <v>26</v>
      </c>
      <c r="F773" s="4" t="s">
        <v>590</v>
      </c>
      <c r="G773" s="4" t="s">
        <v>12</v>
      </c>
      <c r="H773" s="19">
        <v>54</v>
      </c>
      <c r="I773" s="19" t="str" cm="1">
        <f t="array" ref="I773">_xlfn.IFS(H774&lt;30, "Young Adult", H774&gt;=50, "Senior", H774&gt;= 30, "Adult")</f>
        <v>Senior</v>
      </c>
      <c r="J773" s="4" t="s">
        <v>13</v>
      </c>
      <c r="K773" s="4">
        <v>4</v>
      </c>
      <c r="L773" s="5">
        <v>30</v>
      </c>
      <c r="M773">
        <f t="shared" si="24"/>
        <v>120</v>
      </c>
      <c r="N773" s="17">
        <f t="shared" si="25"/>
        <v>1.7999999999999998</v>
      </c>
    </row>
    <row r="774" spans="1:14" x14ac:dyDescent="0.25">
      <c r="A774" s="2">
        <v>607</v>
      </c>
      <c r="B774" s="3">
        <v>45002</v>
      </c>
      <c r="C774">
        <v>2023</v>
      </c>
      <c r="D774">
        <v>3</v>
      </c>
      <c r="E774">
        <v>17</v>
      </c>
      <c r="F774" s="4" t="s">
        <v>619</v>
      </c>
      <c r="G774" s="4" t="s">
        <v>9</v>
      </c>
      <c r="H774" s="19">
        <v>54</v>
      </c>
      <c r="I774" s="19" t="str" cm="1">
        <f t="array" ref="I774">_xlfn.IFS(H775&lt;30, "Young Adult", H775&gt;=50, "Senior", H775&gt;= 30, "Adult")</f>
        <v>Senior</v>
      </c>
      <c r="J774" s="4" t="s">
        <v>13</v>
      </c>
      <c r="K774" s="4">
        <v>3</v>
      </c>
      <c r="L774" s="5">
        <v>25</v>
      </c>
      <c r="M774">
        <f t="shared" si="24"/>
        <v>75</v>
      </c>
      <c r="N774" s="17">
        <f t="shared" si="25"/>
        <v>1.125</v>
      </c>
    </row>
    <row r="775" spans="1:14" x14ac:dyDescent="0.25">
      <c r="A775" s="2">
        <v>642</v>
      </c>
      <c r="B775" s="3">
        <v>45068</v>
      </c>
      <c r="C775">
        <v>2023</v>
      </c>
      <c r="D775">
        <v>5</v>
      </c>
      <c r="E775">
        <v>22</v>
      </c>
      <c r="F775" s="4" t="s">
        <v>654</v>
      </c>
      <c r="G775" s="4" t="s">
        <v>12</v>
      </c>
      <c r="H775" s="19">
        <v>54</v>
      </c>
      <c r="I775" s="19" t="str" cm="1">
        <f t="array" ref="I775">_xlfn.IFS(H776&lt;30, "Young Adult", H776&gt;=50, "Senior", H776&gt;= 30, "Adult")</f>
        <v>Senior</v>
      </c>
      <c r="J775" s="4" t="s">
        <v>13</v>
      </c>
      <c r="K775" s="4">
        <v>4</v>
      </c>
      <c r="L775" s="5">
        <v>25</v>
      </c>
      <c r="M775">
        <f t="shared" si="24"/>
        <v>100</v>
      </c>
      <c r="N775" s="17">
        <f t="shared" si="25"/>
        <v>1.5</v>
      </c>
    </row>
    <row r="776" spans="1:14" x14ac:dyDescent="0.25">
      <c r="A776" s="2">
        <v>653</v>
      </c>
      <c r="B776" s="3">
        <v>45066</v>
      </c>
      <c r="C776">
        <v>2023</v>
      </c>
      <c r="D776">
        <v>5</v>
      </c>
      <c r="E776">
        <v>20</v>
      </c>
      <c r="F776" s="4" t="s">
        <v>665</v>
      </c>
      <c r="G776" s="4" t="s">
        <v>9</v>
      </c>
      <c r="H776" s="19">
        <v>54</v>
      </c>
      <c r="I776" s="19" t="str" cm="1">
        <f t="array" ref="I776">_xlfn.IFS(H777&lt;30, "Young Adult", H777&gt;=50, "Senior", H777&gt;= 30, "Adult")</f>
        <v>Senior</v>
      </c>
      <c r="J776" s="4" t="s">
        <v>13</v>
      </c>
      <c r="K776" s="4">
        <v>3</v>
      </c>
      <c r="L776" s="5">
        <v>25</v>
      </c>
      <c r="M776">
        <f t="shared" si="24"/>
        <v>75</v>
      </c>
      <c r="N776" s="17">
        <f t="shared" si="25"/>
        <v>1.125</v>
      </c>
    </row>
    <row r="777" spans="1:14" x14ac:dyDescent="0.25">
      <c r="A777" s="2">
        <v>723</v>
      </c>
      <c r="B777" s="3">
        <v>45094</v>
      </c>
      <c r="C777">
        <v>2023</v>
      </c>
      <c r="D777">
        <v>6</v>
      </c>
      <c r="E777">
        <v>17</v>
      </c>
      <c r="F777" s="4" t="s">
        <v>735</v>
      </c>
      <c r="G777" s="4" t="s">
        <v>12</v>
      </c>
      <c r="H777" s="19">
        <v>54</v>
      </c>
      <c r="I777" s="19" t="str" cm="1">
        <f t="array" ref="I777">_xlfn.IFS(H778&lt;30, "Young Adult", H778&gt;=50, "Senior", H778&gt;= 30, "Adult")</f>
        <v>Senior</v>
      </c>
      <c r="J777" s="4" t="s">
        <v>10</v>
      </c>
      <c r="K777" s="4">
        <v>4</v>
      </c>
      <c r="L777" s="5">
        <v>50</v>
      </c>
      <c r="M777">
        <f t="shared" si="24"/>
        <v>200</v>
      </c>
      <c r="N777" s="17">
        <f t="shared" si="25"/>
        <v>3</v>
      </c>
    </row>
    <row r="778" spans="1:14" x14ac:dyDescent="0.25">
      <c r="A778" s="2">
        <v>731</v>
      </c>
      <c r="B778" s="3">
        <v>45056</v>
      </c>
      <c r="C778">
        <v>2023</v>
      </c>
      <c r="D778">
        <v>5</v>
      </c>
      <c r="E778">
        <v>10</v>
      </c>
      <c r="F778" s="4" t="s">
        <v>743</v>
      </c>
      <c r="G778" s="4" t="s">
        <v>9</v>
      </c>
      <c r="H778" s="19">
        <v>54</v>
      </c>
      <c r="I778" s="19" t="str" cm="1">
        <f t="array" ref="I778">_xlfn.IFS(H779&lt;30, "Young Adult", H779&gt;=50, "Senior", H779&gt;= 30, "Adult")</f>
        <v>Senior</v>
      </c>
      <c r="J778" s="4" t="s">
        <v>13</v>
      </c>
      <c r="K778" s="4">
        <v>4</v>
      </c>
      <c r="L778" s="5">
        <v>500</v>
      </c>
      <c r="M778">
        <f t="shared" si="24"/>
        <v>2000</v>
      </c>
      <c r="N778" s="17">
        <f t="shared" si="25"/>
        <v>30</v>
      </c>
    </row>
    <row r="779" spans="1:14" x14ac:dyDescent="0.25">
      <c r="A779" s="2">
        <v>745</v>
      </c>
      <c r="B779" s="3">
        <v>45029</v>
      </c>
      <c r="C779">
        <v>2023</v>
      </c>
      <c r="D779">
        <v>4</v>
      </c>
      <c r="E779">
        <v>13</v>
      </c>
      <c r="F779" s="4" t="s">
        <v>757</v>
      </c>
      <c r="G779" s="4" t="s">
        <v>9</v>
      </c>
      <c r="H779" s="19">
        <v>54</v>
      </c>
      <c r="I779" s="19" t="str" cm="1">
        <f t="array" ref="I779">_xlfn.IFS(H780&lt;30, "Young Adult", H780&gt;=50, "Senior", H780&gt;= 30, "Adult")</f>
        <v>Senior</v>
      </c>
      <c r="J779" s="4" t="s">
        <v>10</v>
      </c>
      <c r="K779" s="4">
        <v>2</v>
      </c>
      <c r="L779" s="5">
        <v>50</v>
      </c>
      <c r="M779">
        <f t="shared" si="24"/>
        <v>100</v>
      </c>
      <c r="N779" s="17">
        <f t="shared" si="25"/>
        <v>1.5</v>
      </c>
    </row>
    <row r="780" spans="1:14" x14ac:dyDescent="0.25">
      <c r="A780" s="2">
        <v>793</v>
      </c>
      <c r="B780" s="3">
        <v>44962</v>
      </c>
      <c r="C780">
        <v>2023</v>
      </c>
      <c r="D780">
        <v>2</v>
      </c>
      <c r="E780">
        <v>5</v>
      </c>
      <c r="F780" s="4" t="s">
        <v>805</v>
      </c>
      <c r="G780" s="4" t="s">
        <v>9</v>
      </c>
      <c r="H780" s="19">
        <v>54</v>
      </c>
      <c r="I780" s="19" t="str" cm="1">
        <f t="array" ref="I780">_xlfn.IFS(H781&lt;30, "Young Adult", H781&gt;=50, "Senior", H781&gt;= 30, "Adult")</f>
        <v>Senior</v>
      </c>
      <c r="J780" s="4" t="s">
        <v>10</v>
      </c>
      <c r="K780" s="4">
        <v>1</v>
      </c>
      <c r="L780" s="5">
        <v>30</v>
      </c>
      <c r="M780">
        <f t="shared" si="24"/>
        <v>30</v>
      </c>
      <c r="N780" s="17">
        <f t="shared" si="25"/>
        <v>0.44999999999999996</v>
      </c>
    </row>
    <row r="781" spans="1:14" x14ac:dyDescent="0.25">
      <c r="A781" s="2">
        <v>845</v>
      </c>
      <c r="B781" s="3">
        <v>44932</v>
      </c>
      <c r="C781">
        <v>2023</v>
      </c>
      <c r="D781">
        <v>1</v>
      </c>
      <c r="E781">
        <v>6</v>
      </c>
      <c r="F781" s="4" t="s">
        <v>857</v>
      </c>
      <c r="G781" s="4" t="s">
        <v>9</v>
      </c>
      <c r="H781" s="19">
        <v>54</v>
      </c>
      <c r="I781" s="19" t="str" cm="1">
        <f t="array" ref="I781">_xlfn.IFS(H782&lt;30, "Young Adult", H782&gt;=50, "Senior", H782&gt;= 30, "Adult")</f>
        <v>Senior</v>
      </c>
      <c r="J781" s="4" t="s">
        <v>13</v>
      </c>
      <c r="K781" s="4">
        <v>1</v>
      </c>
      <c r="L781" s="5">
        <v>500</v>
      </c>
      <c r="M781">
        <f t="shared" si="24"/>
        <v>500</v>
      </c>
      <c r="N781" s="17">
        <f t="shared" si="25"/>
        <v>7.5</v>
      </c>
    </row>
    <row r="782" spans="1:14" x14ac:dyDescent="0.25">
      <c r="A782" s="2">
        <v>855</v>
      </c>
      <c r="B782" s="3">
        <v>45170</v>
      </c>
      <c r="C782">
        <v>2023</v>
      </c>
      <c r="D782">
        <v>9</v>
      </c>
      <c r="E782">
        <v>1</v>
      </c>
      <c r="F782" s="4" t="s">
        <v>867</v>
      </c>
      <c r="G782" s="4" t="s">
        <v>9</v>
      </c>
      <c r="H782" s="19">
        <v>54</v>
      </c>
      <c r="I782" s="19" t="str" cm="1">
        <f t="array" ref="I782">_xlfn.IFS(H783&lt;30, "Young Adult", H783&gt;=50, "Senior", H783&gt;= 30, "Adult")</f>
        <v>Senior</v>
      </c>
      <c r="J782" s="4" t="s">
        <v>10</v>
      </c>
      <c r="K782" s="4">
        <v>1</v>
      </c>
      <c r="L782" s="5">
        <v>25</v>
      </c>
      <c r="M782">
        <f t="shared" si="24"/>
        <v>25</v>
      </c>
      <c r="N782" s="17">
        <f t="shared" si="25"/>
        <v>0.375</v>
      </c>
    </row>
    <row r="783" spans="1:14" x14ac:dyDescent="0.25">
      <c r="A783" s="2">
        <v>856</v>
      </c>
      <c r="B783" s="3">
        <v>45257</v>
      </c>
      <c r="C783">
        <v>2023</v>
      </c>
      <c r="D783">
        <v>11</v>
      </c>
      <c r="E783">
        <v>27</v>
      </c>
      <c r="F783" s="4" t="s">
        <v>868</v>
      </c>
      <c r="G783" s="4" t="s">
        <v>9</v>
      </c>
      <c r="H783" s="19">
        <v>54</v>
      </c>
      <c r="I783" s="19" t="str" cm="1">
        <f t="array" ref="I783">_xlfn.IFS(H784&lt;30, "Young Adult", H784&gt;=50, "Senior", H784&gt;= 30, "Adult")</f>
        <v>Senior</v>
      </c>
      <c r="J783" s="4" t="s">
        <v>15</v>
      </c>
      <c r="K783" s="4">
        <v>4</v>
      </c>
      <c r="L783" s="5">
        <v>30</v>
      </c>
      <c r="M783">
        <f t="shared" si="24"/>
        <v>120</v>
      </c>
      <c r="N783" s="17">
        <f t="shared" si="25"/>
        <v>1.7999999999999998</v>
      </c>
    </row>
    <row r="784" spans="1:14" x14ac:dyDescent="0.25">
      <c r="A784" s="2">
        <v>902</v>
      </c>
      <c r="B784" s="3">
        <v>45078</v>
      </c>
      <c r="C784">
        <v>2023</v>
      </c>
      <c r="D784">
        <v>6</v>
      </c>
      <c r="E784">
        <v>1</v>
      </c>
      <c r="F784" s="4" t="s">
        <v>914</v>
      </c>
      <c r="G784" s="4" t="s">
        <v>12</v>
      </c>
      <c r="H784" s="19">
        <v>54</v>
      </c>
      <c r="I784" s="19" t="str" cm="1">
        <f t="array" ref="I784">_xlfn.IFS(H785&lt;30, "Young Adult", H785&gt;=50, "Senior", H785&gt;= 30, "Adult")</f>
        <v>Senior</v>
      </c>
      <c r="J784" s="4" t="s">
        <v>10</v>
      </c>
      <c r="K784" s="4">
        <v>1</v>
      </c>
      <c r="L784" s="5">
        <v>50</v>
      </c>
      <c r="M784">
        <f t="shared" si="24"/>
        <v>50</v>
      </c>
      <c r="N784" s="17">
        <f t="shared" si="25"/>
        <v>0.75</v>
      </c>
    </row>
    <row r="785" spans="1:14" x14ac:dyDescent="0.25">
      <c r="A785" s="2">
        <v>930</v>
      </c>
      <c r="B785" s="3">
        <v>45056</v>
      </c>
      <c r="C785">
        <v>2023</v>
      </c>
      <c r="D785">
        <v>5</v>
      </c>
      <c r="E785">
        <v>10</v>
      </c>
      <c r="F785" s="4" t="s">
        <v>942</v>
      </c>
      <c r="G785" s="4" t="s">
        <v>9</v>
      </c>
      <c r="H785" s="19">
        <v>54</v>
      </c>
      <c r="I785" s="19" t="str" cm="1">
        <f t="array" ref="I785">_xlfn.IFS(H786&lt;30, "Young Adult", H786&gt;=50, "Senior", H786&gt;= 30, "Adult")</f>
        <v>Senior</v>
      </c>
      <c r="J785" s="4" t="s">
        <v>13</v>
      </c>
      <c r="K785" s="4">
        <v>4</v>
      </c>
      <c r="L785" s="5">
        <v>50</v>
      </c>
      <c r="M785">
        <f t="shared" si="24"/>
        <v>200</v>
      </c>
      <c r="N785" s="17">
        <f t="shared" si="25"/>
        <v>3</v>
      </c>
    </row>
    <row r="786" spans="1:14" x14ac:dyDescent="0.25">
      <c r="A786" s="2">
        <v>45</v>
      </c>
      <c r="B786" s="3">
        <v>45110</v>
      </c>
      <c r="C786">
        <v>2023</v>
      </c>
      <c r="D786">
        <v>7</v>
      </c>
      <c r="E786">
        <v>3</v>
      </c>
      <c r="F786" s="4" t="s">
        <v>57</v>
      </c>
      <c r="G786" s="4" t="s">
        <v>12</v>
      </c>
      <c r="H786" s="19">
        <v>55</v>
      </c>
      <c r="I786" s="19" t="str" cm="1">
        <f t="array" ref="I786">_xlfn.IFS(H787&lt;30, "Young Adult", H787&gt;=50, "Senior", H787&gt;= 30, "Adult")</f>
        <v>Senior</v>
      </c>
      <c r="J786" s="4" t="s">
        <v>15</v>
      </c>
      <c r="K786" s="4">
        <v>1</v>
      </c>
      <c r="L786" s="5">
        <v>30</v>
      </c>
      <c r="M786">
        <f t="shared" si="24"/>
        <v>30</v>
      </c>
      <c r="N786" s="17">
        <f t="shared" si="25"/>
        <v>0.44999999999999996</v>
      </c>
    </row>
    <row r="787" spans="1:14" x14ac:dyDescent="0.25">
      <c r="A787" s="2">
        <v>89</v>
      </c>
      <c r="B787" s="3">
        <v>45200</v>
      </c>
      <c r="C787">
        <v>2023</v>
      </c>
      <c r="D787">
        <v>10</v>
      </c>
      <c r="E787">
        <v>1</v>
      </c>
      <c r="F787" s="4" t="s">
        <v>101</v>
      </c>
      <c r="G787" s="4" t="s">
        <v>12</v>
      </c>
      <c r="H787" s="19">
        <v>55</v>
      </c>
      <c r="I787" s="19" t="str" cm="1">
        <f t="array" ref="I787">_xlfn.IFS(H788&lt;30, "Young Adult", H788&gt;=50, "Senior", H788&gt;= 30, "Adult")</f>
        <v>Senior</v>
      </c>
      <c r="J787" s="4" t="s">
        <v>15</v>
      </c>
      <c r="K787" s="4">
        <v>4</v>
      </c>
      <c r="L787" s="5">
        <v>500</v>
      </c>
      <c r="M787">
        <f t="shared" si="24"/>
        <v>2000</v>
      </c>
      <c r="N787" s="17">
        <f t="shared" si="25"/>
        <v>30</v>
      </c>
    </row>
    <row r="788" spans="1:14" x14ac:dyDescent="0.25">
      <c r="A788" s="2">
        <v>91</v>
      </c>
      <c r="B788" s="3">
        <v>45010</v>
      </c>
      <c r="C788">
        <v>2023</v>
      </c>
      <c r="D788">
        <v>3</v>
      </c>
      <c r="E788">
        <v>25</v>
      </c>
      <c r="F788" s="4" t="s">
        <v>103</v>
      </c>
      <c r="G788" s="4" t="s">
        <v>12</v>
      </c>
      <c r="H788" s="19">
        <v>55</v>
      </c>
      <c r="I788" s="19" t="str" cm="1">
        <f t="array" ref="I788">_xlfn.IFS(H789&lt;30, "Young Adult", H789&gt;=50, "Senior", H789&gt;= 30, "Adult")</f>
        <v>Senior</v>
      </c>
      <c r="J788" s="4" t="s">
        <v>15</v>
      </c>
      <c r="K788" s="4">
        <v>1</v>
      </c>
      <c r="L788" s="5">
        <v>500</v>
      </c>
      <c r="M788">
        <f t="shared" si="24"/>
        <v>500</v>
      </c>
      <c r="N788" s="17">
        <f t="shared" si="25"/>
        <v>7.5</v>
      </c>
    </row>
    <row r="789" spans="1:14" x14ac:dyDescent="0.25">
      <c r="A789" s="2">
        <v>98</v>
      </c>
      <c r="B789" s="3">
        <v>45039</v>
      </c>
      <c r="C789">
        <v>2023</v>
      </c>
      <c r="D789">
        <v>4</v>
      </c>
      <c r="E789">
        <v>23</v>
      </c>
      <c r="F789" s="4" t="s">
        <v>110</v>
      </c>
      <c r="G789" s="4" t="s">
        <v>12</v>
      </c>
      <c r="H789" s="19">
        <v>55</v>
      </c>
      <c r="I789" s="19" t="str" cm="1">
        <f t="array" ref="I789">_xlfn.IFS(H790&lt;30, "Young Adult", H790&gt;=50, "Senior", H790&gt;= 30, "Adult")</f>
        <v>Senior</v>
      </c>
      <c r="J789" s="4" t="s">
        <v>10</v>
      </c>
      <c r="K789" s="4">
        <v>2</v>
      </c>
      <c r="L789" s="5">
        <v>50</v>
      </c>
      <c r="M789">
        <f t="shared" si="24"/>
        <v>100</v>
      </c>
      <c r="N789" s="17">
        <f t="shared" si="25"/>
        <v>1.5</v>
      </c>
    </row>
    <row r="790" spans="1:14" x14ac:dyDescent="0.25">
      <c r="A790" s="2">
        <v>194</v>
      </c>
      <c r="B790" s="3">
        <v>45175</v>
      </c>
      <c r="C790">
        <v>2023</v>
      </c>
      <c r="D790">
        <v>9</v>
      </c>
      <c r="E790">
        <v>6</v>
      </c>
      <c r="F790" s="4" t="s">
        <v>206</v>
      </c>
      <c r="G790" s="4" t="s">
        <v>9</v>
      </c>
      <c r="H790" s="19">
        <v>55</v>
      </c>
      <c r="I790" s="19" t="str" cm="1">
        <f t="array" ref="I790">_xlfn.IFS(H791&lt;30, "Young Adult", H791&gt;=50, "Senior", H791&gt;= 30, "Adult")</f>
        <v>Senior</v>
      </c>
      <c r="J790" s="4" t="s">
        <v>13</v>
      </c>
      <c r="K790" s="4">
        <v>4</v>
      </c>
      <c r="L790" s="5">
        <v>50</v>
      </c>
      <c r="M790">
        <f t="shared" si="24"/>
        <v>200</v>
      </c>
      <c r="N790" s="17">
        <f t="shared" si="25"/>
        <v>3</v>
      </c>
    </row>
    <row r="791" spans="1:14" x14ac:dyDescent="0.25">
      <c r="A791" s="2">
        <v>265</v>
      </c>
      <c r="B791" s="3">
        <v>45271</v>
      </c>
      <c r="C791">
        <v>2023</v>
      </c>
      <c r="D791">
        <v>12</v>
      </c>
      <c r="E791">
        <v>11</v>
      </c>
      <c r="F791" s="4" t="s">
        <v>277</v>
      </c>
      <c r="G791" s="4" t="s">
        <v>9</v>
      </c>
      <c r="H791" s="19">
        <v>55</v>
      </c>
      <c r="I791" s="19" t="str" cm="1">
        <f t="array" ref="I791">_xlfn.IFS(H792&lt;30, "Young Adult", H792&gt;=50, "Senior", H792&gt;= 30, "Adult")</f>
        <v>Senior</v>
      </c>
      <c r="J791" s="4" t="s">
        <v>13</v>
      </c>
      <c r="K791" s="4">
        <v>3</v>
      </c>
      <c r="L791" s="5">
        <v>300</v>
      </c>
      <c r="M791">
        <f t="shared" si="24"/>
        <v>900</v>
      </c>
      <c r="N791" s="17">
        <f t="shared" si="25"/>
        <v>13.5</v>
      </c>
    </row>
    <row r="792" spans="1:14" x14ac:dyDescent="0.25">
      <c r="A792" s="2">
        <v>286</v>
      </c>
      <c r="B792" s="3">
        <v>45208</v>
      </c>
      <c r="C792">
        <v>2023</v>
      </c>
      <c r="D792">
        <v>10</v>
      </c>
      <c r="E792">
        <v>9</v>
      </c>
      <c r="F792" s="4" t="s">
        <v>298</v>
      </c>
      <c r="G792" s="4" t="s">
        <v>9</v>
      </c>
      <c r="H792" s="19">
        <v>55</v>
      </c>
      <c r="I792" s="19" t="str" cm="1">
        <f t="array" ref="I792">_xlfn.IFS(H793&lt;30, "Young Adult", H793&gt;=50, "Senior", H793&gt;= 30, "Adult")</f>
        <v>Senior</v>
      </c>
      <c r="J792" s="4" t="s">
        <v>15</v>
      </c>
      <c r="K792" s="4">
        <v>2</v>
      </c>
      <c r="L792" s="5">
        <v>25</v>
      </c>
      <c r="M792">
        <f t="shared" si="24"/>
        <v>50</v>
      </c>
      <c r="N792" s="17">
        <f t="shared" si="25"/>
        <v>0.75</v>
      </c>
    </row>
    <row r="793" spans="1:14" x14ac:dyDescent="0.25">
      <c r="A793" s="2">
        <v>313</v>
      </c>
      <c r="B793" s="3">
        <v>45006</v>
      </c>
      <c r="C793">
        <v>2023</v>
      </c>
      <c r="D793">
        <v>3</v>
      </c>
      <c r="E793">
        <v>21</v>
      </c>
      <c r="F793" s="4" t="s">
        <v>325</v>
      </c>
      <c r="G793" s="4" t="s">
        <v>12</v>
      </c>
      <c r="H793" s="19">
        <v>55</v>
      </c>
      <c r="I793" s="19" t="str" cm="1">
        <f t="array" ref="I793">_xlfn.IFS(H794&lt;30, "Young Adult", H794&gt;=50, "Senior", H794&gt;= 30, "Adult")</f>
        <v>Senior</v>
      </c>
      <c r="J793" s="4" t="s">
        <v>10</v>
      </c>
      <c r="K793" s="4">
        <v>3</v>
      </c>
      <c r="L793" s="5">
        <v>500</v>
      </c>
      <c r="M793">
        <f t="shared" si="24"/>
        <v>1500</v>
      </c>
      <c r="N793" s="17">
        <f t="shared" si="25"/>
        <v>22.5</v>
      </c>
    </row>
    <row r="794" spans="1:14" x14ac:dyDescent="0.25">
      <c r="A794" s="2">
        <v>355</v>
      </c>
      <c r="B794" s="3">
        <v>45269</v>
      </c>
      <c r="C794">
        <v>2023</v>
      </c>
      <c r="D794">
        <v>12</v>
      </c>
      <c r="E794">
        <v>9</v>
      </c>
      <c r="F794" s="4" t="s">
        <v>367</v>
      </c>
      <c r="G794" s="4" t="s">
        <v>12</v>
      </c>
      <c r="H794" s="19">
        <v>55</v>
      </c>
      <c r="I794" s="19" t="str" cm="1">
        <f t="array" ref="I794">_xlfn.IFS(H795&lt;30, "Young Adult", H795&gt;=50, "Senior", H795&gt;= 30, "Adult")</f>
        <v>Senior</v>
      </c>
      <c r="J794" s="4" t="s">
        <v>15</v>
      </c>
      <c r="K794" s="4">
        <v>1</v>
      </c>
      <c r="L794" s="5">
        <v>500</v>
      </c>
      <c r="M794">
        <f t="shared" si="24"/>
        <v>500</v>
      </c>
      <c r="N794" s="17">
        <f t="shared" si="25"/>
        <v>7.5</v>
      </c>
    </row>
    <row r="795" spans="1:14" x14ac:dyDescent="0.25">
      <c r="A795" s="2">
        <v>384</v>
      </c>
      <c r="B795" s="3">
        <v>45151</v>
      </c>
      <c r="C795">
        <v>2023</v>
      </c>
      <c r="D795">
        <v>8</v>
      </c>
      <c r="E795">
        <v>13</v>
      </c>
      <c r="F795" s="4" t="s">
        <v>396</v>
      </c>
      <c r="G795" s="4" t="s">
        <v>9</v>
      </c>
      <c r="H795" s="19">
        <v>55</v>
      </c>
      <c r="I795" s="19" t="str" cm="1">
        <f t="array" ref="I795">_xlfn.IFS(H796&lt;30, "Young Adult", H796&gt;=50, "Senior", H796&gt;= 30, "Adult")</f>
        <v>Senior</v>
      </c>
      <c r="J795" s="4" t="s">
        <v>13</v>
      </c>
      <c r="K795" s="4">
        <v>1</v>
      </c>
      <c r="L795" s="5">
        <v>500</v>
      </c>
      <c r="M795">
        <f t="shared" si="24"/>
        <v>500</v>
      </c>
      <c r="N795" s="17">
        <f t="shared" si="25"/>
        <v>7.5</v>
      </c>
    </row>
    <row r="796" spans="1:14" x14ac:dyDescent="0.25">
      <c r="A796" s="2">
        <v>396</v>
      </c>
      <c r="B796" s="3">
        <v>44980</v>
      </c>
      <c r="C796">
        <v>2023</v>
      </c>
      <c r="D796">
        <v>2</v>
      </c>
      <c r="E796">
        <v>23</v>
      </c>
      <c r="F796" s="4" t="s">
        <v>408</v>
      </c>
      <c r="G796" s="4" t="s">
        <v>12</v>
      </c>
      <c r="H796" s="19">
        <v>55</v>
      </c>
      <c r="I796" s="19" t="str" cm="1">
        <f t="array" ref="I796">_xlfn.IFS(H797&lt;30, "Young Adult", H797&gt;=50, "Senior", H797&gt;= 30, "Adult")</f>
        <v>Senior</v>
      </c>
      <c r="J796" s="4" t="s">
        <v>10</v>
      </c>
      <c r="K796" s="4">
        <v>1</v>
      </c>
      <c r="L796" s="5">
        <v>30</v>
      </c>
      <c r="M796">
        <f t="shared" si="24"/>
        <v>30</v>
      </c>
      <c r="N796" s="17">
        <f t="shared" si="25"/>
        <v>0.44999999999999996</v>
      </c>
    </row>
    <row r="797" spans="1:14" x14ac:dyDescent="0.25">
      <c r="A797" s="2">
        <v>425</v>
      </c>
      <c r="B797" s="3">
        <v>45061</v>
      </c>
      <c r="C797">
        <v>2023</v>
      </c>
      <c r="D797">
        <v>5</v>
      </c>
      <c r="E797">
        <v>15</v>
      </c>
      <c r="F797" s="4" t="s">
        <v>437</v>
      </c>
      <c r="G797" s="4" t="s">
        <v>12</v>
      </c>
      <c r="H797" s="19">
        <v>55</v>
      </c>
      <c r="I797" s="19" t="str" cm="1">
        <f t="array" ref="I797">_xlfn.IFS(H798&lt;30, "Young Adult", H798&gt;=50, "Senior", H798&gt;= 30, "Adult")</f>
        <v>Senior</v>
      </c>
      <c r="J797" s="4" t="s">
        <v>15</v>
      </c>
      <c r="K797" s="4">
        <v>4</v>
      </c>
      <c r="L797" s="5">
        <v>30</v>
      </c>
      <c r="M797">
        <f t="shared" si="24"/>
        <v>120</v>
      </c>
      <c r="N797" s="17">
        <f t="shared" si="25"/>
        <v>1.7999999999999998</v>
      </c>
    </row>
    <row r="798" spans="1:14" x14ac:dyDescent="0.25">
      <c r="A798" s="2">
        <v>483</v>
      </c>
      <c r="B798" s="3">
        <v>45041</v>
      </c>
      <c r="C798">
        <v>2023</v>
      </c>
      <c r="D798">
        <v>4</v>
      </c>
      <c r="E798">
        <v>25</v>
      </c>
      <c r="F798" s="4" t="s">
        <v>495</v>
      </c>
      <c r="G798" s="4" t="s">
        <v>9</v>
      </c>
      <c r="H798" s="19">
        <v>55</v>
      </c>
      <c r="I798" s="19" t="str" cm="1">
        <f t="array" ref="I798">_xlfn.IFS(H799&lt;30, "Young Adult", H799&gt;=50, "Senior", H799&gt;= 30, "Adult")</f>
        <v>Senior</v>
      </c>
      <c r="J798" s="4" t="s">
        <v>13</v>
      </c>
      <c r="K798" s="4">
        <v>1</v>
      </c>
      <c r="L798" s="5">
        <v>30</v>
      </c>
      <c r="M798">
        <f t="shared" si="24"/>
        <v>30</v>
      </c>
      <c r="N798" s="17">
        <f t="shared" si="25"/>
        <v>0.44999999999999996</v>
      </c>
    </row>
    <row r="799" spans="1:14" x14ac:dyDescent="0.25">
      <c r="A799" s="2">
        <v>536</v>
      </c>
      <c r="B799" s="3">
        <v>44990</v>
      </c>
      <c r="C799">
        <v>2023</v>
      </c>
      <c r="D799">
        <v>3</v>
      </c>
      <c r="E799">
        <v>5</v>
      </c>
      <c r="F799" s="4" t="s">
        <v>548</v>
      </c>
      <c r="G799" s="4" t="s">
        <v>12</v>
      </c>
      <c r="H799" s="19">
        <v>55</v>
      </c>
      <c r="I799" s="19" t="str" cm="1">
        <f t="array" ref="I799">_xlfn.IFS(H800&lt;30, "Young Adult", H800&gt;=50, "Senior", H800&gt;= 30, "Adult")</f>
        <v>Senior</v>
      </c>
      <c r="J799" s="4" t="s">
        <v>10</v>
      </c>
      <c r="K799" s="4">
        <v>4</v>
      </c>
      <c r="L799" s="5">
        <v>30</v>
      </c>
      <c r="M799">
        <f t="shared" si="24"/>
        <v>120</v>
      </c>
      <c r="N799" s="17">
        <f t="shared" si="25"/>
        <v>1.7999999999999998</v>
      </c>
    </row>
    <row r="800" spans="1:14" x14ac:dyDescent="0.25">
      <c r="A800" s="2">
        <v>608</v>
      </c>
      <c r="B800" s="3">
        <v>45262</v>
      </c>
      <c r="C800">
        <v>2023</v>
      </c>
      <c r="D800">
        <v>12</v>
      </c>
      <c r="E800">
        <v>2</v>
      </c>
      <c r="F800" s="4" t="s">
        <v>620</v>
      </c>
      <c r="G800" s="4" t="s">
        <v>12</v>
      </c>
      <c r="H800" s="19">
        <v>55</v>
      </c>
      <c r="I800" s="19" t="str" cm="1">
        <f t="array" ref="I800">_xlfn.IFS(H801&lt;30, "Young Adult", H801&gt;=50, "Senior", H801&gt;= 30, "Adult")</f>
        <v>Senior</v>
      </c>
      <c r="J800" s="4" t="s">
        <v>15</v>
      </c>
      <c r="K800" s="4">
        <v>3</v>
      </c>
      <c r="L800" s="5">
        <v>500</v>
      </c>
      <c r="M800">
        <f t="shared" si="24"/>
        <v>1500</v>
      </c>
      <c r="N800" s="17">
        <f t="shared" si="25"/>
        <v>22.5</v>
      </c>
    </row>
    <row r="801" spans="1:14" x14ac:dyDescent="0.25">
      <c r="A801" s="2">
        <v>650</v>
      </c>
      <c r="B801" s="3">
        <v>45292</v>
      </c>
      <c r="C801">
        <v>2023</v>
      </c>
      <c r="D801">
        <v>1</v>
      </c>
      <c r="E801">
        <v>1</v>
      </c>
      <c r="F801" s="4" t="s">
        <v>662</v>
      </c>
      <c r="G801" s="4" t="s">
        <v>9</v>
      </c>
      <c r="H801" s="19">
        <v>55</v>
      </c>
      <c r="I801" s="19" t="str" cm="1">
        <f t="array" ref="I801">_xlfn.IFS(H802&lt;30, "Young Adult", H802&gt;=50, "Senior", H802&gt;= 30, "Adult")</f>
        <v>Senior</v>
      </c>
      <c r="J801" s="4" t="s">
        <v>15</v>
      </c>
      <c r="K801" s="4">
        <v>1</v>
      </c>
      <c r="L801" s="5">
        <v>30</v>
      </c>
      <c r="M801">
        <f t="shared" si="24"/>
        <v>30</v>
      </c>
      <c r="N801" s="17">
        <f t="shared" si="25"/>
        <v>0.44999999999999996</v>
      </c>
    </row>
    <row r="802" spans="1:14" x14ac:dyDescent="0.25">
      <c r="A802" s="2">
        <v>655</v>
      </c>
      <c r="B802" s="3">
        <v>45090</v>
      </c>
      <c r="C802">
        <v>2023</v>
      </c>
      <c r="D802">
        <v>6</v>
      </c>
      <c r="E802">
        <v>13</v>
      </c>
      <c r="F802" s="4" t="s">
        <v>667</v>
      </c>
      <c r="G802" s="4" t="s">
        <v>12</v>
      </c>
      <c r="H802" s="19">
        <v>55</v>
      </c>
      <c r="I802" s="19" t="str" cm="1">
        <f t="array" ref="I802">_xlfn.IFS(H803&lt;30, "Young Adult", H803&gt;=50, "Senior", H803&gt;= 30, "Adult")</f>
        <v>Senior</v>
      </c>
      <c r="J802" s="4" t="s">
        <v>13</v>
      </c>
      <c r="K802" s="4">
        <v>1</v>
      </c>
      <c r="L802" s="5">
        <v>500</v>
      </c>
      <c r="M802">
        <f t="shared" si="24"/>
        <v>500</v>
      </c>
      <c r="N802" s="17">
        <f t="shared" si="25"/>
        <v>7.5</v>
      </c>
    </row>
    <row r="803" spans="1:14" x14ac:dyDescent="0.25">
      <c r="A803" s="2">
        <v>727</v>
      </c>
      <c r="B803" s="3">
        <v>45099</v>
      </c>
      <c r="C803">
        <v>2023</v>
      </c>
      <c r="D803">
        <v>6</v>
      </c>
      <c r="E803">
        <v>22</v>
      </c>
      <c r="F803" s="4" t="s">
        <v>739</v>
      </c>
      <c r="G803" s="4" t="s">
        <v>9</v>
      </c>
      <c r="H803" s="19">
        <v>55</v>
      </c>
      <c r="I803" s="19" t="str" cm="1">
        <f t="array" ref="I803">_xlfn.IFS(H804&lt;30, "Young Adult", H804&gt;=50, "Senior", H804&gt;= 30, "Adult")</f>
        <v>Senior</v>
      </c>
      <c r="J803" s="4" t="s">
        <v>10</v>
      </c>
      <c r="K803" s="4">
        <v>3</v>
      </c>
      <c r="L803" s="5">
        <v>300</v>
      </c>
      <c r="M803">
        <f t="shared" si="24"/>
        <v>900</v>
      </c>
      <c r="N803" s="17">
        <f t="shared" si="25"/>
        <v>13.5</v>
      </c>
    </row>
    <row r="804" spans="1:14" x14ac:dyDescent="0.25">
      <c r="A804" s="2">
        <v>895</v>
      </c>
      <c r="B804" s="3">
        <v>45068</v>
      </c>
      <c r="C804">
        <v>2023</v>
      </c>
      <c r="D804">
        <v>5</v>
      </c>
      <c r="E804">
        <v>22</v>
      </c>
      <c r="F804" s="4" t="s">
        <v>907</v>
      </c>
      <c r="G804" s="4" t="s">
        <v>12</v>
      </c>
      <c r="H804" s="19">
        <v>55</v>
      </c>
      <c r="I804" s="19" t="str" cm="1">
        <f t="array" ref="I804">_xlfn.IFS(H805&lt;30, "Young Adult", H805&gt;=50, "Senior", H805&gt;= 30, "Adult")</f>
        <v>Senior</v>
      </c>
      <c r="J804" s="4" t="s">
        <v>13</v>
      </c>
      <c r="K804" s="4">
        <v>4</v>
      </c>
      <c r="L804" s="5">
        <v>30</v>
      </c>
      <c r="M804">
        <f t="shared" si="24"/>
        <v>120</v>
      </c>
      <c r="N804" s="17">
        <f t="shared" si="25"/>
        <v>1.7999999999999998</v>
      </c>
    </row>
    <row r="805" spans="1:14" x14ac:dyDescent="0.25">
      <c r="A805" s="2">
        <v>924</v>
      </c>
      <c r="B805" s="3">
        <v>45167</v>
      </c>
      <c r="C805">
        <v>2023</v>
      </c>
      <c r="D805">
        <v>8</v>
      </c>
      <c r="E805">
        <v>29</v>
      </c>
      <c r="F805" s="4" t="s">
        <v>936</v>
      </c>
      <c r="G805" s="4" t="s">
        <v>9</v>
      </c>
      <c r="H805" s="19">
        <v>55</v>
      </c>
      <c r="I805" s="19" t="str" cm="1">
        <f t="array" ref="I805">_xlfn.IFS(H806&lt;30, "Young Adult", H806&gt;=50, "Senior", H806&gt;= 30, "Adult")</f>
        <v>Senior</v>
      </c>
      <c r="J805" s="4" t="s">
        <v>10</v>
      </c>
      <c r="K805" s="4">
        <v>2</v>
      </c>
      <c r="L805" s="5">
        <v>50</v>
      </c>
      <c r="M805">
        <f t="shared" si="24"/>
        <v>100</v>
      </c>
      <c r="N805" s="17">
        <f t="shared" si="25"/>
        <v>1.5</v>
      </c>
    </row>
    <row r="806" spans="1:14" x14ac:dyDescent="0.25">
      <c r="A806" s="2">
        <v>963</v>
      </c>
      <c r="B806" s="3">
        <v>45244</v>
      </c>
      <c r="C806">
        <v>2023</v>
      </c>
      <c r="D806">
        <v>11</v>
      </c>
      <c r="E806">
        <v>14</v>
      </c>
      <c r="F806" s="4" t="s">
        <v>975</v>
      </c>
      <c r="G806" s="4" t="s">
        <v>12</v>
      </c>
      <c r="H806" s="19">
        <v>55</v>
      </c>
      <c r="I806" s="19" t="str" cm="1">
        <f t="array" ref="I806">_xlfn.IFS(H807&lt;30, "Young Adult", H807&gt;=50, "Senior", H807&gt;= 30, "Adult")</f>
        <v>Senior</v>
      </c>
      <c r="J806" s="4" t="s">
        <v>10</v>
      </c>
      <c r="K806" s="4">
        <v>1</v>
      </c>
      <c r="L806" s="5">
        <v>50</v>
      </c>
      <c r="M806">
        <f t="shared" si="24"/>
        <v>50</v>
      </c>
      <c r="N806" s="17">
        <f t="shared" si="25"/>
        <v>0.75</v>
      </c>
    </row>
    <row r="807" spans="1:14" x14ac:dyDescent="0.25">
      <c r="A807" s="2">
        <v>69</v>
      </c>
      <c r="B807" s="3">
        <v>45046</v>
      </c>
      <c r="C807">
        <v>2023</v>
      </c>
      <c r="D807">
        <v>4</v>
      </c>
      <c r="E807">
        <v>30</v>
      </c>
      <c r="F807" s="4" t="s">
        <v>81</v>
      </c>
      <c r="G807" s="4" t="s">
        <v>12</v>
      </c>
      <c r="H807" s="19">
        <v>56</v>
      </c>
      <c r="I807" s="19" t="str" cm="1">
        <f t="array" ref="I807">_xlfn.IFS(H808&lt;30, "Young Adult", H808&gt;=50, "Senior", H808&gt;= 30, "Adult")</f>
        <v>Senior</v>
      </c>
      <c r="J807" s="4" t="s">
        <v>10</v>
      </c>
      <c r="K807" s="4">
        <v>3</v>
      </c>
      <c r="L807" s="5">
        <v>25</v>
      </c>
      <c r="M807">
        <f t="shared" si="24"/>
        <v>75</v>
      </c>
      <c r="N807" s="17">
        <f t="shared" si="25"/>
        <v>1.125</v>
      </c>
    </row>
    <row r="808" spans="1:14" x14ac:dyDescent="0.25">
      <c r="A808" s="2">
        <v>88</v>
      </c>
      <c r="B808" s="3">
        <v>45014</v>
      </c>
      <c r="C808">
        <v>2023</v>
      </c>
      <c r="D808">
        <v>3</v>
      </c>
      <c r="E808">
        <v>29</v>
      </c>
      <c r="F808" s="4" t="s">
        <v>100</v>
      </c>
      <c r="G808" s="4" t="s">
        <v>9</v>
      </c>
      <c r="H808" s="19">
        <v>56</v>
      </c>
      <c r="I808" s="19" t="str" cm="1">
        <f t="array" ref="I808">_xlfn.IFS(H809&lt;30, "Young Adult", H809&gt;=50, "Senior", H809&gt;= 30, "Adult")</f>
        <v>Senior</v>
      </c>
      <c r="J808" s="4" t="s">
        <v>13</v>
      </c>
      <c r="K808" s="4">
        <v>1</v>
      </c>
      <c r="L808" s="5">
        <v>500</v>
      </c>
      <c r="M808">
        <f t="shared" si="24"/>
        <v>500</v>
      </c>
      <c r="N808" s="17">
        <f t="shared" si="25"/>
        <v>7.5</v>
      </c>
    </row>
    <row r="809" spans="1:14" x14ac:dyDescent="0.25">
      <c r="A809" s="2">
        <v>201</v>
      </c>
      <c r="B809" s="3">
        <v>45208</v>
      </c>
      <c r="C809">
        <v>2023</v>
      </c>
      <c r="D809">
        <v>10</v>
      </c>
      <c r="E809">
        <v>9</v>
      </c>
      <c r="F809" s="4" t="s">
        <v>213</v>
      </c>
      <c r="G809" s="4" t="s">
        <v>9</v>
      </c>
      <c r="H809" s="19">
        <v>56</v>
      </c>
      <c r="I809" s="19" t="str" cm="1">
        <f t="array" ref="I809">_xlfn.IFS(H810&lt;30, "Young Adult", H810&gt;=50, "Senior", H810&gt;= 30, "Adult")</f>
        <v>Senior</v>
      </c>
      <c r="J809" s="4" t="s">
        <v>15</v>
      </c>
      <c r="K809" s="4">
        <v>1</v>
      </c>
      <c r="L809" s="5">
        <v>25</v>
      </c>
      <c r="M809">
        <f t="shared" si="24"/>
        <v>25</v>
      </c>
      <c r="N809" s="17">
        <f t="shared" si="25"/>
        <v>0.375</v>
      </c>
    </row>
    <row r="810" spans="1:14" x14ac:dyDescent="0.25">
      <c r="A810" s="2">
        <v>203</v>
      </c>
      <c r="B810" s="3">
        <v>45062</v>
      </c>
      <c r="C810">
        <v>2023</v>
      </c>
      <c r="D810">
        <v>5</v>
      </c>
      <c r="E810">
        <v>16</v>
      </c>
      <c r="F810" s="4" t="s">
        <v>215</v>
      </c>
      <c r="G810" s="4" t="s">
        <v>9</v>
      </c>
      <c r="H810" s="19">
        <v>56</v>
      </c>
      <c r="I810" s="19" t="str" cm="1">
        <f t="array" ref="I810">_xlfn.IFS(H811&lt;30, "Young Adult", H811&gt;=50, "Senior", H811&gt;= 30, "Adult")</f>
        <v>Senior</v>
      </c>
      <c r="J810" s="4" t="s">
        <v>13</v>
      </c>
      <c r="K810" s="4">
        <v>2</v>
      </c>
      <c r="L810" s="5">
        <v>500</v>
      </c>
      <c r="M810">
        <f t="shared" si="24"/>
        <v>1000</v>
      </c>
      <c r="N810" s="17">
        <f t="shared" si="25"/>
        <v>15</v>
      </c>
    </row>
    <row r="811" spans="1:14" x14ac:dyDescent="0.25">
      <c r="A811" s="2">
        <v>351</v>
      </c>
      <c r="B811" s="3">
        <v>45194</v>
      </c>
      <c r="C811">
        <v>2023</v>
      </c>
      <c r="D811">
        <v>9</v>
      </c>
      <c r="E811">
        <v>25</v>
      </c>
      <c r="F811" s="4" t="s">
        <v>363</v>
      </c>
      <c r="G811" s="4" t="s">
        <v>12</v>
      </c>
      <c r="H811" s="19">
        <v>56</v>
      </c>
      <c r="I811" s="19" t="str" cm="1">
        <f t="array" ref="I811">_xlfn.IFS(H812&lt;30, "Young Adult", H812&gt;=50, "Senior", H812&gt;= 30, "Adult")</f>
        <v>Senior</v>
      </c>
      <c r="J811" s="4" t="s">
        <v>13</v>
      </c>
      <c r="K811" s="4">
        <v>3</v>
      </c>
      <c r="L811" s="5">
        <v>30</v>
      </c>
      <c r="M811">
        <f t="shared" si="24"/>
        <v>90</v>
      </c>
      <c r="N811" s="17">
        <f t="shared" si="25"/>
        <v>1.3499999999999999</v>
      </c>
    </row>
    <row r="812" spans="1:14" x14ac:dyDescent="0.25">
      <c r="A812" s="2">
        <v>368</v>
      </c>
      <c r="B812" s="3">
        <v>45161</v>
      </c>
      <c r="C812">
        <v>2023</v>
      </c>
      <c r="D812">
        <v>8</v>
      </c>
      <c r="E812">
        <v>23</v>
      </c>
      <c r="F812" s="4" t="s">
        <v>380</v>
      </c>
      <c r="G812" s="4" t="s">
        <v>12</v>
      </c>
      <c r="H812" s="19">
        <v>56</v>
      </c>
      <c r="I812" s="19" t="str" cm="1">
        <f t="array" ref="I812">_xlfn.IFS(H813&lt;30, "Young Adult", H813&gt;=50, "Senior", H813&gt;= 30, "Adult")</f>
        <v>Senior</v>
      </c>
      <c r="J812" s="4" t="s">
        <v>13</v>
      </c>
      <c r="K812" s="4">
        <v>4</v>
      </c>
      <c r="L812" s="5">
        <v>300</v>
      </c>
      <c r="M812">
        <f t="shared" si="24"/>
        <v>1200</v>
      </c>
      <c r="N812" s="17">
        <f t="shared" si="25"/>
        <v>18</v>
      </c>
    </row>
    <row r="813" spans="1:14" x14ac:dyDescent="0.25">
      <c r="A813" s="2">
        <v>380</v>
      </c>
      <c r="B813" s="3">
        <v>45052</v>
      </c>
      <c r="C813">
        <v>2023</v>
      </c>
      <c r="D813">
        <v>5</v>
      </c>
      <c r="E813">
        <v>6</v>
      </c>
      <c r="F813" s="4" t="s">
        <v>392</v>
      </c>
      <c r="G813" s="4" t="s">
        <v>9</v>
      </c>
      <c r="H813" s="19">
        <v>56</v>
      </c>
      <c r="I813" s="19" t="str" cm="1">
        <f t="array" ref="I813">_xlfn.IFS(H814&lt;30, "Young Adult", H814&gt;=50, "Senior", H814&gt;= 30, "Adult")</f>
        <v>Senior</v>
      </c>
      <c r="J813" s="4" t="s">
        <v>15</v>
      </c>
      <c r="K813" s="4">
        <v>2</v>
      </c>
      <c r="L813" s="5">
        <v>300</v>
      </c>
      <c r="M813">
        <f t="shared" si="24"/>
        <v>600</v>
      </c>
      <c r="N813" s="17">
        <f t="shared" si="25"/>
        <v>9</v>
      </c>
    </row>
    <row r="814" spans="1:14" x14ac:dyDescent="0.25">
      <c r="A814" s="2">
        <v>541</v>
      </c>
      <c r="B814" s="3">
        <v>45136</v>
      </c>
      <c r="C814">
        <v>2023</v>
      </c>
      <c r="D814">
        <v>7</v>
      </c>
      <c r="E814">
        <v>29</v>
      </c>
      <c r="F814" s="4" t="s">
        <v>553</v>
      </c>
      <c r="G814" s="4" t="s">
        <v>9</v>
      </c>
      <c r="H814" s="19">
        <v>56</v>
      </c>
      <c r="I814" s="19" t="str" cm="1">
        <f t="array" ref="I814">_xlfn.IFS(H815&lt;30, "Young Adult", H815&gt;=50, "Senior", H815&gt;= 30, "Adult")</f>
        <v>Senior</v>
      </c>
      <c r="J814" s="4" t="s">
        <v>10</v>
      </c>
      <c r="K814" s="4">
        <v>1</v>
      </c>
      <c r="L814" s="5">
        <v>500</v>
      </c>
      <c r="M814">
        <f t="shared" si="24"/>
        <v>500</v>
      </c>
      <c r="N814" s="17">
        <f t="shared" si="25"/>
        <v>7.5</v>
      </c>
    </row>
    <row r="815" spans="1:14" x14ac:dyDescent="0.25">
      <c r="A815" s="2">
        <v>631</v>
      </c>
      <c r="B815" s="3">
        <v>45240</v>
      </c>
      <c r="C815">
        <v>2023</v>
      </c>
      <c r="D815">
        <v>11</v>
      </c>
      <c r="E815">
        <v>10</v>
      </c>
      <c r="F815" s="4" t="s">
        <v>643</v>
      </c>
      <c r="G815" s="4" t="s">
        <v>9</v>
      </c>
      <c r="H815" s="19">
        <v>56</v>
      </c>
      <c r="I815" s="19" t="str" cm="1">
        <f t="array" ref="I815">_xlfn.IFS(H816&lt;30, "Young Adult", H816&gt;=50, "Senior", H816&gt;= 30, "Adult")</f>
        <v>Senior</v>
      </c>
      <c r="J815" s="4" t="s">
        <v>15</v>
      </c>
      <c r="K815" s="4">
        <v>3</v>
      </c>
      <c r="L815" s="5">
        <v>30</v>
      </c>
      <c r="M815">
        <f t="shared" si="24"/>
        <v>90</v>
      </c>
      <c r="N815" s="17">
        <f t="shared" si="25"/>
        <v>1.3499999999999999</v>
      </c>
    </row>
    <row r="816" spans="1:14" x14ac:dyDescent="0.25">
      <c r="A816" s="2">
        <v>688</v>
      </c>
      <c r="B816" s="3">
        <v>45202</v>
      </c>
      <c r="C816">
        <v>2023</v>
      </c>
      <c r="D816">
        <v>10</v>
      </c>
      <c r="E816">
        <v>3</v>
      </c>
      <c r="F816" s="4" t="s">
        <v>700</v>
      </c>
      <c r="G816" s="4" t="s">
        <v>9</v>
      </c>
      <c r="H816" s="19">
        <v>56</v>
      </c>
      <c r="I816" s="19" t="str" cm="1">
        <f t="array" ref="I816">_xlfn.IFS(H817&lt;30, "Young Adult", H817&gt;=50, "Senior", H817&gt;= 30, "Adult")</f>
        <v>Senior</v>
      </c>
      <c r="J816" s="4" t="s">
        <v>13</v>
      </c>
      <c r="K816" s="4">
        <v>4</v>
      </c>
      <c r="L816" s="5">
        <v>25</v>
      </c>
      <c r="M816">
        <f t="shared" si="24"/>
        <v>100</v>
      </c>
      <c r="N816" s="17">
        <f t="shared" si="25"/>
        <v>1.5</v>
      </c>
    </row>
    <row r="817" spans="1:14" x14ac:dyDescent="0.25">
      <c r="A817" s="2">
        <v>720</v>
      </c>
      <c r="B817" s="3">
        <v>44952</v>
      </c>
      <c r="C817">
        <v>2023</v>
      </c>
      <c r="D817">
        <v>1</v>
      </c>
      <c r="E817">
        <v>26</v>
      </c>
      <c r="F817" s="4" t="s">
        <v>732</v>
      </c>
      <c r="G817" s="4" t="s">
        <v>12</v>
      </c>
      <c r="H817" s="19">
        <v>56</v>
      </c>
      <c r="I817" s="19" t="str" cm="1">
        <f t="array" ref="I817">_xlfn.IFS(H818&lt;30, "Young Adult", H818&gt;=50, "Senior", H818&gt;= 30, "Adult")</f>
        <v>Senior</v>
      </c>
      <c r="J817" s="4" t="s">
        <v>10</v>
      </c>
      <c r="K817" s="4">
        <v>3</v>
      </c>
      <c r="L817" s="5">
        <v>500</v>
      </c>
      <c r="M817">
        <f t="shared" si="24"/>
        <v>1500</v>
      </c>
      <c r="N817" s="17">
        <f t="shared" si="25"/>
        <v>22.5</v>
      </c>
    </row>
    <row r="818" spans="1:14" x14ac:dyDescent="0.25">
      <c r="A818" s="2">
        <v>779</v>
      </c>
      <c r="B818" s="3">
        <v>45051</v>
      </c>
      <c r="C818">
        <v>2023</v>
      </c>
      <c r="D818">
        <v>5</v>
      </c>
      <c r="E818">
        <v>5</v>
      </c>
      <c r="F818" s="4" t="s">
        <v>791</v>
      </c>
      <c r="G818" s="4" t="s">
        <v>12</v>
      </c>
      <c r="H818" s="19">
        <v>56</v>
      </c>
      <c r="I818" s="19" t="str" cm="1">
        <f t="array" ref="I818">_xlfn.IFS(H819&lt;30, "Young Adult", H819&gt;=50, "Senior", H819&gt;= 30, "Adult")</f>
        <v>Senior</v>
      </c>
      <c r="J818" s="4" t="s">
        <v>15</v>
      </c>
      <c r="K818" s="4">
        <v>2</v>
      </c>
      <c r="L818" s="5">
        <v>500</v>
      </c>
      <c r="M818">
        <f t="shared" si="24"/>
        <v>1000</v>
      </c>
      <c r="N818" s="17">
        <f t="shared" si="25"/>
        <v>15</v>
      </c>
    </row>
    <row r="819" spans="1:14" x14ac:dyDescent="0.25">
      <c r="A819" s="2">
        <v>783</v>
      </c>
      <c r="B819" s="3">
        <v>45277</v>
      </c>
      <c r="C819">
        <v>2023</v>
      </c>
      <c r="D819">
        <v>12</v>
      </c>
      <c r="E819">
        <v>17</v>
      </c>
      <c r="F819" s="4" t="s">
        <v>795</v>
      </c>
      <c r="G819" s="4" t="s">
        <v>12</v>
      </c>
      <c r="H819" s="19">
        <v>56</v>
      </c>
      <c r="I819" s="19" t="str" cm="1">
        <f t="array" ref="I819">_xlfn.IFS(H820&lt;30, "Young Adult", H820&gt;=50, "Senior", H820&gt;= 30, "Adult")</f>
        <v>Senior</v>
      </c>
      <c r="J819" s="4" t="s">
        <v>13</v>
      </c>
      <c r="K819" s="4">
        <v>1</v>
      </c>
      <c r="L819" s="5">
        <v>300</v>
      </c>
      <c r="M819">
        <f t="shared" si="24"/>
        <v>300</v>
      </c>
      <c r="N819" s="17">
        <f t="shared" si="25"/>
        <v>4.5</v>
      </c>
    </row>
    <row r="820" spans="1:14" x14ac:dyDescent="0.25">
      <c r="A820" s="2">
        <v>799</v>
      </c>
      <c r="B820" s="3">
        <v>45177</v>
      </c>
      <c r="C820">
        <v>2023</v>
      </c>
      <c r="D820">
        <v>9</v>
      </c>
      <c r="E820">
        <v>8</v>
      </c>
      <c r="F820" s="4" t="s">
        <v>811</v>
      </c>
      <c r="G820" s="4" t="s">
        <v>9</v>
      </c>
      <c r="H820" s="19">
        <v>56</v>
      </c>
      <c r="I820" s="19" t="str" cm="1">
        <f t="array" ref="I820">_xlfn.IFS(H821&lt;30, "Young Adult", H821&gt;=50, "Senior", H821&gt;= 30, "Adult")</f>
        <v>Senior</v>
      </c>
      <c r="J820" s="4" t="s">
        <v>15</v>
      </c>
      <c r="K820" s="4">
        <v>2</v>
      </c>
      <c r="L820" s="5">
        <v>50</v>
      </c>
      <c r="M820">
        <f t="shared" si="24"/>
        <v>100</v>
      </c>
      <c r="N820" s="17">
        <f t="shared" si="25"/>
        <v>1.5</v>
      </c>
    </row>
    <row r="821" spans="1:14" x14ac:dyDescent="0.25">
      <c r="A821" s="2">
        <v>823</v>
      </c>
      <c r="B821" s="3">
        <v>45157</v>
      </c>
      <c r="C821">
        <v>2023</v>
      </c>
      <c r="D821">
        <v>8</v>
      </c>
      <c r="E821">
        <v>19</v>
      </c>
      <c r="F821" s="4" t="s">
        <v>835</v>
      </c>
      <c r="G821" s="4" t="s">
        <v>12</v>
      </c>
      <c r="H821" s="19">
        <v>56</v>
      </c>
      <c r="I821" s="19" t="str" cm="1">
        <f t="array" ref="I821">_xlfn.IFS(H822&lt;30, "Young Adult", H822&gt;=50, "Senior", H822&gt;= 30, "Adult")</f>
        <v>Senior</v>
      </c>
      <c r="J821" s="4" t="s">
        <v>15</v>
      </c>
      <c r="K821" s="4">
        <v>2</v>
      </c>
      <c r="L821" s="5">
        <v>50</v>
      </c>
      <c r="M821">
        <f t="shared" si="24"/>
        <v>100</v>
      </c>
      <c r="N821" s="17">
        <f t="shared" si="25"/>
        <v>1.5</v>
      </c>
    </row>
    <row r="822" spans="1:14" x14ac:dyDescent="0.25">
      <c r="A822" s="2">
        <v>834</v>
      </c>
      <c r="B822" s="3">
        <v>45020</v>
      </c>
      <c r="C822">
        <v>2023</v>
      </c>
      <c r="D822">
        <v>4</v>
      </c>
      <c r="E822">
        <v>4</v>
      </c>
      <c r="F822" s="4" t="s">
        <v>846</v>
      </c>
      <c r="G822" s="4" t="s">
        <v>12</v>
      </c>
      <c r="H822" s="19">
        <v>56</v>
      </c>
      <c r="I822" s="19" t="str" cm="1">
        <f t="array" ref="I822">_xlfn.IFS(H823&lt;30, "Young Adult", H823&gt;=50, "Senior", H823&gt;= 30, "Adult")</f>
        <v>Senior</v>
      </c>
      <c r="J822" s="4" t="s">
        <v>10</v>
      </c>
      <c r="K822" s="4">
        <v>2</v>
      </c>
      <c r="L822" s="5">
        <v>30</v>
      </c>
      <c r="M822">
        <f t="shared" si="24"/>
        <v>60</v>
      </c>
      <c r="N822" s="17">
        <f t="shared" si="25"/>
        <v>0.89999999999999991</v>
      </c>
    </row>
    <row r="823" spans="1:14" x14ac:dyDescent="0.25">
      <c r="A823" s="2">
        <v>859</v>
      </c>
      <c r="B823" s="3">
        <v>45156</v>
      </c>
      <c r="C823">
        <v>2023</v>
      </c>
      <c r="D823">
        <v>8</v>
      </c>
      <c r="E823">
        <v>18</v>
      </c>
      <c r="F823" s="4" t="s">
        <v>871</v>
      </c>
      <c r="G823" s="4" t="s">
        <v>12</v>
      </c>
      <c r="H823" s="19">
        <v>56</v>
      </c>
      <c r="I823" s="19" t="str" cm="1">
        <f t="array" ref="I823">_xlfn.IFS(H824&lt;30, "Young Adult", H824&gt;=50, "Senior", H824&gt;= 30, "Adult")</f>
        <v>Senior</v>
      </c>
      <c r="J823" s="4" t="s">
        <v>15</v>
      </c>
      <c r="K823" s="4">
        <v>3</v>
      </c>
      <c r="L823" s="5">
        <v>500</v>
      </c>
      <c r="M823">
        <f t="shared" si="24"/>
        <v>1500</v>
      </c>
      <c r="N823" s="17">
        <f t="shared" si="25"/>
        <v>22.5</v>
      </c>
    </row>
    <row r="824" spans="1:14" x14ac:dyDescent="0.25">
      <c r="A824" s="2">
        <v>975</v>
      </c>
      <c r="B824" s="3">
        <v>45015</v>
      </c>
      <c r="C824">
        <v>2023</v>
      </c>
      <c r="D824">
        <v>3</v>
      </c>
      <c r="E824">
        <v>30</v>
      </c>
      <c r="F824" s="4" t="s">
        <v>987</v>
      </c>
      <c r="G824" s="4" t="s">
        <v>12</v>
      </c>
      <c r="H824" s="19">
        <v>56</v>
      </c>
      <c r="I824" s="19" t="str" cm="1">
        <f t="array" ref="I824">_xlfn.IFS(H825&lt;30, "Young Adult", H825&gt;=50, "Senior", H825&gt;= 30, "Adult")</f>
        <v>Senior</v>
      </c>
      <c r="J824" s="4" t="s">
        <v>13</v>
      </c>
      <c r="K824" s="4">
        <v>4</v>
      </c>
      <c r="L824" s="5">
        <v>50</v>
      </c>
      <c r="M824">
        <f t="shared" si="24"/>
        <v>200</v>
      </c>
      <c r="N824" s="17">
        <f t="shared" si="25"/>
        <v>3</v>
      </c>
    </row>
    <row r="825" spans="1:14" x14ac:dyDescent="0.25">
      <c r="A825" s="2">
        <v>984</v>
      </c>
      <c r="B825" s="3">
        <v>45167</v>
      </c>
      <c r="C825">
        <v>2023</v>
      </c>
      <c r="D825">
        <v>8</v>
      </c>
      <c r="E825">
        <v>29</v>
      </c>
      <c r="F825" s="4" t="s">
        <v>996</v>
      </c>
      <c r="G825" s="4" t="s">
        <v>9</v>
      </c>
      <c r="H825" s="19">
        <v>56</v>
      </c>
      <c r="I825" s="19" t="str" cm="1">
        <f t="array" ref="I825">_xlfn.IFS(H826&lt;30, "Young Adult", H826&gt;=50, "Senior", H826&gt;= 30, "Adult")</f>
        <v>Senior</v>
      </c>
      <c r="J825" s="4" t="s">
        <v>13</v>
      </c>
      <c r="K825" s="4">
        <v>1</v>
      </c>
      <c r="L825" s="5">
        <v>500</v>
      </c>
      <c r="M825">
        <f t="shared" si="24"/>
        <v>500</v>
      </c>
      <c r="N825" s="17">
        <f t="shared" si="25"/>
        <v>7.5</v>
      </c>
    </row>
    <row r="826" spans="1:14" x14ac:dyDescent="0.25">
      <c r="A826" s="2">
        <v>63</v>
      </c>
      <c r="B826" s="3">
        <v>44962</v>
      </c>
      <c r="C826">
        <v>2023</v>
      </c>
      <c r="D826">
        <v>2</v>
      </c>
      <c r="E826">
        <v>5</v>
      </c>
      <c r="F826" s="4" t="s">
        <v>75</v>
      </c>
      <c r="G826" s="4" t="s">
        <v>9</v>
      </c>
      <c r="H826" s="19">
        <v>57</v>
      </c>
      <c r="I826" s="19" t="str" cm="1">
        <f t="array" ref="I826">_xlfn.IFS(H827&lt;30, "Young Adult", H827&gt;=50, "Senior", H827&gt;= 30, "Adult")</f>
        <v>Senior</v>
      </c>
      <c r="J826" s="4" t="s">
        <v>15</v>
      </c>
      <c r="K826" s="4">
        <v>2</v>
      </c>
      <c r="L826" s="5">
        <v>25</v>
      </c>
      <c r="M826">
        <f t="shared" si="24"/>
        <v>50</v>
      </c>
      <c r="N826" s="17">
        <f t="shared" si="25"/>
        <v>0.75</v>
      </c>
    </row>
    <row r="827" spans="1:14" x14ac:dyDescent="0.25">
      <c r="A827" s="2">
        <v>130</v>
      </c>
      <c r="B827" s="3">
        <v>44997</v>
      </c>
      <c r="C827">
        <v>2023</v>
      </c>
      <c r="D827">
        <v>3</v>
      </c>
      <c r="E827">
        <v>12</v>
      </c>
      <c r="F827" s="4" t="s">
        <v>142</v>
      </c>
      <c r="G827" s="4" t="s">
        <v>12</v>
      </c>
      <c r="H827" s="19">
        <v>57</v>
      </c>
      <c r="I827" s="19" t="str" cm="1">
        <f t="array" ref="I827">_xlfn.IFS(H828&lt;30, "Young Adult", H828&gt;=50, "Senior", H828&gt;= 30, "Adult")</f>
        <v>Senior</v>
      </c>
      <c r="J827" s="4" t="s">
        <v>13</v>
      </c>
      <c r="K827" s="4">
        <v>1</v>
      </c>
      <c r="L827" s="5">
        <v>500</v>
      </c>
      <c r="M827">
        <f t="shared" si="24"/>
        <v>500</v>
      </c>
      <c r="N827" s="17">
        <f t="shared" si="25"/>
        <v>7.5</v>
      </c>
    </row>
    <row r="828" spans="1:14" x14ac:dyDescent="0.25">
      <c r="A828" s="2">
        <v>225</v>
      </c>
      <c r="B828" s="3">
        <v>44937</v>
      </c>
      <c r="C828">
        <v>2023</v>
      </c>
      <c r="D828">
        <v>1</v>
      </c>
      <c r="E828">
        <v>11</v>
      </c>
      <c r="F828" s="4" t="s">
        <v>237</v>
      </c>
      <c r="G828" s="4" t="s">
        <v>12</v>
      </c>
      <c r="H828" s="19">
        <v>57</v>
      </c>
      <c r="I828" s="19" t="str" cm="1">
        <f t="array" ref="I828">_xlfn.IFS(H829&lt;30, "Young Adult", H829&gt;=50, "Senior", H829&gt;= 30, "Adult")</f>
        <v>Senior</v>
      </c>
      <c r="J828" s="4" t="s">
        <v>10</v>
      </c>
      <c r="K828" s="4">
        <v>4</v>
      </c>
      <c r="L828" s="5">
        <v>25</v>
      </c>
      <c r="M828">
        <f t="shared" si="24"/>
        <v>100</v>
      </c>
      <c r="N828" s="17">
        <f t="shared" si="25"/>
        <v>1.5</v>
      </c>
    </row>
    <row r="829" spans="1:14" x14ac:dyDescent="0.25">
      <c r="A829" s="2">
        <v>251</v>
      </c>
      <c r="B829" s="3">
        <v>45169</v>
      </c>
      <c r="C829">
        <v>2023</v>
      </c>
      <c r="D829">
        <v>8</v>
      </c>
      <c r="E829">
        <v>31</v>
      </c>
      <c r="F829" s="4" t="s">
        <v>263</v>
      </c>
      <c r="G829" s="4" t="s">
        <v>12</v>
      </c>
      <c r="H829" s="19">
        <v>57</v>
      </c>
      <c r="I829" s="19" t="str" cm="1">
        <f t="array" ref="I829">_xlfn.IFS(H830&lt;30, "Young Adult", H830&gt;=50, "Senior", H830&gt;= 30, "Adult")</f>
        <v>Senior</v>
      </c>
      <c r="J829" s="4" t="s">
        <v>10</v>
      </c>
      <c r="K829" s="4">
        <v>4</v>
      </c>
      <c r="L829" s="5">
        <v>50</v>
      </c>
      <c r="M829">
        <f t="shared" si="24"/>
        <v>200</v>
      </c>
      <c r="N829" s="17">
        <f t="shared" si="25"/>
        <v>3</v>
      </c>
    </row>
    <row r="830" spans="1:14" x14ac:dyDescent="0.25">
      <c r="A830" s="2">
        <v>302</v>
      </c>
      <c r="B830" s="3">
        <v>45121</v>
      </c>
      <c r="C830">
        <v>2023</v>
      </c>
      <c r="D830">
        <v>7</v>
      </c>
      <c r="E830">
        <v>14</v>
      </c>
      <c r="F830" s="4" t="s">
        <v>314</v>
      </c>
      <c r="G830" s="4" t="s">
        <v>9</v>
      </c>
      <c r="H830" s="19">
        <v>57</v>
      </c>
      <c r="I830" s="19" t="str" cm="1">
        <f t="array" ref="I830">_xlfn.IFS(H831&lt;30, "Young Adult", H831&gt;=50, "Senior", H831&gt;= 30, "Adult")</f>
        <v>Senior</v>
      </c>
      <c r="J830" s="4" t="s">
        <v>10</v>
      </c>
      <c r="K830" s="4">
        <v>2</v>
      </c>
      <c r="L830" s="5">
        <v>300</v>
      </c>
      <c r="M830">
        <f t="shared" si="24"/>
        <v>600</v>
      </c>
      <c r="N830" s="17">
        <f t="shared" si="25"/>
        <v>9</v>
      </c>
    </row>
    <row r="831" spans="1:14" x14ac:dyDescent="0.25">
      <c r="A831" s="2">
        <v>327</v>
      </c>
      <c r="B831" s="3">
        <v>45198</v>
      </c>
      <c r="C831">
        <v>2023</v>
      </c>
      <c r="D831">
        <v>9</v>
      </c>
      <c r="E831">
        <v>29</v>
      </c>
      <c r="F831" s="4" t="s">
        <v>339</v>
      </c>
      <c r="G831" s="4" t="s">
        <v>9</v>
      </c>
      <c r="H831" s="19">
        <v>57</v>
      </c>
      <c r="I831" s="19" t="str" cm="1">
        <f t="array" ref="I831">_xlfn.IFS(H832&lt;30, "Young Adult", H832&gt;=50, "Senior", H832&gt;= 30, "Adult")</f>
        <v>Senior</v>
      </c>
      <c r="J831" s="4" t="s">
        <v>15</v>
      </c>
      <c r="K831" s="4">
        <v>3</v>
      </c>
      <c r="L831" s="5">
        <v>50</v>
      </c>
      <c r="M831">
        <f t="shared" si="24"/>
        <v>150</v>
      </c>
      <c r="N831" s="17">
        <f t="shared" si="25"/>
        <v>2.25</v>
      </c>
    </row>
    <row r="832" spans="1:14" x14ac:dyDescent="0.25">
      <c r="A832" s="2">
        <v>349</v>
      </c>
      <c r="B832" s="3">
        <v>45225</v>
      </c>
      <c r="C832">
        <v>2023</v>
      </c>
      <c r="D832">
        <v>10</v>
      </c>
      <c r="E832">
        <v>26</v>
      </c>
      <c r="F832" s="4" t="s">
        <v>361</v>
      </c>
      <c r="G832" s="4" t="s">
        <v>12</v>
      </c>
      <c r="H832" s="19">
        <v>57</v>
      </c>
      <c r="I832" s="19" t="str" cm="1">
        <f t="array" ref="I832">_xlfn.IFS(H833&lt;30, "Young Adult", H833&gt;=50, "Senior", H833&gt;= 30, "Adult")</f>
        <v>Senior</v>
      </c>
      <c r="J832" s="4" t="s">
        <v>10</v>
      </c>
      <c r="K832" s="4">
        <v>1</v>
      </c>
      <c r="L832" s="5">
        <v>50</v>
      </c>
      <c r="M832">
        <f t="shared" si="24"/>
        <v>50</v>
      </c>
      <c r="N832" s="17">
        <f t="shared" si="25"/>
        <v>0.75</v>
      </c>
    </row>
    <row r="833" spans="1:14" x14ac:dyDescent="0.25">
      <c r="A833" s="2">
        <v>352</v>
      </c>
      <c r="B833" s="3">
        <v>45088</v>
      </c>
      <c r="C833">
        <v>2023</v>
      </c>
      <c r="D833">
        <v>6</v>
      </c>
      <c r="E833">
        <v>11</v>
      </c>
      <c r="F833" s="4" t="s">
        <v>364</v>
      </c>
      <c r="G833" s="4" t="s">
        <v>9</v>
      </c>
      <c r="H833" s="19">
        <v>57</v>
      </c>
      <c r="I833" s="19" t="str" cm="1">
        <f t="array" ref="I833">_xlfn.IFS(H834&lt;30, "Young Adult", H834&gt;=50, "Senior", H834&gt;= 30, "Adult")</f>
        <v>Senior</v>
      </c>
      <c r="J833" s="4" t="s">
        <v>15</v>
      </c>
      <c r="K833" s="4">
        <v>2</v>
      </c>
      <c r="L833" s="5">
        <v>500</v>
      </c>
      <c r="M833">
        <f t="shared" si="24"/>
        <v>1000</v>
      </c>
      <c r="N833" s="17">
        <f t="shared" si="25"/>
        <v>15</v>
      </c>
    </row>
    <row r="834" spans="1:14" x14ac:dyDescent="0.25">
      <c r="A834" s="2">
        <v>366</v>
      </c>
      <c r="B834" s="3">
        <v>44964</v>
      </c>
      <c r="C834">
        <v>2023</v>
      </c>
      <c r="D834">
        <v>2</v>
      </c>
      <c r="E834">
        <v>7</v>
      </c>
      <c r="F834" s="4" t="s">
        <v>378</v>
      </c>
      <c r="G834" s="4" t="s">
        <v>9</v>
      </c>
      <c r="H834" s="19">
        <v>57</v>
      </c>
      <c r="I834" s="19" t="str" cm="1">
        <f t="array" ref="I834">_xlfn.IFS(H835&lt;30, "Young Adult", H835&gt;=50, "Senior", H835&gt;= 30, "Adult")</f>
        <v>Senior</v>
      </c>
      <c r="J834" s="4" t="s">
        <v>13</v>
      </c>
      <c r="K834" s="4">
        <v>2</v>
      </c>
      <c r="L834" s="5">
        <v>50</v>
      </c>
      <c r="M834">
        <f t="shared" ref="M834:M897" si="26">K834*L834</f>
        <v>100</v>
      </c>
      <c r="N834" s="17">
        <f t="shared" ref="N834:N897" si="27">M834*$Q$4</f>
        <v>1.5</v>
      </c>
    </row>
    <row r="835" spans="1:14" x14ac:dyDescent="0.25">
      <c r="A835" s="2">
        <v>367</v>
      </c>
      <c r="B835" s="3">
        <v>44931</v>
      </c>
      <c r="C835">
        <v>2023</v>
      </c>
      <c r="D835">
        <v>1</v>
      </c>
      <c r="E835">
        <v>5</v>
      </c>
      <c r="F835" s="4" t="s">
        <v>379</v>
      </c>
      <c r="G835" s="4" t="s">
        <v>12</v>
      </c>
      <c r="H835" s="19">
        <v>57</v>
      </c>
      <c r="I835" s="19" t="str" cm="1">
        <f t="array" ref="I835">_xlfn.IFS(H836&lt;30, "Young Adult", H836&gt;=50, "Senior", H836&gt;= 30, "Adult")</f>
        <v>Senior</v>
      </c>
      <c r="J835" s="4" t="s">
        <v>15</v>
      </c>
      <c r="K835" s="4">
        <v>1</v>
      </c>
      <c r="L835" s="5">
        <v>50</v>
      </c>
      <c r="M835">
        <f t="shared" si="26"/>
        <v>50</v>
      </c>
      <c r="N835" s="17">
        <f t="shared" si="27"/>
        <v>0.75</v>
      </c>
    </row>
    <row r="836" spans="1:14" x14ac:dyDescent="0.25">
      <c r="A836" s="2">
        <v>424</v>
      </c>
      <c r="B836" s="3">
        <v>45253</v>
      </c>
      <c r="C836">
        <v>2023</v>
      </c>
      <c r="D836">
        <v>11</v>
      </c>
      <c r="E836">
        <v>23</v>
      </c>
      <c r="F836" s="4" t="s">
        <v>436</v>
      </c>
      <c r="G836" s="4" t="s">
        <v>9</v>
      </c>
      <c r="H836" s="19">
        <v>57</v>
      </c>
      <c r="I836" s="19" t="str" cm="1">
        <f t="array" ref="I836">_xlfn.IFS(H837&lt;30, "Young Adult", H837&gt;=50, "Senior", H837&gt;= 30, "Adult")</f>
        <v>Senior</v>
      </c>
      <c r="J836" s="4" t="s">
        <v>10</v>
      </c>
      <c r="K836" s="4">
        <v>4</v>
      </c>
      <c r="L836" s="5">
        <v>300</v>
      </c>
      <c r="M836">
        <f t="shared" si="26"/>
        <v>1200</v>
      </c>
      <c r="N836" s="17">
        <f t="shared" si="27"/>
        <v>18</v>
      </c>
    </row>
    <row r="837" spans="1:14" x14ac:dyDescent="0.25">
      <c r="A837" s="2">
        <v>436</v>
      </c>
      <c r="B837" s="3">
        <v>45003</v>
      </c>
      <c r="C837">
        <v>2023</v>
      </c>
      <c r="D837">
        <v>3</v>
      </c>
      <c r="E837">
        <v>18</v>
      </c>
      <c r="F837" s="4" t="s">
        <v>448</v>
      </c>
      <c r="G837" s="4" t="s">
        <v>12</v>
      </c>
      <c r="H837" s="19">
        <v>57</v>
      </c>
      <c r="I837" s="19" t="str" cm="1">
        <f t="array" ref="I837">_xlfn.IFS(H838&lt;30, "Young Adult", H838&gt;=50, "Senior", H838&gt;= 30, "Adult")</f>
        <v>Senior</v>
      </c>
      <c r="J837" s="4" t="s">
        <v>13</v>
      </c>
      <c r="K837" s="4">
        <v>4</v>
      </c>
      <c r="L837" s="5">
        <v>30</v>
      </c>
      <c r="M837">
        <f t="shared" si="26"/>
        <v>120</v>
      </c>
      <c r="N837" s="17">
        <f t="shared" si="27"/>
        <v>1.7999999999999998</v>
      </c>
    </row>
    <row r="838" spans="1:14" x14ac:dyDescent="0.25">
      <c r="A838" s="2">
        <v>441</v>
      </c>
      <c r="B838" s="3">
        <v>45209</v>
      </c>
      <c r="C838">
        <v>2023</v>
      </c>
      <c r="D838">
        <v>10</v>
      </c>
      <c r="E838">
        <v>10</v>
      </c>
      <c r="F838" s="4" t="s">
        <v>453</v>
      </c>
      <c r="G838" s="4" t="s">
        <v>9</v>
      </c>
      <c r="H838" s="19">
        <v>57</v>
      </c>
      <c r="I838" s="19" t="str" cm="1">
        <f t="array" ref="I838">_xlfn.IFS(H839&lt;30, "Young Adult", H839&gt;=50, "Senior", H839&gt;= 30, "Adult")</f>
        <v>Senior</v>
      </c>
      <c r="J838" s="4" t="s">
        <v>10</v>
      </c>
      <c r="K838" s="4">
        <v>4</v>
      </c>
      <c r="L838" s="5">
        <v>300</v>
      </c>
      <c r="M838">
        <f t="shared" si="26"/>
        <v>1200</v>
      </c>
      <c r="N838" s="17">
        <f t="shared" si="27"/>
        <v>18</v>
      </c>
    </row>
    <row r="839" spans="1:14" x14ac:dyDescent="0.25">
      <c r="A839" s="2">
        <v>456</v>
      </c>
      <c r="B839" s="3">
        <v>45213</v>
      </c>
      <c r="C839">
        <v>2023</v>
      </c>
      <c r="D839">
        <v>10</v>
      </c>
      <c r="E839">
        <v>14</v>
      </c>
      <c r="F839" s="4" t="s">
        <v>468</v>
      </c>
      <c r="G839" s="4" t="s">
        <v>9</v>
      </c>
      <c r="H839" s="19">
        <v>57</v>
      </c>
      <c r="I839" s="19" t="str" cm="1">
        <f t="array" ref="I839">_xlfn.IFS(H840&lt;30, "Young Adult", H840&gt;=50, "Senior", H840&gt;= 30, "Adult")</f>
        <v>Senior</v>
      </c>
      <c r="J839" s="4" t="s">
        <v>15</v>
      </c>
      <c r="K839" s="4">
        <v>2</v>
      </c>
      <c r="L839" s="5">
        <v>30</v>
      </c>
      <c r="M839">
        <f t="shared" si="26"/>
        <v>60</v>
      </c>
      <c r="N839" s="17">
        <f t="shared" si="27"/>
        <v>0.89999999999999991</v>
      </c>
    </row>
    <row r="840" spans="1:14" x14ac:dyDescent="0.25">
      <c r="A840" s="2">
        <v>470</v>
      </c>
      <c r="B840" s="3">
        <v>45063</v>
      </c>
      <c r="C840">
        <v>2023</v>
      </c>
      <c r="D840">
        <v>5</v>
      </c>
      <c r="E840">
        <v>17</v>
      </c>
      <c r="F840" s="4" t="s">
        <v>482</v>
      </c>
      <c r="G840" s="4" t="s">
        <v>12</v>
      </c>
      <c r="H840" s="19">
        <v>57</v>
      </c>
      <c r="I840" s="19" t="str" cm="1">
        <f t="array" ref="I840">_xlfn.IFS(H841&lt;30, "Young Adult", H841&gt;=50, "Senior", H841&gt;= 30, "Adult")</f>
        <v>Senior</v>
      </c>
      <c r="J840" s="4" t="s">
        <v>13</v>
      </c>
      <c r="K840" s="4">
        <v>2</v>
      </c>
      <c r="L840" s="5">
        <v>500</v>
      </c>
      <c r="M840">
        <f t="shared" si="26"/>
        <v>1000</v>
      </c>
      <c r="N840" s="17">
        <f t="shared" si="27"/>
        <v>15</v>
      </c>
    </row>
    <row r="841" spans="1:14" x14ac:dyDescent="0.25">
      <c r="A841" s="2">
        <v>512</v>
      </c>
      <c r="B841" s="3">
        <v>45237</v>
      </c>
      <c r="C841">
        <v>2023</v>
      </c>
      <c r="D841">
        <v>11</v>
      </c>
      <c r="E841">
        <v>7</v>
      </c>
      <c r="F841" s="4" t="s">
        <v>524</v>
      </c>
      <c r="G841" s="4" t="s">
        <v>12</v>
      </c>
      <c r="H841" s="19">
        <v>57</v>
      </c>
      <c r="I841" s="19" t="str" cm="1">
        <f t="array" ref="I841">_xlfn.IFS(H842&lt;30, "Young Adult", H842&gt;=50, "Senior", H842&gt;= 30, "Adult")</f>
        <v>Senior</v>
      </c>
      <c r="J841" s="4" t="s">
        <v>10</v>
      </c>
      <c r="K841" s="4">
        <v>1</v>
      </c>
      <c r="L841" s="5">
        <v>25</v>
      </c>
      <c r="M841">
        <f t="shared" si="26"/>
        <v>25</v>
      </c>
      <c r="N841" s="17">
        <f t="shared" si="27"/>
        <v>0.375</v>
      </c>
    </row>
    <row r="842" spans="1:14" x14ac:dyDescent="0.25">
      <c r="A842" s="2">
        <v>527</v>
      </c>
      <c r="B842" s="3">
        <v>45027</v>
      </c>
      <c r="C842">
        <v>2023</v>
      </c>
      <c r="D842">
        <v>4</v>
      </c>
      <c r="E842">
        <v>11</v>
      </c>
      <c r="F842" s="4" t="s">
        <v>539</v>
      </c>
      <c r="G842" s="4" t="s">
        <v>9</v>
      </c>
      <c r="H842" s="19">
        <v>57</v>
      </c>
      <c r="I842" s="19" t="str" cm="1">
        <f t="array" ref="I842">_xlfn.IFS(H843&lt;30, "Young Adult", H843&gt;=50, "Senior", H843&gt;= 30, "Adult")</f>
        <v>Senior</v>
      </c>
      <c r="J842" s="4" t="s">
        <v>13</v>
      </c>
      <c r="K842" s="4">
        <v>2</v>
      </c>
      <c r="L842" s="5">
        <v>25</v>
      </c>
      <c r="M842">
        <f t="shared" si="26"/>
        <v>50</v>
      </c>
      <c r="N842" s="17">
        <f t="shared" si="27"/>
        <v>0.75</v>
      </c>
    </row>
    <row r="843" spans="1:14" x14ac:dyDescent="0.25">
      <c r="A843" s="2">
        <v>627</v>
      </c>
      <c r="B843" s="3">
        <v>45213</v>
      </c>
      <c r="C843">
        <v>2023</v>
      </c>
      <c r="D843">
        <v>10</v>
      </c>
      <c r="E843">
        <v>14</v>
      </c>
      <c r="F843" s="4" t="s">
        <v>639</v>
      </c>
      <c r="G843" s="4" t="s">
        <v>9</v>
      </c>
      <c r="H843" s="19">
        <v>57</v>
      </c>
      <c r="I843" s="19" t="str" cm="1">
        <f t="array" ref="I843">_xlfn.IFS(H844&lt;30, "Young Adult", H844&gt;=50, "Senior", H844&gt;= 30, "Adult")</f>
        <v>Senior</v>
      </c>
      <c r="J843" s="4" t="s">
        <v>13</v>
      </c>
      <c r="K843" s="4">
        <v>1</v>
      </c>
      <c r="L843" s="5">
        <v>50</v>
      </c>
      <c r="M843">
        <f t="shared" si="26"/>
        <v>50</v>
      </c>
      <c r="N843" s="17">
        <f t="shared" si="27"/>
        <v>0.75</v>
      </c>
    </row>
    <row r="844" spans="1:14" x14ac:dyDescent="0.25">
      <c r="A844" s="2">
        <v>665</v>
      </c>
      <c r="B844" s="3">
        <v>45036</v>
      </c>
      <c r="C844">
        <v>2023</v>
      </c>
      <c r="D844">
        <v>4</v>
      </c>
      <c r="E844">
        <v>20</v>
      </c>
      <c r="F844" s="4" t="s">
        <v>677</v>
      </c>
      <c r="G844" s="4" t="s">
        <v>9</v>
      </c>
      <c r="H844" s="19">
        <v>57</v>
      </c>
      <c r="I844" s="19" t="str" cm="1">
        <f t="array" ref="I844">_xlfn.IFS(H845&lt;30, "Young Adult", H845&gt;=50, "Senior", H845&gt;= 30, "Adult")</f>
        <v>Senior</v>
      </c>
      <c r="J844" s="4" t="s">
        <v>13</v>
      </c>
      <c r="K844" s="4">
        <v>1</v>
      </c>
      <c r="L844" s="5">
        <v>50</v>
      </c>
      <c r="M844">
        <f t="shared" si="26"/>
        <v>50</v>
      </c>
      <c r="N844" s="17">
        <f t="shared" si="27"/>
        <v>0.75</v>
      </c>
    </row>
    <row r="845" spans="1:14" x14ac:dyDescent="0.25">
      <c r="A845" s="2">
        <v>685</v>
      </c>
      <c r="B845" s="3">
        <v>45079</v>
      </c>
      <c r="C845">
        <v>2023</v>
      </c>
      <c r="D845">
        <v>6</v>
      </c>
      <c r="E845">
        <v>2</v>
      </c>
      <c r="F845" s="4" t="s">
        <v>697</v>
      </c>
      <c r="G845" s="4" t="s">
        <v>9</v>
      </c>
      <c r="H845" s="19">
        <v>57</v>
      </c>
      <c r="I845" s="19" t="str" cm="1">
        <f t="array" ref="I845">_xlfn.IFS(H846&lt;30, "Young Adult", H846&gt;=50, "Senior", H846&gt;= 30, "Adult")</f>
        <v>Senior</v>
      </c>
      <c r="J845" s="4" t="s">
        <v>15</v>
      </c>
      <c r="K845" s="4">
        <v>2</v>
      </c>
      <c r="L845" s="5">
        <v>25</v>
      </c>
      <c r="M845">
        <f t="shared" si="26"/>
        <v>50</v>
      </c>
      <c r="N845" s="17">
        <f t="shared" si="27"/>
        <v>0.75</v>
      </c>
    </row>
    <row r="846" spans="1:14" x14ac:dyDescent="0.25">
      <c r="A846" s="2">
        <v>689</v>
      </c>
      <c r="B846" s="3">
        <v>45206</v>
      </c>
      <c r="C846">
        <v>2023</v>
      </c>
      <c r="D846">
        <v>10</v>
      </c>
      <c r="E846">
        <v>7</v>
      </c>
      <c r="F846" s="4" t="s">
        <v>701</v>
      </c>
      <c r="G846" s="4" t="s">
        <v>9</v>
      </c>
      <c r="H846" s="19">
        <v>57</v>
      </c>
      <c r="I846" s="19" t="str" cm="1">
        <f t="array" ref="I846">_xlfn.IFS(H847&lt;30, "Young Adult", H847&gt;=50, "Senior", H847&gt;= 30, "Adult")</f>
        <v>Senior</v>
      </c>
      <c r="J846" s="4" t="s">
        <v>15</v>
      </c>
      <c r="K846" s="4">
        <v>2</v>
      </c>
      <c r="L846" s="5">
        <v>50</v>
      </c>
      <c r="M846">
        <f t="shared" si="26"/>
        <v>100</v>
      </c>
      <c r="N846" s="17">
        <f t="shared" si="27"/>
        <v>1.5</v>
      </c>
    </row>
    <row r="847" spans="1:14" x14ac:dyDescent="0.25">
      <c r="A847" s="2">
        <v>712</v>
      </c>
      <c r="B847" s="3">
        <v>45266</v>
      </c>
      <c r="C847">
        <v>2023</v>
      </c>
      <c r="D847">
        <v>12</v>
      </c>
      <c r="E847">
        <v>6</v>
      </c>
      <c r="F847" s="4" t="s">
        <v>724</v>
      </c>
      <c r="G847" s="4" t="s">
        <v>12</v>
      </c>
      <c r="H847" s="19">
        <v>57</v>
      </c>
      <c r="I847" s="19" t="str" cm="1">
        <f t="array" ref="I847">_xlfn.IFS(H848&lt;30, "Young Adult", H848&gt;=50, "Senior", H848&gt;= 30, "Adult")</f>
        <v>Senior</v>
      </c>
      <c r="J847" s="4" t="s">
        <v>10</v>
      </c>
      <c r="K847" s="4">
        <v>2</v>
      </c>
      <c r="L847" s="5">
        <v>25</v>
      </c>
      <c r="M847">
        <f t="shared" si="26"/>
        <v>50</v>
      </c>
      <c r="N847" s="17">
        <f t="shared" si="27"/>
        <v>0.75</v>
      </c>
    </row>
    <row r="848" spans="1:14" x14ac:dyDescent="0.25">
      <c r="A848" s="2">
        <v>717</v>
      </c>
      <c r="B848" s="3">
        <v>44996</v>
      </c>
      <c r="C848">
        <v>2023</v>
      </c>
      <c r="D848">
        <v>3</v>
      </c>
      <c r="E848">
        <v>11</v>
      </c>
      <c r="F848" s="4" t="s">
        <v>729</v>
      </c>
      <c r="G848" s="4" t="s">
        <v>9</v>
      </c>
      <c r="H848" s="19">
        <v>57</v>
      </c>
      <c r="I848" s="19" t="str" cm="1">
        <f t="array" ref="I848">_xlfn.IFS(H849&lt;30, "Young Adult", H849&gt;=50, "Senior", H849&gt;= 30, "Adult")</f>
        <v>Senior</v>
      </c>
      <c r="J848" s="4" t="s">
        <v>13</v>
      </c>
      <c r="K848" s="4">
        <v>1</v>
      </c>
      <c r="L848" s="5">
        <v>500</v>
      </c>
      <c r="M848">
        <f t="shared" si="26"/>
        <v>500</v>
      </c>
      <c r="N848" s="17">
        <f t="shared" si="27"/>
        <v>7.5</v>
      </c>
    </row>
    <row r="849" spans="1:14" x14ac:dyDescent="0.25">
      <c r="A849" s="2">
        <v>795</v>
      </c>
      <c r="B849" s="3">
        <v>45258</v>
      </c>
      <c r="C849">
        <v>2023</v>
      </c>
      <c r="D849">
        <v>11</v>
      </c>
      <c r="E849">
        <v>28</v>
      </c>
      <c r="F849" s="4" t="s">
        <v>807</v>
      </c>
      <c r="G849" s="4" t="s">
        <v>9</v>
      </c>
      <c r="H849" s="19">
        <v>57</v>
      </c>
      <c r="I849" s="19" t="str" cm="1">
        <f t="array" ref="I849">_xlfn.IFS(H850&lt;30, "Young Adult", H850&gt;=50, "Senior", H850&gt;= 30, "Adult")</f>
        <v>Senior</v>
      </c>
      <c r="J849" s="4" t="s">
        <v>15</v>
      </c>
      <c r="K849" s="4">
        <v>1</v>
      </c>
      <c r="L849" s="5">
        <v>300</v>
      </c>
      <c r="M849">
        <f t="shared" si="26"/>
        <v>300</v>
      </c>
      <c r="N849" s="17">
        <f t="shared" si="27"/>
        <v>4.5</v>
      </c>
    </row>
    <row r="850" spans="1:14" x14ac:dyDescent="0.25">
      <c r="A850" s="2">
        <v>917</v>
      </c>
      <c r="B850" s="3">
        <v>44991</v>
      </c>
      <c r="C850">
        <v>2023</v>
      </c>
      <c r="D850">
        <v>3</v>
      </c>
      <c r="E850">
        <v>6</v>
      </c>
      <c r="F850" s="4" t="s">
        <v>929</v>
      </c>
      <c r="G850" s="4" t="s">
        <v>12</v>
      </c>
      <c r="H850" s="19">
        <v>57</v>
      </c>
      <c r="I850" s="19" t="str" cm="1">
        <f t="array" ref="I850">_xlfn.IFS(H851&lt;30, "Young Adult", H851&gt;=50, "Senior", H851&gt;= 30, "Adult")</f>
        <v>Senior</v>
      </c>
      <c r="J850" s="4" t="s">
        <v>15</v>
      </c>
      <c r="K850" s="4">
        <v>4</v>
      </c>
      <c r="L850" s="5">
        <v>50</v>
      </c>
      <c r="M850">
        <f t="shared" si="26"/>
        <v>200</v>
      </c>
      <c r="N850" s="17">
        <f t="shared" si="27"/>
        <v>3</v>
      </c>
    </row>
    <row r="851" spans="1:14" x14ac:dyDescent="0.25">
      <c r="A851" s="2">
        <v>936</v>
      </c>
      <c r="B851" s="3">
        <v>44964</v>
      </c>
      <c r="C851">
        <v>2023</v>
      </c>
      <c r="D851">
        <v>2</v>
      </c>
      <c r="E851">
        <v>7</v>
      </c>
      <c r="F851" s="4" t="s">
        <v>948</v>
      </c>
      <c r="G851" s="4" t="s">
        <v>9</v>
      </c>
      <c r="H851" s="19">
        <v>57</v>
      </c>
      <c r="I851" s="19" t="str" cm="1">
        <f t="array" ref="I851">_xlfn.IFS(H852&lt;30, "Young Adult", H852&gt;=50, "Senior", H852&gt;= 30, "Adult")</f>
        <v>Senior</v>
      </c>
      <c r="J851" s="4" t="s">
        <v>10</v>
      </c>
      <c r="K851" s="4">
        <v>4</v>
      </c>
      <c r="L851" s="5">
        <v>50</v>
      </c>
      <c r="M851">
        <f t="shared" si="26"/>
        <v>200</v>
      </c>
      <c r="N851" s="17">
        <f t="shared" si="27"/>
        <v>3</v>
      </c>
    </row>
    <row r="852" spans="1:14" x14ac:dyDescent="0.25">
      <c r="A852" s="2">
        <v>941</v>
      </c>
      <c r="B852" s="3">
        <v>45004</v>
      </c>
      <c r="C852">
        <v>2023</v>
      </c>
      <c r="D852">
        <v>3</v>
      </c>
      <c r="E852">
        <v>19</v>
      </c>
      <c r="F852" s="4" t="s">
        <v>953</v>
      </c>
      <c r="G852" s="4" t="s">
        <v>12</v>
      </c>
      <c r="H852" s="19">
        <v>57</v>
      </c>
      <c r="I852" s="19" t="str" cm="1">
        <f t="array" ref="I852">_xlfn.IFS(H853&lt;30, "Young Adult", H853&gt;=50, "Senior", H853&gt;= 30, "Adult")</f>
        <v>Senior</v>
      </c>
      <c r="J852" s="4" t="s">
        <v>13</v>
      </c>
      <c r="K852" s="4">
        <v>2</v>
      </c>
      <c r="L852" s="5">
        <v>25</v>
      </c>
      <c r="M852">
        <f t="shared" si="26"/>
        <v>50</v>
      </c>
      <c r="N852" s="17">
        <f t="shared" si="27"/>
        <v>0.75</v>
      </c>
    </row>
    <row r="853" spans="1:14" x14ac:dyDescent="0.25">
      <c r="A853" s="2">
        <v>943</v>
      </c>
      <c r="B853" s="3">
        <v>45215</v>
      </c>
      <c r="C853">
        <v>2023</v>
      </c>
      <c r="D853">
        <v>10</v>
      </c>
      <c r="E853">
        <v>16</v>
      </c>
      <c r="F853" s="4" t="s">
        <v>955</v>
      </c>
      <c r="G853" s="4" t="s">
        <v>12</v>
      </c>
      <c r="H853" s="19">
        <v>57</v>
      </c>
      <c r="I853" s="19" t="str" cm="1">
        <f t="array" ref="I853">_xlfn.IFS(H854&lt;30, "Young Adult", H854&gt;=50, "Senior", H854&gt;= 30, "Adult")</f>
        <v>Senior</v>
      </c>
      <c r="J853" s="4" t="s">
        <v>13</v>
      </c>
      <c r="K853" s="4">
        <v>4</v>
      </c>
      <c r="L853" s="5">
        <v>300</v>
      </c>
      <c r="M853">
        <f t="shared" si="26"/>
        <v>1200</v>
      </c>
      <c r="N853" s="17">
        <f t="shared" si="27"/>
        <v>18</v>
      </c>
    </row>
    <row r="854" spans="1:14" x14ac:dyDescent="0.25">
      <c r="A854" s="2">
        <v>952</v>
      </c>
      <c r="B854" s="3">
        <v>45243</v>
      </c>
      <c r="C854">
        <v>2023</v>
      </c>
      <c r="D854">
        <v>11</v>
      </c>
      <c r="E854">
        <v>13</v>
      </c>
      <c r="F854" s="4" t="s">
        <v>964</v>
      </c>
      <c r="G854" s="4" t="s">
        <v>12</v>
      </c>
      <c r="H854" s="19">
        <v>57</v>
      </c>
      <c r="I854" s="19" t="str" cm="1">
        <f t="array" ref="I854">_xlfn.IFS(H855&lt;30, "Young Adult", H855&gt;=50, "Senior", H855&gt;= 30, "Adult")</f>
        <v>Senior</v>
      </c>
      <c r="J854" s="4" t="s">
        <v>13</v>
      </c>
      <c r="K854" s="4">
        <v>1</v>
      </c>
      <c r="L854" s="5">
        <v>25</v>
      </c>
      <c r="M854">
        <f t="shared" si="26"/>
        <v>25</v>
      </c>
      <c r="N854" s="17">
        <f t="shared" si="27"/>
        <v>0.375</v>
      </c>
    </row>
    <row r="855" spans="1:14" x14ac:dyDescent="0.25">
      <c r="A855" s="2">
        <v>992</v>
      </c>
      <c r="B855" s="3">
        <v>45159</v>
      </c>
      <c r="C855">
        <v>2023</v>
      </c>
      <c r="D855">
        <v>8</v>
      </c>
      <c r="E855">
        <v>21</v>
      </c>
      <c r="F855" s="4" t="s">
        <v>1004</v>
      </c>
      <c r="G855" s="4" t="s">
        <v>12</v>
      </c>
      <c r="H855" s="19">
        <v>57</v>
      </c>
      <c r="I855" s="19" t="str" cm="1">
        <f t="array" ref="I855">_xlfn.IFS(H856&lt;30, "Young Adult", H856&gt;=50, "Senior", H856&gt;= 30, "Adult")</f>
        <v>Senior</v>
      </c>
      <c r="J855" s="4" t="s">
        <v>15</v>
      </c>
      <c r="K855" s="4">
        <v>2</v>
      </c>
      <c r="L855" s="5">
        <v>30</v>
      </c>
      <c r="M855">
        <f t="shared" si="26"/>
        <v>60</v>
      </c>
      <c r="N855" s="17">
        <f t="shared" si="27"/>
        <v>0.89999999999999991</v>
      </c>
    </row>
    <row r="856" spans="1:14" x14ac:dyDescent="0.25">
      <c r="A856" s="2">
        <v>35</v>
      </c>
      <c r="B856" s="3">
        <v>45143</v>
      </c>
      <c r="C856">
        <v>2023</v>
      </c>
      <c r="D856">
        <v>8</v>
      </c>
      <c r="E856">
        <v>5</v>
      </c>
      <c r="F856" s="4" t="s">
        <v>47</v>
      </c>
      <c r="G856" s="4" t="s">
        <v>12</v>
      </c>
      <c r="H856" s="19">
        <v>58</v>
      </c>
      <c r="I856" s="19" t="str" cm="1">
        <f t="array" ref="I856">_xlfn.IFS(H857&lt;30, "Young Adult", H857&gt;=50, "Senior", H857&gt;= 30, "Adult")</f>
        <v>Senior</v>
      </c>
      <c r="J856" s="4" t="s">
        <v>10</v>
      </c>
      <c r="K856" s="4">
        <v>3</v>
      </c>
      <c r="L856" s="5">
        <v>300</v>
      </c>
      <c r="M856">
        <f t="shared" si="26"/>
        <v>900</v>
      </c>
      <c r="N856" s="17">
        <f t="shared" si="27"/>
        <v>13.5</v>
      </c>
    </row>
    <row r="857" spans="1:14" x14ac:dyDescent="0.25">
      <c r="A857" s="2">
        <v>150</v>
      </c>
      <c r="B857" s="3">
        <v>44932</v>
      </c>
      <c r="C857">
        <v>2023</v>
      </c>
      <c r="D857">
        <v>1</v>
      </c>
      <c r="E857">
        <v>6</v>
      </c>
      <c r="F857" s="4" t="s">
        <v>162</v>
      </c>
      <c r="G857" s="4" t="s">
        <v>12</v>
      </c>
      <c r="H857" s="19">
        <v>58</v>
      </c>
      <c r="I857" s="19" t="str" cm="1">
        <f t="array" ref="I857">_xlfn.IFS(H858&lt;30, "Young Adult", H858&gt;=50, "Senior", H858&gt;= 30, "Adult")</f>
        <v>Senior</v>
      </c>
      <c r="J857" s="4" t="s">
        <v>15</v>
      </c>
      <c r="K857" s="4">
        <v>4</v>
      </c>
      <c r="L857" s="5">
        <v>30</v>
      </c>
      <c r="M857">
        <f t="shared" si="26"/>
        <v>120</v>
      </c>
      <c r="N857" s="17">
        <f t="shared" si="27"/>
        <v>1.7999999999999998</v>
      </c>
    </row>
    <row r="858" spans="1:14" x14ac:dyDescent="0.25">
      <c r="A858" s="2">
        <v>215</v>
      </c>
      <c r="B858" s="3">
        <v>45259</v>
      </c>
      <c r="C858">
        <v>2023</v>
      </c>
      <c r="D858">
        <v>11</v>
      </c>
      <c r="E858">
        <v>29</v>
      </c>
      <c r="F858" s="4" t="s">
        <v>227</v>
      </c>
      <c r="G858" s="4" t="s">
        <v>9</v>
      </c>
      <c r="H858" s="19">
        <v>58</v>
      </c>
      <c r="I858" s="19" t="str" cm="1">
        <f t="array" ref="I858">_xlfn.IFS(H859&lt;30, "Young Adult", H859&gt;=50, "Senior", H859&gt;= 30, "Adult")</f>
        <v>Senior</v>
      </c>
      <c r="J858" s="4" t="s">
        <v>13</v>
      </c>
      <c r="K858" s="4">
        <v>3</v>
      </c>
      <c r="L858" s="5">
        <v>500</v>
      </c>
      <c r="M858">
        <f t="shared" si="26"/>
        <v>1500</v>
      </c>
      <c r="N858" s="17">
        <f t="shared" si="27"/>
        <v>22.5</v>
      </c>
    </row>
    <row r="859" spans="1:14" x14ac:dyDescent="0.25">
      <c r="A859" s="2">
        <v>229</v>
      </c>
      <c r="B859" s="3">
        <v>45228</v>
      </c>
      <c r="C859">
        <v>2023</v>
      </c>
      <c r="D859">
        <v>10</v>
      </c>
      <c r="E859">
        <v>29</v>
      </c>
      <c r="F859" s="4" t="s">
        <v>241</v>
      </c>
      <c r="G859" s="4" t="s">
        <v>9</v>
      </c>
      <c r="H859" s="19">
        <v>58</v>
      </c>
      <c r="I859" s="19" t="str" cm="1">
        <f t="array" ref="I859">_xlfn.IFS(H860&lt;30, "Young Adult", H860&gt;=50, "Senior", H860&gt;= 30, "Adult")</f>
        <v>Senior</v>
      </c>
      <c r="J859" s="4" t="s">
        <v>10</v>
      </c>
      <c r="K859" s="4">
        <v>3</v>
      </c>
      <c r="L859" s="5">
        <v>30</v>
      </c>
      <c r="M859">
        <f t="shared" si="26"/>
        <v>90</v>
      </c>
      <c r="N859" s="17">
        <f t="shared" si="27"/>
        <v>1.3499999999999999</v>
      </c>
    </row>
    <row r="860" spans="1:14" x14ac:dyDescent="0.25">
      <c r="A860" s="2">
        <v>332</v>
      </c>
      <c r="B860" s="3">
        <v>45022</v>
      </c>
      <c r="C860">
        <v>2023</v>
      </c>
      <c r="D860">
        <v>4</v>
      </c>
      <c r="E860">
        <v>6</v>
      </c>
      <c r="F860" s="4" t="s">
        <v>344</v>
      </c>
      <c r="G860" s="4" t="s">
        <v>9</v>
      </c>
      <c r="H860" s="19">
        <v>58</v>
      </c>
      <c r="I860" s="19" t="str" cm="1">
        <f t="array" ref="I860">_xlfn.IFS(H861&lt;30, "Young Adult", H861&gt;=50, "Senior", H861&gt;= 30, "Adult")</f>
        <v>Senior</v>
      </c>
      <c r="J860" s="4" t="s">
        <v>15</v>
      </c>
      <c r="K860" s="4">
        <v>4</v>
      </c>
      <c r="L860" s="5">
        <v>300</v>
      </c>
      <c r="M860">
        <f t="shared" si="26"/>
        <v>1200</v>
      </c>
      <c r="N860" s="17">
        <f t="shared" si="27"/>
        <v>18</v>
      </c>
    </row>
    <row r="861" spans="1:14" x14ac:dyDescent="0.25">
      <c r="A861" s="2">
        <v>457</v>
      </c>
      <c r="B861" s="3">
        <v>45135</v>
      </c>
      <c r="C861">
        <v>2023</v>
      </c>
      <c r="D861">
        <v>7</v>
      </c>
      <c r="E861">
        <v>28</v>
      </c>
      <c r="F861" s="4" t="s">
        <v>469</v>
      </c>
      <c r="G861" s="4" t="s">
        <v>12</v>
      </c>
      <c r="H861" s="19">
        <v>58</v>
      </c>
      <c r="I861" s="19" t="str" cm="1">
        <f t="array" ref="I861">_xlfn.IFS(H862&lt;30, "Young Adult", H862&gt;=50, "Senior", H862&gt;= 30, "Adult")</f>
        <v>Senior</v>
      </c>
      <c r="J861" s="4" t="s">
        <v>10</v>
      </c>
      <c r="K861" s="4">
        <v>3</v>
      </c>
      <c r="L861" s="5">
        <v>300</v>
      </c>
      <c r="M861">
        <f t="shared" si="26"/>
        <v>900</v>
      </c>
      <c r="N861" s="17">
        <f t="shared" si="27"/>
        <v>13.5</v>
      </c>
    </row>
    <row r="862" spans="1:14" x14ac:dyDescent="0.25">
      <c r="A862" s="2">
        <v>478</v>
      </c>
      <c r="B862" s="3">
        <v>45029</v>
      </c>
      <c r="C862">
        <v>2023</v>
      </c>
      <c r="D862">
        <v>4</v>
      </c>
      <c r="E862">
        <v>13</v>
      </c>
      <c r="F862" s="4" t="s">
        <v>490</v>
      </c>
      <c r="G862" s="4" t="s">
        <v>12</v>
      </c>
      <c r="H862" s="19">
        <v>58</v>
      </c>
      <c r="I862" s="19" t="str" cm="1">
        <f t="array" ref="I862">_xlfn.IFS(H863&lt;30, "Young Adult", H863&gt;=50, "Senior", H863&gt;= 30, "Adult")</f>
        <v>Senior</v>
      </c>
      <c r="J862" s="4" t="s">
        <v>13</v>
      </c>
      <c r="K862" s="4">
        <v>2</v>
      </c>
      <c r="L862" s="5">
        <v>30</v>
      </c>
      <c r="M862">
        <f t="shared" si="26"/>
        <v>60</v>
      </c>
      <c r="N862" s="17">
        <f t="shared" si="27"/>
        <v>0.89999999999999991</v>
      </c>
    </row>
    <row r="863" spans="1:14" x14ac:dyDescent="0.25">
      <c r="A863" s="2">
        <v>508</v>
      </c>
      <c r="B863" s="3">
        <v>45149</v>
      </c>
      <c r="C863">
        <v>2023</v>
      </c>
      <c r="D863">
        <v>8</v>
      </c>
      <c r="E863">
        <v>11</v>
      </c>
      <c r="F863" s="4" t="s">
        <v>520</v>
      </c>
      <c r="G863" s="4" t="s">
        <v>9</v>
      </c>
      <c r="H863" s="19">
        <v>58</v>
      </c>
      <c r="I863" s="19" t="str" cm="1">
        <f t="array" ref="I863">_xlfn.IFS(H864&lt;30, "Young Adult", H864&gt;=50, "Senior", H864&gt;= 30, "Adult")</f>
        <v>Senior</v>
      </c>
      <c r="J863" s="4" t="s">
        <v>10</v>
      </c>
      <c r="K863" s="4">
        <v>2</v>
      </c>
      <c r="L863" s="5">
        <v>300</v>
      </c>
      <c r="M863">
        <f t="shared" si="26"/>
        <v>600</v>
      </c>
      <c r="N863" s="17">
        <f t="shared" si="27"/>
        <v>9</v>
      </c>
    </row>
    <row r="864" spans="1:14" x14ac:dyDescent="0.25">
      <c r="A864" s="2">
        <v>649</v>
      </c>
      <c r="B864" s="3">
        <v>44966</v>
      </c>
      <c r="C864">
        <v>2023</v>
      </c>
      <c r="D864">
        <v>2</v>
      </c>
      <c r="E864">
        <v>9</v>
      </c>
      <c r="F864" s="4" t="s">
        <v>661</v>
      </c>
      <c r="G864" s="4" t="s">
        <v>12</v>
      </c>
      <c r="H864" s="19">
        <v>58</v>
      </c>
      <c r="I864" s="19" t="str" cm="1">
        <f t="array" ref="I864">_xlfn.IFS(H865&lt;30, "Young Adult", H865&gt;=50, "Senior", H865&gt;= 30, "Adult")</f>
        <v>Senior</v>
      </c>
      <c r="J864" s="4" t="s">
        <v>13</v>
      </c>
      <c r="K864" s="4">
        <v>2</v>
      </c>
      <c r="L864" s="5">
        <v>300</v>
      </c>
      <c r="M864">
        <f t="shared" si="26"/>
        <v>600</v>
      </c>
      <c r="N864" s="17">
        <f t="shared" si="27"/>
        <v>9</v>
      </c>
    </row>
    <row r="865" spans="1:14" x14ac:dyDescent="0.25">
      <c r="A865" s="2">
        <v>755</v>
      </c>
      <c r="B865" s="3">
        <v>45038</v>
      </c>
      <c r="C865">
        <v>2023</v>
      </c>
      <c r="D865">
        <v>4</v>
      </c>
      <c r="E865">
        <v>22</v>
      </c>
      <c r="F865" s="4" t="s">
        <v>767</v>
      </c>
      <c r="G865" s="4" t="s">
        <v>12</v>
      </c>
      <c r="H865" s="19">
        <v>58</v>
      </c>
      <c r="I865" s="19" t="str" cm="1">
        <f t="array" ref="I865">_xlfn.IFS(H866&lt;30, "Young Adult", H866&gt;=50, "Senior", H866&gt;= 30, "Adult")</f>
        <v>Senior</v>
      </c>
      <c r="J865" s="4" t="s">
        <v>13</v>
      </c>
      <c r="K865" s="4">
        <v>3</v>
      </c>
      <c r="L865" s="5">
        <v>25</v>
      </c>
      <c r="M865">
        <f t="shared" si="26"/>
        <v>75</v>
      </c>
      <c r="N865" s="17">
        <f t="shared" si="27"/>
        <v>1.125</v>
      </c>
    </row>
    <row r="866" spans="1:14" x14ac:dyDescent="0.25">
      <c r="A866" s="2">
        <v>877</v>
      </c>
      <c r="B866" s="3">
        <v>45096</v>
      </c>
      <c r="C866">
        <v>2023</v>
      </c>
      <c r="D866">
        <v>6</v>
      </c>
      <c r="E866">
        <v>19</v>
      </c>
      <c r="F866" s="4" t="s">
        <v>889</v>
      </c>
      <c r="G866" s="4" t="s">
        <v>12</v>
      </c>
      <c r="H866" s="19">
        <v>58</v>
      </c>
      <c r="I866" s="19" t="str" cm="1">
        <f t="array" ref="I866">_xlfn.IFS(H867&lt;30, "Young Adult", H867&gt;=50, "Senior", H867&gt;= 30, "Adult")</f>
        <v>Senior</v>
      </c>
      <c r="J866" s="4" t="s">
        <v>13</v>
      </c>
      <c r="K866" s="4">
        <v>1</v>
      </c>
      <c r="L866" s="5">
        <v>25</v>
      </c>
      <c r="M866">
        <f t="shared" si="26"/>
        <v>25</v>
      </c>
      <c r="N866" s="17">
        <f t="shared" si="27"/>
        <v>0.375</v>
      </c>
    </row>
    <row r="867" spans="1:14" x14ac:dyDescent="0.25">
      <c r="A867" s="2">
        <v>905</v>
      </c>
      <c r="B867" s="3">
        <v>45018</v>
      </c>
      <c r="C867">
        <v>2023</v>
      </c>
      <c r="D867">
        <v>4</v>
      </c>
      <c r="E867">
        <v>2</v>
      </c>
      <c r="F867" s="4" t="s">
        <v>917</v>
      </c>
      <c r="G867" s="4" t="s">
        <v>9</v>
      </c>
      <c r="H867" s="19">
        <v>58</v>
      </c>
      <c r="I867" s="19" t="str" cm="1">
        <f t="array" ref="I867">_xlfn.IFS(H868&lt;30, "Young Adult", H868&gt;=50, "Senior", H868&gt;= 30, "Adult")</f>
        <v>Senior</v>
      </c>
      <c r="J867" s="4" t="s">
        <v>10</v>
      </c>
      <c r="K867" s="4">
        <v>1</v>
      </c>
      <c r="L867" s="5">
        <v>300</v>
      </c>
      <c r="M867">
        <f t="shared" si="26"/>
        <v>300</v>
      </c>
      <c r="N867" s="17">
        <f t="shared" si="27"/>
        <v>4.5</v>
      </c>
    </row>
    <row r="868" spans="1:14" x14ac:dyDescent="0.25">
      <c r="A868" s="2">
        <v>955</v>
      </c>
      <c r="B868" s="3">
        <v>45121</v>
      </c>
      <c r="C868">
        <v>2023</v>
      </c>
      <c r="D868">
        <v>7</v>
      </c>
      <c r="E868">
        <v>14</v>
      </c>
      <c r="F868" s="4" t="s">
        <v>967</v>
      </c>
      <c r="G868" s="4" t="s">
        <v>9</v>
      </c>
      <c r="H868" s="19">
        <v>58</v>
      </c>
      <c r="I868" s="19" t="str" cm="1">
        <f t="array" ref="I868">_xlfn.IFS(H869&lt;30, "Young Adult", H869&gt;=50, "Senior", H869&gt;= 30, "Adult")</f>
        <v>Senior</v>
      </c>
      <c r="J868" s="4" t="s">
        <v>13</v>
      </c>
      <c r="K868" s="4">
        <v>1</v>
      </c>
      <c r="L868" s="5">
        <v>25</v>
      </c>
      <c r="M868">
        <f t="shared" si="26"/>
        <v>25</v>
      </c>
      <c r="N868" s="17">
        <f t="shared" si="27"/>
        <v>0.375</v>
      </c>
    </row>
    <row r="869" spans="1:14" x14ac:dyDescent="0.25">
      <c r="A869" s="2">
        <v>990</v>
      </c>
      <c r="B869" s="3">
        <v>45071</v>
      </c>
      <c r="C869">
        <v>2023</v>
      </c>
      <c r="D869">
        <v>5</v>
      </c>
      <c r="E869">
        <v>25</v>
      </c>
      <c r="F869" s="4" t="s">
        <v>1002</v>
      </c>
      <c r="G869" s="4" t="s">
        <v>12</v>
      </c>
      <c r="H869" s="19">
        <v>58</v>
      </c>
      <c r="I869" s="19" t="str" cm="1">
        <f t="array" ref="I869">_xlfn.IFS(H870&lt;30, "Young Adult", H870&gt;=50, "Senior", H870&gt;= 30, "Adult")</f>
        <v>Senior</v>
      </c>
      <c r="J869" s="4" t="s">
        <v>10</v>
      </c>
      <c r="K869" s="4">
        <v>2</v>
      </c>
      <c r="L869" s="5">
        <v>500</v>
      </c>
      <c r="M869">
        <f t="shared" si="26"/>
        <v>1000</v>
      </c>
      <c r="N869" s="17">
        <f t="shared" si="27"/>
        <v>15</v>
      </c>
    </row>
    <row r="870" spans="1:14" x14ac:dyDescent="0.25">
      <c r="A870" s="2">
        <v>103</v>
      </c>
      <c r="B870" s="3">
        <v>44943</v>
      </c>
      <c r="C870">
        <v>2023</v>
      </c>
      <c r="D870">
        <v>1</v>
      </c>
      <c r="E870">
        <v>17</v>
      </c>
      <c r="F870" s="4" t="s">
        <v>115</v>
      </c>
      <c r="G870" s="4" t="s">
        <v>12</v>
      </c>
      <c r="H870" s="19">
        <v>59</v>
      </c>
      <c r="I870" s="19" t="str" cm="1">
        <f t="array" ref="I870">_xlfn.IFS(H871&lt;30, "Young Adult", H871&gt;=50, "Senior", H871&gt;= 30, "Adult")</f>
        <v>Senior</v>
      </c>
      <c r="J870" s="4" t="s">
        <v>13</v>
      </c>
      <c r="K870" s="4">
        <v>1</v>
      </c>
      <c r="L870" s="5">
        <v>25</v>
      </c>
      <c r="M870">
        <f t="shared" si="26"/>
        <v>25</v>
      </c>
      <c r="N870" s="17">
        <f t="shared" si="27"/>
        <v>0.375</v>
      </c>
    </row>
    <row r="871" spans="1:14" x14ac:dyDescent="0.25">
      <c r="A871" s="2">
        <v>144</v>
      </c>
      <c r="B871" s="3">
        <v>45122</v>
      </c>
      <c r="C871">
        <v>2023</v>
      </c>
      <c r="D871">
        <v>7</v>
      </c>
      <c r="E871">
        <v>15</v>
      </c>
      <c r="F871" s="4" t="s">
        <v>156</v>
      </c>
      <c r="G871" s="4" t="s">
        <v>12</v>
      </c>
      <c r="H871" s="19">
        <v>59</v>
      </c>
      <c r="I871" s="19" t="str" cm="1">
        <f t="array" ref="I871">_xlfn.IFS(H872&lt;30, "Young Adult", H872&gt;=50, "Senior", H872&gt;= 30, "Adult")</f>
        <v>Senior</v>
      </c>
      <c r="J871" s="4" t="s">
        <v>10</v>
      </c>
      <c r="K871" s="4">
        <v>3</v>
      </c>
      <c r="L871" s="5">
        <v>500</v>
      </c>
      <c r="M871">
        <f t="shared" si="26"/>
        <v>1500</v>
      </c>
      <c r="N871" s="17">
        <f t="shared" si="27"/>
        <v>22.5</v>
      </c>
    </row>
    <row r="872" spans="1:14" x14ac:dyDescent="0.25">
      <c r="A872" s="2">
        <v>228</v>
      </c>
      <c r="B872" s="3">
        <v>45044</v>
      </c>
      <c r="C872">
        <v>2023</v>
      </c>
      <c r="D872">
        <v>4</v>
      </c>
      <c r="E872">
        <v>28</v>
      </c>
      <c r="F872" s="4" t="s">
        <v>240</v>
      </c>
      <c r="G872" s="4" t="s">
        <v>12</v>
      </c>
      <c r="H872" s="19">
        <v>59</v>
      </c>
      <c r="I872" s="19" t="str" cm="1">
        <f t="array" ref="I872">_xlfn.IFS(H873&lt;30, "Young Adult", H873&gt;=50, "Senior", H873&gt;= 30, "Adult")</f>
        <v>Senior</v>
      </c>
      <c r="J872" s="4" t="s">
        <v>15</v>
      </c>
      <c r="K872" s="4">
        <v>2</v>
      </c>
      <c r="L872" s="5">
        <v>30</v>
      </c>
      <c r="M872">
        <f t="shared" si="26"/>
        <v>60</v>
      </c>
      <c r="N872" s="17">
        <f t="shared" si="27"/>
        <v>0.89999999999999991</v>
      </c>
    </row>
    <row r="873" spans="1:14" x14ac:dyDescent="0.25">
      <c r="A873" s="2">
        <v>346</v>
      </c>
      <c r="B873" s="3">
        <v>44968</v>
      </c>
      <c r="C873">
        <v>2023</v>
      </c>
      <c r="D873">
        <v>2</v>
      </c>
      <c r="E873">
        <v>11</v>
      </c>
      <c r="F873" s="4" t="s">
        <v>358</v>
      </c>
      <c r="G873" s="4" t="s">
        <v>9</v>
      </c>
      <c r="H873" s="19">
        <v>59</v>
      </c>
      <c r="I873" s="19" t="str" cm="1">
        <f t="array" ref="I873">_xlfn.IFS(H874&lt;30, "Young Adult", H874&gt;=50, "Senior", H874&gt;= 30, "Adult")</f>
        <v>Senior</v>
      </c>
      <c r="J873" s="4" t="s">
        <v>13</v>
      </c>
      <c r="K873" s="4">
        <v>2</v>
      </c>
      <c r="L873" s="5">
        <v>500</v>
      </c>
      <c r="M873">
        <f t="shared" si="26"/>
        <v>1000</v>
      </c>
      <c r="N873" s="17">
        <f t="shared" si="27"/>
        <v>15</v>
      </c>
    </row>
    <row r="874" spans="1:14" x14ac:dyDescent="0.25">
      <c r="A874" s="2">
        <v>374</v>
      </c>
      <c r="B874" s="3">
        <v>45036</v>
      </c>
      <c r="C874">
        <v>2023</v>
      </c>
      <c r="D874">
        <v>4</v>
      </c>
      <c r="E874">
        <v>20</v>
      </c>
      <c r="F874" s="4" t="s">
        <v>386</v>
      </c>
      <c r="G874" s="4" t="s">
        <v>12</v>
      </c>
      <c r="H874" s="19">
        <v>59</v>
      </c>
      <c r="I874" s="19" t="str" cm="1">
        <f t="array" ref="I874">_xlfn.IFS(H875&lt;30, "Young Adult", H875&gt;=50, "Senior", H875&gt;= 30, "Adult")</f>
        <v>Senior</v>
      </c>
      <c r="J874" s="4" t="s">
        <v>10</v>
      </c>
      <c r="K874" s="4">
        <v>3</v>
      </c>
      <c r="L874" s="5">
        <v>25</v>
      </c>
      <c r="M874">
        <f t="shared" si="26"/>
        <v>75</v>
      </c>
      <c r="N874" s="17">
        <f t="shared" si="27"/>
        <v>1.125</v>
      </c>
    </row>
    <row r="875" spans="1:14" x14ac:dyDescent="0.25">
      <c r="A875" s="2">
        <v>450</v>
      </c>
      <c r="B875" s="3">
        <v>45034</v>
      </c>
      <c r="C875">
        <v>2023</v>
      </c>
      <c r="D875">
        <v>4</v>
      </c>
      <c r="E875">
        <v>18</v>
      </c>
      <c r="F875" s="4" t="s">
        <v>462</v>
      </c>
      <c r="G875" s="4" t="s">
        <v>12</v>
      </c>
      <c r="H875" s="19">
        <v>59</v>
      </c>
      <c r="I875" s="19" t="str" cm="1">
        <f t="array" ref="I875">_xlfn.IFS(H876&lt;30, "Young Adult", H876&gt;=50, "Senior", H876&gt;= 30, "Adult")</f>
        <v>Senior</v>
      </c>
      <c r="J875" s="4" t="s">
        <v>10</v>
      </c>
      <c r="K875" s="4">
        <v>2</v>
      </c>
      <c r="L875" s="5">
        <v>25</v>
      </c>
      <c r="M875">
        <f t="shared" si="26"/>
        <v>50</v>
      </c>
      <c r="N875" s="17">
        <f t="shared" si="27"/>
        <v>0.75</v>
      </c>
    </row>
    <row r="876" spans="1:14" x14ac:dyDescent="0.25">
      <c r="A876" s="2">
        <v>600</v>
      </c>
      <c r="B876" s="3">
        <v>45221</v>
      </c>
      <c r="C876">
        <v>2023</v>
      </c>
      <c r="D876">
        <v>10</v>
      </c>
      <c r="E876">
        <v>22</v>
      </c>
      <c r="F876" s="4" t="s">
        <v>612</v>
      </c>
      <c r="G876" s="4" t="s">
        <v>12</v>
      </c>
      <c r="H876" s="19">
        <v>59</v>
      </c>
      <c r="I876" s="19" t="str" cm="1">
        <f t="array" ref="I876">_xlfn.IFS(H877&lt;30, "Young Adult", H877&gt;=50, "Senior", H877&gt;= 30, "Adult")</f>
        <v>Senior</v>
      </c>
      <c r="J876" s="4" t="s">
        <v>10</v>
      </c>
      <c r="K876" s="4">
        <v>2</v>
      </c>
      <c r="L876" s="5">
        <v>500</v>
      </c>
      <c r="M876">
        <f t="shared" si="26"/>
        <v>1000</v>
      </c>
      <c r="N876" s="17">
        <f t="shared" si="27"/>
        <v>15</v>
      </c>
    </row>
    <row r="877" spans="1:14" x14ac:dyDescent="0.25">
      <c r="A877" s="2">
        <v>647</v>
      </c>
      <c r="B877" s="3">
        <v>45067</v>
      </c>
      <c r="C877">
        <v>2023</v>
      </c>
      <c r="D877">
        <v>5</v>
      </c>
      <c r="E877">
        <v>21</v>
      </c>
      <c r="F877" s="4" t="s">
        <v>659</v>
      </c>
      <c r="G877" s="4" t="s">
        <v>9</v>
      </c>
      <c r="H877" s="19">
        <v>59</v>
      </c>
      <c r="I877" s="19" t="str" cm="1">
        <f t="array" ref="I877">_xlfn.IFS(H878&lt;30, "Young Adult", H878&gt;=50, "Senior", H878&gt;= 30, "Adult")</f>
        <v>Senior</v>
      </c>
      <c r="J877" s="4" t="s">
        <v>13</v>
      </c>
      <c r="K877" s="4">
        <v>3</v>
      </c>
      <c r="L877" s="5">
        <v>500</v>
      </c>
      <c r="M877">
        <f t="shared" si="26"/>
        <v>1500</v>
      </c>
      <c r="N877" s="17">
        <f t="shared" si="27"/>
        <v>22.5</v>
      </c>
    </row>
    <row r="878" spans="1:14" x14ac:dyDescent="0.25">
      <c r="A878" s="2">
        <v>658</v>
      </c>
      <c r="B878" s="3">
        <v>44997</v>
      </c>
      <c r="C878">
        <v>2023</v>
      </c>
      <c r="D878">
        <v>3</v>
      </c>
      <c r="E878">
        <v>12</v>
      </c>
      <c r="F878" s="4" t="s">
        <v>670</v>
      </c>
      <c r="G878" s="4" t="s">
        <v>9</v>
      </c>
      <c r="H878" s="19">
        <v>59</v>
      </c>
      <c r="I878" s="19" t="str" cm="1">
        <f t="array" ref="I878">_xlfn.IFS(H879&lt;30, "Young Adult", H879&gt;=50, "Senior", H879&gt;= 30, "Adult")</f>
        <v>Senior</v>
      </c>
      <c r="J878" s="4" t="s">
        <v>13</v>
      </c>
      <c r="K878" s="4">
        <v>1</v>
      </c>
      <c r="L878" s="5">
        <v>25</v>
      </c>
      <c r="M878">
        <f t="shared" si="26"/>
        <v>25</v>
      </c>
      <c r="N878" s="17">
        <f t="shared" si="27"/>
        <v>0.375</v>
      </c>
    </row>
    <row r="879" spans="1:14" x14ac:dyDescent="0.25">
      <c r="A879" s="2">
        <v>718</v>
      </c>
      <c r="B879" s="3">
        <v>45163</v>
      </c>
      <c r="C879">
        <v>2023</v>
      </c>
      <c r="D879">
        <v>8</v>
      </c>
      <c r="E879">
        <v>25</v>
      </c>
      <c r="F879" s="4" t="s">
        <v>730</v>
      </c>
      <c r="G879" s="4" t="s">
        <v>12</v>
      </c>
      <c r="H879" s="19">
        <v>59</v>
      </c>
      <c r="I879" s="19" t="str" cm="1">
        <f t="array" ref="I879">_xlfn.IFS(H880&lt;30, "Young Adult", H880&gt;=50, "Senior", H880&gt;= 30, "Adult")</f>
        <v>Senior</v>
      </c>
      <c r="J879" s="4" t="s">
        <v>10</v>
      </c>
      <c r="K879" s="4">
        <v>3</v>
      </c>
      <c r="L879" s="5">
        <v>25</v>
      </c>
      <c r="M879">
        <f t="shared" si="26"/>
        <v>75</v>
      </c>
      <c r="N879" s="17">
        <f t="shared" si="27"/>
        <v>1.125</v>
      </c>
    </row>
    <row r="880" spans="1:14" x14ac:dyDescent="0.25">
      <c r="A880" s="2">
        <v>782</v>
      </c>
      <c r="B880" s="3">
        <v>45081</v>
      </c>
      <c r="C880">
        <v>2023</v>
      </c>
      <c r="D880">
        <v>6</v>
      </c>
      <c r="E880">
        <v>4</v>
      </c>
      <c r="F880" s="4" t="s">
        <v>794</v>
      </c>
      <c r="G880" s="4" t="s">
        <v>9</v>
      </c>
      <c r="H880" s="19">
        <v>59</v>
      </c>
      <c r="I880" s="19" t="str" cm="1">
        <f t="array" ref="I880">_xlfn.IFS(H881&lt;30, "Young Adult", H881&gt;=50, "Senior", H881&gt;= 30, "Adult")</f>
        <v>Senior</v>
      </c>
      <c r="J880" s="4" t="s">
        <v>13</v>
      </c>
      <c r="K880" s="4">
        <v>3</v>
      </c>
      <c r="L880" s="5">
        <v>300</v>
      </c>
      <c r="M880">
        <f t="shared" si="26"/>
        <v>900</v>
      </c>
      <c r="N880" s="17">
        <f t="shared" si="27"/>
        <v>13.5</v>
      </c>
    </row>
    <row r="881" spans="1:14" x14ac:dyDescent="0.25">
      <c r="A881" s="2">
        <v>810</v>
      </c>
      <c r="B881" s="3">
        <v>45260</v>
      </c>
      <c r="C881">
        <v>2023</v>
      </c>
      <c r="D881">
        <v>11</v>
      </c>
      <c r="E881">
        <v>30</v>
      </c>
      <c r="F881" s="4" t="s">
        <v>822</v>
      </c>
      <c r="G881" s="4" t="s">
        <v>9</v>
      </c>
      <c r="H881" s="19">
        <v>59</v>
      </c>
      <c r="I881" s="19" t="str" cm="1">
        <f t="array" ref="I881">_xlfn.IFS(H882&lt;30, "Young Adult", H882&gt;=50, "Senior", H882&gt;= 30, "Adult")</f>
        <v>Senior</v>
      </c>
      <c r="J881" s="4" t="s">
        <v>15</v>
      </c>
      <c r="K881" s="4">
        <v>4</v>
      </c>
      <c r="L881" s="5">
        <v>25</v>
      </c>
      <c r="M881">
        <f t="shared" si="26"/>
        <v>100</v>
      </c>
      <c r="N881" s="17">
        <f t="shared" si="27"/>
        <v>1.5</v>
      </c>
    </row>
    <row r="882" spans="1:14" x14ac:dyDescent="0.25">
      <c r="A882" s="2">
        <v>814</v>
      </c>
      <c r="B882" s="3">
        <v>45174</v>
      </c>
      <c r="C882">
        <v>2023</v>
      </c>
      <c r="D882">
        <v>9</v>
      </c>
      <c r="E882">
        <v>5</v>
      </c>
      <c r="F882" s="4" t="s">
        <v>826</v>
      </c>
      <c r="G882" s="4" t="s">
        <v>12</v>
      </c>
      <c r="H882" s="19">
        <v>59</v>
      </c>
      <c r="I882" s="19" t="str" cm="1">
        <f t="array" ref="I882">_xlfn.IFS(H883&lt;30, "Young Adult", H883&gt;=50, "Senior", H883&gt;= 30, "Adult")</f>
        <v>Senior</v>
      </c>
      <c r="J882" s="4" t="s">
        <v>13</v>
      </c>
      <c r="K882" s="4">
        <v>1</v>
      </c>
      <c r="L882" s="5">
        <v>500</v>
      </c>
      <c r="M882">
        <f t="shared" si="26"/>
        <v>500</v>
      </c>
      <c r="N882" s="17">
        <f t="shared" si="27"/>
        <v>7.5</v>
      </c>
    </row>
    <row r="883" spans="1:14" x14ac:dyDescent="0.25">
      <c r="A883" s="2">
        <v>887</v>
      </c>
      <c r="B883" s="3">
        <v>45088</v>
      </c>
      <c r="C883">
        <v>2023</v>
      </c>
      <c r="D883">
        <v>6</v>
      </c>
      <c r="E883">
        <v>11</v>
      </c>
      <c r="F883" s="4" t="s">
        <v>899</v>
      </c>
      <c r="G883" s="4" t="s">
        <v>9</v>
      </c>
      <c r="H883" s="19">
        <v>59</v>
      </c>
      <c r="I883" s="19" t="str" cm="1">
        <f t="array" ref="I883">_xlfn.IFS(H884&lt;30, "Young Adult", H884&gt;=50, "Senior", H884&gt;= 30, "Adult")</f>
        <v>Senior</v>
      </c>
      <c r="J883" s="4" t="s">
        <v>13</v>
      </c>
      <c r="K883" s="4">
        <v>4</v>
      </c>
      <c r="L883" s="5">
        <v>25</v>
      </c>
      <c r="M883">
        <f t="shared" si="26"/>
        <v>100</v>
      </c>
      <c r="N883" s="17">
        <f t="shared" si="27"/>
        <v>1.5</v>
      </c>
    </row>
    <row r="884" spans="1:14" x14ac:dyDescent="0.25">
      <c r="A884" s="2">
        <v>914</v>
      </c>
      <c r="B884" s="3">
        <v>45210</v>
      </c>
      <c r="C884">
        <v>2023</v>
      </c>
      <c r="D884">
        <v>10</v>
      </c>
      <c r="E884">
        <v>11</v>
      </c>
      <c r="F884" s="4" t="s">
        <v>926</v>
      </c>
      <c r="G884" s="4" t="s">
        <v>12</v>
      </c>
      <c r="H884" s="19">
        <v>59</v>
      </c>
      <c r="I884" s="19" t="str" cm="1">
        <f t="array" ref="I884">_xlfn.IFS(H885&lt;30, "Young Adult", H885&gt;=50, "Senior", H885&gt;= 30, "Adult")</f>
        <v>Senior</v>
      </c>
      <c r="J884" s="4" t="s">
        <v>15</v>
      </c>
      <c r="K884" s="4">
        <v>1</v>
      </c>
      <c r="L884" s="5">
        <v>500</v>
      </c>
      <c r="M884">
        <f t="shared" si="26"/>
        <v>500</v>
      </c>
      <c r="N884" s="17">
        <f t="shared" si="27"/>
        <v>7.5</v>
      </c>
    </row>
    <row r="885" spans="1:14" x14ac:dyDescent="0.25">
      <c r="A885" s="2">
        <v>960</v>
      </c>
      <c r="B885" s="3">
        <v>45146</v>
      </c>
      <c r="C885">
        <v>2023</v>
      </c>
      <c r="D885">
        <v>8</v>
      </c>
      <c r="E885">
        <v>8</v>
      </c>
      <c r="F885" s="4" t="s">
        <v>972</v>
      </c>
      <c r="G885" s="4" t="s">
        <v>9</v>
      </c>
      <c r="H885" s="19">
        <v>59</v>
      </c>
      <c r="I885" s="19" t="str" cm="1">
        <f t="array" ref="I885">_xlfn.IFS(H886&lt;30, "Young Adult", H886&gt;=50, "Senior", H886&gt;= 30, "Adult")</f>
        <v>Senior</v>
      </c>
      <c r="J885" s="4" t="s">
        <v>13</v>
      </c>
      <c r="K885" s="4">
        <v>2</v>
      </c>
      <c r="L885" s="5">
        <v>30</v>
      </c>
      <c r="M885">
        <f t="shared" si="26"/>
        <v>60</v>
      </c>
      <c r="N885" s="17">
        <f t="shared" si="27"/>
        <v>0.89999999999999991</v>
      </c>
    </row>
    <row r="886" spans="1:14" x14ac:dyDescent="0.25">
      <c r="A886" s="2">
        <v>970</v>
      </c>
      <c r="B886" s="3">
        <v>45062</v>
      </c>
      <c r="C886">
        <v>2023</v>
      </c>
      <c r="D886">
        <v>5</v>
      </c>
      <c r="E886">
        <v>16</v>
      </c>
      <c r="F886" s="4" t="s">
        <v>982</v>
      </c>
      <c r="G886" s="4" t="s">
        <v>9</v>
      </c>
      <c r="H886" s="19">
        <v>59</v>
      </c>
      <c r="I886" s="19" t="str" cm="1">
        <f t="array" ref="I886">_xlfn.IFS(H887&lt;30, "Young Adult", H887&gt;=50, "Senior", H887&gt;= 30, "Adult")</f>
        <v>Senior</v>
      </c>
      <c r="J886" s="4" t="s">
        <v>15</v>
      </c>
      <c r="K886" s="4">
        <v>4</v>
      </c>
      <c r="L886" s="5">
        <v>500</v>
      </c>
      <c r="M886">
        <f t="shared" si="26"/>
        <v>2000</v>
      </c>
      <c r="N886" s="17">
        <f t="shared" si="27"/>
        <v>30</v>
      </c>
    </row>
    <row r="887" spans="1:14" x14ac:dyDescent="0.25">
      <c r="A887" s="2">
        <v>119</v>
      </c>
      <c r="B887" s="3">
        <v>44998</v>
      </c>
      <c r="C887">
        <v>2023</v>
      </c>
      <c r="D887">
        <v>3</v>
      </c>
      <c r="E887">
        <v>13</v>
      </c>
      <c r="F887" s="4" t="s">
        <v>131</v>
      </c>
      <c r="G887" s="4" t="s">
        <v>12</v>
      </c>
      <c r="H887" s="19">
        <v>60</v>
      </c>
      <c r="I887" s="19" t="str" cm="1">
        <f t="array" ref="I887">_xlfn.IFS(H888&lt;30, "Young Adult", H888&gt;=50, "Senior", H888&gt;= 30, "Adult")</f>
        <v>Senior</v>
      </c>
      <c r="J887" s="4" t="s">
        <v>13</v>
      </c>
      <c r="K887" s="4">
        <v>3</v>
      </c>
      <c r="L887" s="5">
        <v>50</v>
      </c>
      <c r="M887">
        <f t="shared" si="26"/>
        <v>150</v>
      </c>
      <c r="N887" s="17">
        <f t="shared" si="27"/>
        <v>2.25</v>
      </c>
    </row>
    <row r="888" spans="1:14" x14ac:dyDescent="0.25">
      <c r="A888" s="2">
        <v>120</v>
      </c>
      <c r="B888" s="3">
        <v>45053</v>
      </c>
      <c r="C888">
        <v>2023</v>
      </c>
      <c r="D888">
        <v>5</v>
      </c>
      <c r="E888">
        <v>7</v>
      </c>
      <c r="F888" s="4" t="s">
        <v>132</v>
      </c>
      <c r="G888" s="4" t="s">
        <v>9</v>
      </c>
      <c r="H888" s="19">
        <v>60</v>
      </c>
      <c r="I888" s="19" t="str" cm="1">
        <f t="array" ref="I888">_xlfn.IFS(H889&lt;30, "Young Adult", H889&gt;=50, "Senior", H889&gt;= 30, "Adult")</f>
        <v>Senior</v>
      </c>
      <c r="J888" s="4" t="s">
        <v>10</v>
      </c>
      <c r="K888" s="4">
        <v>1</v>
      </c>
      <c r="L888" s="5">
        <v>50</v>
      </c>
      <c r="M888">
        <f t="shared" si="26"/>
        <v>50</v>
      </c>
      <c r="N888" s="17">
        <f t="shared" si="27"/>
        <v>0.75</v>
      </c>
    </row>
    <row r="889" spans="1:14" x14ac:dyDescent="0.25">
      <c r="A889" s="2">
        <v>165</v>
      </c>
      <c r="B889" s="3">
        <v>45183</v>
      </c>
      <c r="C889">
        <v>2023</v>
      </c>
      <c r="D889">
        <v>9</v>
      </c>
      <c r="E889">
        <v>14</v>
      </c>
      <c r="F889" s="4" t="s">
        <v>177</v>
      </c>
      <c r="G889" s="4" t="s">
        <v>12</v>
      </c>
      <c r="H889" s="19">
        <v>60</v>
      </c>
      <c r="I889" s="19" t="str" cm="1">
        <f t="array" ref="I889">_xlfn.IFS(H890&lt;30, "Young Adult", H890&gt;=50, "Senior", H890&gt;= 30, "Adult")</f>
        <v>Senior</v>
      </c>
      <c r="J889" s="4" t="s">
        <v>13</v>
      </c>
      <c r="K889" s="4">
        <v>4</v>
      </c>
      <c r="L889" s="5">
        <v>300</v>
      </c>
      <c r="M889">
        <f t="shared" si="26"/>
        <v>1200</v>
      </c>
      <c r="N889" s="17">
        <f t="shared" si="27"/>
        <v>18</v>
      </c>
    </row>
    <row r="890" spans="1:14" x14ac:dyDescent="0.25">
      <c r="A890" s="2">
        <v>190</v>
      </c>
      <c r="B890" s="3">
        <v>45050</v>
      </c>
      <c r="C890">
        <v>2023</v>
      </c>
      <c r="D890">
        <v>5</v>
      </c>
      <c r="E890">
        <v>4</v>
      </c>
      <c r="F890" s="4" t="s">
        <v>202</v>
      </c>
      <c r="G890" s="4" t="s">
        <v>12</v>
      </c>
      <c r="H890" s="19">
        <v>60</v>
      </c>
      <c r="I890" s="19" t="str" cm="1">
        <f t="array" ref="I890">_xlfn.IFS(H891&lt;30, "Young Adult", H891&gt;=50, "Senior", H891&gt;= 30, "Adult")</f>
        <v>Senior</v>
      </c>
      <c r="J890" s="4" t="s">
        <v>10</v>
      </c>
      <c r="K890" s="4">
        <v>3</v>
      </c>
      <c r="L890" s="5">
        <v>30</v>
      </c>
      <c r="M890">
        <f t="shared" si="26"/>
        <v>90</v>
      </c>
      <c r="N890" s="17">
        <f t="shared" si="27"/>
        <v>1.3499999999999999</v>
      </c>
    </row>
    <row r="891" spans="1:14" x14ac:dyDescent="0.25">
      <c r="A891" s="2">
        <v>291</v>
      </c>
      <c r="B891" s="3">
        <v>44934</v>
      </c>
      <c r="C891">
        <v>2023</v>
      </c>
      <c r="D891">
        <v>1</v>
      </c>
      <c r="E891">
        <v>8</v>
      </c>
      <c r="F891" s="4" t="s">
        <v>303</v>
      </c>
      <c r="G891" s="4" t="s">
        <v>9</v>
      </c>
      <c r="H891" s="19">
        <v>60</v>
      </c>
      <c r="I891" s="19" t="str" cm="1">
        <f t="array" ref="I891">_xlfn.IFS(H892&lt;30, "Young Adult", H892&gt;=50, "Senior", H892&gt;= 30, "Adult")</f>
        <v>Senior</v>
      </c>
      <c r="J891" s="4" t="s">
        <v>13</v>
      </c>
      <c r="K891" s="4">
        <v>2</v>
      </c>
      <c r="L891" s="5">
        <v>300</v>
      </c>
      <c r="M891">
        <f t="shared" si="26"/>
        <v>600</v>
      </c>
      <c r="N891" s="17">
        <f t="shared" si="27"/>
        <v>9</v>
      </c>
    </row>
    <row r="892" spans="1:14" x14ac:dyDescent="0.25">
      <c r="A892" s="2">
        <v>418</v>
      </c>
      <c r="B892" s="3">
        <v>45143</v>
      </c>
      <c r="C892">
        <v>2023</v>
      </c>
      <c r="D892">
        <v>8</v>
      </c>
      <c r="E892">
        <v>5</v>
      </c>
      <c r="F892" s="4" t="s">
        <v>430</v>
      </c>
      <c r="G892" s="4" t="s">
        <v>12</v>
      </c>
      <c r="H892" s="19">
        <v>60</v>
      </c>
      <c r="I892" s="19" t="str" cm="1">
        <f t="array" ref="I892">_xlfn.IFS(H893&lt;30, "Young Adult", H893&gt;=50, "Senior", H893&gt;= 30, "Adult")</f>
        <v>Senior</v>
      </c>
      <c r="J892" s="4" t="s">
        <v>15</v>
      </c>
      <c r="K892" s="4">
        <v>2</v>
      </c>
      <c r="L892" s="5">
        <v>500</v>
      </c>
      <c r="M892">
        <f t="shared" si="26"/>
        <v>1000</v>
      </c>
      <c r="N892" s="17">
        <f t="shared" si="27"/>
        <v>15</v>
      </c>
    </row>
    <row r="893" spans="1:14" x14ac:dyDescent="0.25">
      <c r="A893" s="2">
        <v>432</v>
      </c>
      <c r="B893" s="3">
        <v>44931</v>
      </c>
      <c r="C893">
        <v>2023</v>
      </c>
      <c r="D893">
        <v>1</v>
      </c>
      <c r="E893">
        <v>5</v>
      </c>
      <c r="F893" s="4" t="s">
        <v>444</v>
      </c>
      <c r="G893" s="4" t="s">
        <v>12</v>
      </c>
      <c r="H893" s="19">
        <v>60</v>
      </c>
      <c r="I893" s="19" t="str" cm="1">
        <f t="array" ref="I893">_xlfn.IFS(H894&lt;30, "Young Adult", H894&gt;=50, "Senior", H894&gt;= 30, "Adult")</f>
        <v>Senior</v>
      </c>
      <c r="J893" s="4" t="s">
        <v>15</v>
      </c>
      <c r="K893" s="4">
        <v>2</v>
      </c>
      <c r="L893" s="5">
        <v>500</v>
      </c>
      <c r="M893">
        <f t="shared" si="26"/>
        <v>1000</v>
      </c>
      <c r="N893" s="17">
        <f t="shared" si="27"/>
        <v>15</v>
      </c>
    </row>
    <row r="894" spans="1:14" x14ac:dyDescent="0.25">
      <c r="A894" s="2">
        <v>442</v>
      </c>
      <c r="B894" s="3">
        <v>45002</v>
      </c>
      <c r="C894">
        <v>2023</v>
      </c>
      <c r="D894">
        <v>3</v>
      </c>
      <c r="E894">
        <v>17</v>
      </c>
      <c r="F894" s="4" t="s">
        <v>454</v>
      </c>
      <c r="G894" s="4" t="s">
        <v>12</v>
      </c>
      <c r="H894" s="19">
        <v>60</v>
      </c>
      <c r="I894" s="19" t="str" cm="1">
        <f t="array" ref="I894">_xlfn.IFS(H895&lt;30, "Young Adult", H895&gt;=50, "Senior", H895&gt;= 30, "Adult")</f>
        <v>Senior</v>
      </c>
      <c r="J894" s="4" t="s">
        <v>13</v>
      </c>
      <c r="K894" s="4">
        <v>4</v>
      </c>
      <c r="L894" s="5">
        <v>25</v>
      </c>
      <c r="M894">
        <f t="shared" si="26"/>
        <v>100</v>
      </c>
      <c r="N894" s="17">
        <f t="shared" si="27"/>
        <v>1.5</v>
      </c>
    </row>
    <row r="895" spans="1:14" x14ac:dyDescent="0.25">
      <c r="A895" s="2">
        <v>491</v>
      </c>
      <c r="B895" s="3">
        <v>45069</v>
      </c>
      <c r="C895">
        <v>2023</v>
      </c>
      <c r="D895">
        <v>5</v>
      </c>
      <c r="E895">
        <v>23</v>
      </c>
      <c r="F895" s="4" t="s">
        <v>503</v>
      </c>
      <c r="G895" s="4" t="s">
        <v>12</v>
      </c>
      <c r="H895" s="19">
        <v>60</v>
      </c>
      <c r="I895" s="19" t="str" cm="1">
        <f t="array" ref="I895">_xlfn.IFS(H896&lt;30, "Young Adult", H896&gt;=50, "Senior", H896&gt;= 30, "Adult")</f>
        <v>Senior</v>
      </c>
      <c r="J895" s="4" t="s">
        <v>15</v>
      </c>
      <c r="K895" s="4">
        <v>3</v>
      </c>
      <c r="L895" s="5">
        <v>300</v>
      </c>
      <c r="M895">
        <f t="shared" si="26"/>
        <v>900</v>
      </c>
      <c r="N895" s="17">
        <f t="shared" si="27"/>
        <v>13.5</v>
      </c>
    </row>
    <row r="896" spans="1:14" x14ac:dyDescent="0.25">
      <c r="A896" s="2">
        <v>500</v>
      </c>
      <c r="B896" s="3">
        <v>44986</v>
      </c>
      <c r="C896">
        <v>2023</v>
      </c>
      <c r="D896">
        <v>3</v>
      </c>
      <c r="E896">
        <v>1</v>
      </c>
      <c r="F896" s="4" t="s">
        <v>512</v>
      </c>
      <c r="G896" s="4" t="s">
        <v>12</v>
      </c>
      <c r="H896" s="19">
        <v>60</v>
      </c>
      <c r="I896" s="19" t="str" cm="1">
        <f t="array" ref="I896">_xlfn.IFS(H897&lt;30, "Young Adult", H897&gt;=50, "Senior", H897&gt;= 30, "Adult")</f>
        <v>Senior</v>
      </c>
      <c r="J896" s="4" t="s">
        <v>10</v>
      </c>
      <c r="K896" s="4">
        <v>4</v>
      </c>
      <c r="L896" s="5">
        <v>25</v>
      </c>
      <c r="M896">
        <f t="shared" si="26"/>
        <v>100</v>
      </c>
      <c r="N896" s="17">
        <f t="shared" si="27"/>
        <v>1.5</v>
      </c>
    </row>
    <row r="897" spans="1:14" x14ac:dyDescent="0.25">
      <c r="A897" s="2">
        <v>575</v>
      </c>
      <c r="B897" s="3">
        <v>45013</v>
      </c>
      <c r="C897">
        <v>2023</v>
      </c>
      <c r="D897">
        <v>3</v>
      </c>
      <c r="E897">
        <v>28</v>
      </c>
      <c r="F897" s="4" t="s">
        <v>587</v>
      </c>
      <c r="G897" s="4" t="s">
        <v>9</v>
      </c>
      <c r="H897" s="19">
        <v>60</v>
      </c>
      <c r="I897" s="19" t="str" cm="1">
        <f t="array" ref="I897">_xlfn.IFS(H898&lt;30, "Young Adult", H898&gt;=50, "Senior", H898&gt;= 30, "Adult")</f>
        <v>Senior</v>
      </c>
      <c r="J897" s="4" t="s">
        <v>13</v>
      </c>
      <c r="K897" s="4">
        <v>2</v>
      </c>
      <c r="L897" s="5">
        <v>50</v>
      </c>
      <c r="M897">
        <f t="shared" si="26"/>
        <v>100</v>
      </c>
      <c r="N897" s="17">
        <f t="shared" si="27"/>
        <v>1.5</v>
      </c>
    </row>
    <row r="898" spans="1:14" x14ac:dyDescent="0.25">
      <c r="A898" s="2">
        <v>634</v>
      </c>
      <c r="B898" s="3">
        <v>45207</v>
      </c>
      <c r="C898">
        <v>2023</v>
      </c>
      <c r="D898">
        <v>10</v>
      </c>
      <c r="E898">
        <v>8</v>
      </c>
      <c r="F898" s="4" t="s">
        <v>646</v>
      </c>
      <c r="G898" s="4" t="s">
        <v>9</v>
      </c>
      <c r="H898" s="19">
        <v>60</v>
      </c>
      <c r="I898" s="19" t="str" cm="1">
        <f t="array" ref="I898">_xlfn.IFS(H899&lt;30, "Young Adult", H899&gt;=50, "Senior", H899&gt;= 30, "Adult")</f>
        <v>Senior</v>
      </c>
      <c r="J898" s="4" t="s">
        <v>15</v>
      </c>
      <c r="K898" s="4">
        <v>4</v>
      </c>
      <c r="L898" s="5">
        <v>500</v>
      </c>
      <c r="M898">
        <f t="shared" ref="M898:M961" si="28">K898*L898</f>
        <v>2000</v>
      </c>
      <c r="N898" s="17">
        <f t="shared" ref="N898:N961" si="29">M898*$Q$4</f>
        <v>30</v>
      </c>
    </row>
    <row r="899" spans="1:14" x14ac:dyDescent="0.25">
      <c r="A899" s="2">
        <v>678</v>
      </c>
      <c r="B899" s="3">
        <v>45283</v>
      </c>
      <c r="C899">
        <v>2023</v>
      </c>
      <c r="D899">
        <v>12</v>
      </c>
      <c r="E899">
        <v>23</v>
      </c>
      <c r="F899" s="4" t="s">
        <v>690</v>
      </c>
      <c r="G899" s="4" t="s">
        <v>12</v>
      </c>
      <c r="H899" s="19">
        <v>60</v>
      </c>
      <c r="I899" s="19" t="str" cm="1">
        <f t="array" ref="I899">_xlfn.IFS(H900&lt;30, "Young Adult", H900&gt;=50, "Senior", H900&gt;= 30, "Adult")</f>
        <v>Senior</v>
      </c>
      <c r="J899" s="4" t="s">
        <v>15</v>
      </c>
      <c r="K899" s="4">
        <v>3</v>
      </c>
      <c r="L899" s="5">
        <v>300</v>
      </c>
      <c r="M899">
        <f t="shared" si="28"/>
        <v>900</v>
      </c>
      <c r="N899" s="17">
        <f t="shared" si="29"/>
        <v>13.5</v>
      </c>
    </row>
    <row r="900" spans="1:14" x14ac:dyDescent="0.25">
      <c r="A900" s="2">
        <v>702</v>
      </c>
      <c r="B900" s="3">
        <v>45134</v>
      </c>
      <c r="C900">
        <v>2023</v>
      </c>
      <c r="D900">
        <v>7</v>
      </c>
      <c r="E900">
        <v>27</v>
      </c>
      <c r="F900" s="4" t="s">
        <v>714</v>
      </c>
      <c r="G900" s="4" t="s">
        <v>12</v>
      </c>
      <c r="H900" s="19">
        <v>60</v>
      </c>
      <c r="I900" s="19" t="str" cm="1">
        <f t="array" ref="I900">_xlfn.IFS(H901&lt;30, "Young Adult", H901&gt;=50, "Senior", H901&gt;= 30, "Adult")</f>
        <v>Senior</v>
      </c>
      <c r="J900" s="4" t="s">
        <v>13</v>
      </c>
      <c r="K900" s="4">
        <v>2</v>
      </c>
      <c r="L900" s="5">
        <v>300</v>
      </c>
      <c r="M900">
        <f t="shared" si="28"/>
        <v>600</v>
      </c>
      <c r="N900" s="17">
        <f t="shared" si="29"/>
        <v>9</v>
      </c>
    </row>
    <row r="901" spans="1:14" x14ac:dyDescent="0.25">
      <c r="A901" s="2">
        <v>705</v>
      </c>
      <c r="B901" s="3">
        <v>44992</v>
      </c>
      <c r="C901">
        <v>2023</v>
      </c>
      <c r="D901">
        <v>3</v>
      </c>
      <c r="E901">
        <v>7</v>
      </c>
      <c r="F901" s="4" t="s">
        <v>717</v>
      </c>
      <c r="G901" s="4" t="s">
        <v>9</v>
      </c>
      <c r="H901" s="19">
        <v>60</v>
      </c>
      <c r="I901" s="19" t="str" cm="1">
        <f t="array" ref="I901">_xlfn.IFS(H902&lt;30, "Young Adult", H902&gt;=50, "Senior", H902&gt;= 30, "Adult")</f>
        <v>Senior</v>
      </c>
      <c r="J901" s="4" t="s">
        <v>15</v>
      </c>
      <c r="K901" s="4">
        <v>2</v>
      </c>
      <c r="L901" s="5">
        <v>25</v>
      </c>
      <c r="M901">
        <f t="shared" si="28"/>
        <v>50</v>
      </c>
      <c r="N901" s="17">
        <f t="shared" si="29"/>
        <v>0.75</v>
      </c>
    </row>
    <row r="902" spans="1:14" x14ac:dyDescent="0.25">
      <c r="A902" s="2">
        <v>716</v>
      </c>
      <c r="B902" s="3">
        <v>45146</v>
      </c>
      <c r="C902">
        <v>2023</v>
      </c>
      <c r="D902">
        <v>8</v>
      </c>
      <c r="E902">
        <v>8</v>
      </c>
      <c r="F902" s="4" t="s">
        <v>728</v>
      </c>
      <c r="G902" s="4" t="s">
        <v>12</v>
      </c>
      <c r="H902" s="19">
        <v>60</v>
      </c>
      <c r="I902" s="19" t="str" cm="1">
        <f t="array" ref="I902">_xlfn.IFS(H903&lt;30, "Young Adult", H903&gt;=50, "Senior", H903&gt;= 30, "Adult")</f>
        <v>Senior</v>
      </c>
      <c r="J902" s="4" t="s">
        <v>13</v>
      </c>
      <c r="K902" s="4">
        <v>4</v>
      </c>
      <c r="L902" s="5">
        <v>300</v>
      </c>
      <c r="M902">
        <f t="shared" si="28"/>
        <v>1200</v>
      </c>
      <c r="N902" s="17">
        <f t="shared" si="29"/>
        <v>18</v>
      </c>
    </row>
    <row r="903" spans="1:14" x14ac:dyDescent="0.25">
      <c r="A903" s="2">
        <v>794</v>
      </c>
      <c r="B903" s="3">
        <v>45186</v>
      </c>
      <c r="C903">
        <v>2023</v>
      </c>
      <c r="D903">
        <v>9</v>
      </c>
      <c r="E903">
        <v>17</v>
      </c>
      <c r="F903" s="4" t="s">
        <v>806</v>
      </c>
      <c r="G903" s="4" t="s">
        <v>12</v>
      </c>
      <c r="H903" s="19">
        <v>60</v>
      </c>
      <c r="I903" s="19" t="str" cm="1">
        <f t="array" ref="I903">_xlfn.IFS(H904&lt;30, "Young Adult", H904&gt;=50, "Senior", H904&gt;= 30, "Adult")</f>
        <v>Senior</v>
      </c>
      <c r="J903" s="4" t="s">
        <v>10</v>
      </c>
      <c r="K903" s="4">
        <v>1</v>
      </c>
      <c r="L903" s="5">
        <v>300</v>
      </c>
      <c r="M903">
        <f t="shared" si="28"/>
        <v>300</v>
      </c>
      <c r="N903" s="17">
        <f t="shared" si="29"/>
        <v>4.5</v>
      </c>
    </row>
    <row r="904" spans="1:14" x14ac:dyDescent="0.25">
      <c r="A904" s="2">
        <v>857</v>
      </c>
      <c r="B904" s="3">
        <v>45291</v>
      </c>
      <c r="C904">
        <v>2023</v>
      </c>
      <c r="D904">
        <v>12</v>
      </c>
      <c r="E904">
        <v>31</v>
      </c>
      <c r="F904" s="4" t="s">
        <v>869</v>
      </c>
      <c r="G904" s="4" t="s">
        <v>9</v>
      </c>
      <c r="H904" s="19">
        <v>60</v>
      </c>
      <c r="I904" s="19" t="str" cm="1">
        <f t="array" ref="I904">_xlfn.IFS(H905&lt;30, "Young Adult", H905&gt;=50, "Senior", H905&gt;= 30, "Adult")</f>
        <v>Senior</v>
      </c>
      <c r="J904" s="4" t="s">
        <v>15</v>
      </c>
      <c r="K904" s="4">
        <v>2</v>
      </c>
      <c r="L904" s="5">
        <v>25</v>
      </c>
      <c r="M904">
        <f t="shared" si="28"/>
        <v>50</v>
      </c>
      <c r="N904" s="17">
        <f t="shared" si="29"/>
        <v>0.75</v>
      </c>
    </row>
    <row r="905" spans="1:14" x14ac:dyDescent="0.25">
      <c r="A905" s="2">
        <v>874</v>
      </c>
      <c r="B905" s="3">
        <v>45103</v>
      </c>
      <c r="C905">
        <v>2023</v>
      </c>
      <c r="D905">
        <v>6</v>
      </c>
      <c r="E905">
        <v>26</v>
      </c>
      <c r="F905" s="4" t="s">
        <v>886</v>
      </c>
      <c r="G905" s="4" t="s">
        <v>9</v>
      </c>
      <c r="H905" s="19">
        <v>60</v>
      </c>
      <c r="I905" s="19" t="str" cm="1">
        <f t="array" ref="I905">_xlfn.IFS(H906&lt;30, "Young Adult", H906&gt;=50, "Senior", H906&gt;= 30, "Adult")</f>
        <v>Senior</v>
      </c>
      <c r="J905" s="4" t="s">
        <v>10</v>
      </c>
      <c r="K905" s="4">
        <v>1</v>
      </c>
      <c r="L905" s="5">
        <v>30</v>
      </c>
      <c r="M905">
        <f t="shared" si="28"/>
        <v>30</v>
      </c>
      <c r="N905" s="17">
        <f t="shared" si="29"/>
        <v>0.44999999999999996</v>
      </c>
    </row>
    <row r="906" spans="1:14" x14ac:dyDescent="0.25">
      <c r="A906" s="2">
        <v>957</v>
      </c>
      <c r="B906" s="3">
        <v>45153</v>
      </c>
      <c r="C906">
        <v>2023</v>
      </c>
      <c r="D906">
        <v>8</v>
      </c>
      <c r="E906">
        <v>15</v>
      </c>
      <c r="F906" s="4" t="s">
        <v>969</v>
      </c>
      <c r="G906" s="4" t="s">
        <v>12</v>
      </c>
      <c r="H906" s="19">
        <v>60</v>
      </c>
      <c r="I906" s="19" t="str" cm="1">
        <f t="array" ref="I906">_xlfn.IFS(H907&lt;30, "Young Adult", H907&gt;=50, "Senior", H907&gt;= 30, "Adult")</f>
        <v>Senior</v>
      </c>
      <c r="J906" s="4" t="s">
        <v>15</v>
      </c>
      <c r="K906" s="4">
        <v>4</v>
      </c>
      <c r="L906" s="5">
        <v>30</v>
      </c>
      <c r="M906">
        <f t="shared" si="28"/>
        <v>120</v>
      </c>
      <c r="N906" s="17">
        <f t="shared" si="29"/>
        <v>1.7999999999999998</v>
      </c>
    </row>
    <row r="907" spans="1:14" x14ac:dyDescent="0.25">
      <c r="A907" s="2">
        <v>966</v>
      </c>
      <c r="B907" s="3">
        <v>44977</v>
      </c>
      <c r="C907">
        <v>2023</v>
      </c>
      <c r="D907">
        <v>2</v>
      </c>
      <c r="E907">
        <v>20</v>
      </c>
      <c r="F907" s="4" t="s">
        <v>978</v>
      </c>
      <c r="G907" s="4" t="s">
        <v>9</v>
      </c>
      <c r="H907" s="19">
        <v>60</v>
      </c>
      <c r="I907" s="19" t="str" cm="1">
        <f t="array" ref="I907">_xlfn.IFS(H908&lt;30, "Young Adult", H908&gt;=50, "Senior", H908&gt;= 30, "Adult")</f>
        <v>Senior</v>
      </c>
      <c r="J907" s="4" t="s">
        <v>15</v>
      </c>
      <c r="K907" s="4">
        <v>2</v>
      </c>
      <c r="L907" s="5">
        <v>500</v>
      </c>
      <c r="M907">
        <f t="shared" si="28"/>
        <v>1000</v>
      </c>
      <c r="N907" s="17">
        <f t="shared" si="29"/>
        <v>15</v>
      </c>
    </row>
    <row r="908" spans="1:14" x14ac:dyDescent="0.25">
      <c r="A908" s="2">
        <v>973</v>
      </c>
      <c r="B908" s="3">
        <v>45007</v>
      </c>
      <c r="C908">
        <v>2023</v>
      </c>
      <c r="D908">
        <v>3</v>
      </c>
      <c r="E908">
        <v>22</v>
      </c>
      <c r="F908" s="4" t="s">
        <v>985</v>
      </c>
      <c r="G908" s="4" t="s">
        <v>9</v>
      </c>
      <c r="H908" s="19">
        <v>60</v>
      </c>
      <c r="I908" s="19" t="str" cm="1">
        <f t="array" ref="I908">_xlfn.IFS(H909&lt;30, "Young Adult", H909&gt;=50, "Senior", H909&gt;= 30, "Adult")</f>
        <v>Senior</v>
      </c>
      <c r="J908" s="4" t="s">
        <v>13</v>
      </c>
      <c r="K908" s="4">
        <v>1</v>
      </c>
      <c r="L908" s="5">
        <v>50</v>
      </c>
      <c r="M908">
        <f t="shared" si="28"/>
        <v>50</v>
      </c>
      <c r="N908" s="17">
        <f t="shared" si="29"/>
        <v>0.75</v>
      </c>
    </row>
    <row r="909" spans="1:14" x14ac:dyDescent="0.25">
      <c r="A909" s="2">
        <v>75</v>
      </c>
      <c r="B909" s="3">
        <v>45113</v>
      </c>
      <c r="C909">
        <v>2023</v>
      </c>
      <c r="D909">
        <v>7</v>
      </c>
      <c r="E909">
        <v>6</v>
      </c>
      <c r="F909" s="4" t="s">
        <v>87</v>
      </c>
      <c r="G909" s="4" t="s">
        <v>9</v>
      </c>
      <c r="H909" s="19">
        <v>61</v>
      </c>
      <c r="I909" s="19" t="str" cm="1">
        <f t="array" ref="I909">_xlfn.IFS(H910&lt;30, "Young Adult", H910&gt;=50, "Senior", H910&gt;= 30, "Adult")</f>
        <v>Senior</v>
      </c>
      <c r="J909" s="4" t="s">
        <v>10</v>
      </c>
      <c r="K909" s="4">
        <v>4</v>
      </c>
      <c r="L909" s="5">
        <v>50</v>
      </c>
      <c r="M909">
        <f t="shared" si="28"/>
        <v>200</v>
      </c>
      <c r="N909" s="17">
        <f t="shared" si="29"/>
        <v>3</v>
      </c>
    </row>
    <row r="910" spans="1:14" x14ac:dyDescent="0.25">
      <c r="A910" s="2">
        <v>206</v>
      </c>
      <c r="B910" s="3">
        <v>45143</v>
      </c>
      <c r="C910">
        <v>2023</v>
      </c>
      <c r="D910">
        <v>8</v>
      </c>
      <c r="E910">
        <v>5</v>
      </c>
      <c r="F910" s="4" t="s">
        <v>218</v>
      </c>
      <c r="G910" s="4" t="s">
        <v>9</v>
      </c>
      <c r="H910" s="19">
        <v>61</v>
      </c>
      <c r="I910" s="19" t="str" cm="1">
        <f t="array" ref="I910">_xlfn.IFS(H911&lt;30, "Young Adult", H911&gt;=50, "Senior", H911&gt;= 30, "Adult")</f>
        <v>Senior</v>
      </c>
      <c r="J910" s="4" t="s">
        <v>13</v>
      </c>
      <c r="K910" s="4">
        <v>1</v>
      </c>
      <c r="L910" s="5">
        <v>25</v>
      </c>
      <c r="M910">
        <f t="shared" si="28"/>
        <v>25</v>
      </c>
      <c r="N910" s="17">
        <f t="shared" si="29"/>
        <v>0.375</v>
      </c>
    </row>
    <row r="911" spans="1:14" x14ac:dyDescent="0.25">
      <c r="A911" s="2">
        <v>226</v>
      </c>
      <c r="B911" s="3">
        <v>45228</v>
      </c>
      <c r="C911">
        <v>2023</v>
      </c>
      <c r="D911">
        <v>10</v>
      </c>
      <c r="E911">
        <v>29</v>
      </c>
      <c r="F911" s="4" t="s">
        <v>238</v>
      </c>
      <c r="G911" s="4" t="s">
        <v>12</v>
      </c>
      <c r="H911" s="19">
        <v>61</v>
      </c>
      <c r="I911" s="19" t="str" cm="1">
        <f t="array" ref="I911">_xlfn.IFS(H912&lt;30, "Young Adult", H912&gt;=50, "Senior", H912&gt;= 30, "Adult")</f>
        <v>Senior</v>
      </c>
      <c r="J911" s="4" t="s">
        <v>13</v>
      </c>
      <c r="K911" s="4">
        <v>1</v>
      </c>
      <c r="L911" s="5">
        <v>50</v>
      </c>
      <c r="M911">
        <f t="shared" si="28"/>
        <v>50</v>
      </c>
      <c r="N911" s="17">
        <f t="shared" si="29"/>
        <v>0.75</v>
      </c>
    </row>
    <row r="912" spans="1:14" x14ac:dyDescent="0.25">
      <c r="A912" s="2">
        <v>272</v>
      </c>
      <c r="B912" s="3">
        <v>44982</v>
      </c>
      <c r="C912">
        <v>2023</v>
      </c>
      <c r="D912">
        <v>2</v>
      </c>
      <c r="E912">
        <v>25</v>
      </c>
      <c r="F912" s="4" t="s">
        <v>284</v>
      </c>
      <c r="G912" s="4" t="s">
        <v>12</v>
      </c>
      <c r="H912" s="19">
        <v>61</v>
      </c>
      <c r="I912" s="19" t="str" cm="1">
        <f t="array" ref="I912">_xlfn.IFS(H913&lt;30, "Young Adult", H913&gt;=50, "Senior", H913&gt;= 30, "Adult")</f>
        <v>Senior</v>
      </c>
      <c r="J912" s="4" t="s">
        <v>15</v>
      </c>
      <c r="K912" s="4">
        <v>2</v>
      </c>
      <c r="L912" s="5">
        <v>50</v>
      </c>
      <c r="M912">
        <f t="shared" si="28"/>
        <v>100</v>
      </c>
      <c r="N912" s="17">
        <f t="shared" si="29"/>
        <v>1.5</v>
      </c>
    </row>
    <row r="913" spans="1:14" x14ac:dyDescent="0.25">
      <c r="A913" s="2">
        <v>299</v>
      </c>
      <c r="B913" s="3">
        <v>45132</v>
      </c>
      <c r="C913">
        <v>2023</v>
      </c>
      <c r="D913">
        <v>7</v>
      </c>
      <c r="E913">
        <v>25</v>
      </c>
      <c r="F913" s="4" t="s">
        <v>311</v>
      </c>
      <c r="G913" s="4" t="s">
        <v>9</v>
      </c>
      <c r="H913" s="19">
        <v>61</v>
      </c>
      <c r="I913" s="19" t="str" cm="1">
        <f t="array" ref="I913">_xlfn.IFS(H914&lt;30, "Young Adult", H914&gt;=50, "Senior", H914&gt;= 30, "Adult")</f>
        <v>Senior</v>
      </c>
      <c r="J913" s="4" t="s">
        <v>15</v>
      </c>
      <c r="K913" s="4">
        <v>2</v>
      </c>
      <c r="L913" s="5">
        <v>500</v>
      </c>
      <c r="M913">
        <f t="shared" si="28"/>
        <v>1000</v>
      </c>
      <c r="N913" s="17">
        <f t="shared" si="29"/>
        <v>15</v>
      </c>
    </row>
    <row r="914" spans="1:14" x14ac:dyDescent="0.25">
      <c r="A914" s="2">
        <v>318</v>
      </c>
      <c r="B914" s="3">
        <v>45223</v>
      </c>
      <c r="C914">
        <v>2023</v>
      </c>
      <c r="D914">
        <v>10</v>
      </c>
      <c r="E914">
        <v>24</v>
      </c>
      <c r="F914" s="4" t="s">
        <v>330</v>
      </c>
      <c r="G914" s="4" t="s">
        <v>9</v>
      </c>
      <c r="H914" s="19">
        <v>61</v>
      </c>
      <c r="I914" s="19" t="str" cm="1">
        <f t="array" ref="I914">_xlfn.IFS(H915&lt;30, "Young Adult", H915&gt;=50, "Senior", H915&gt;= 30, "Adult")</f>
        <v>Senior</v>
      </c>
      <c r="J914" s="4" t="s">
        <v>13</v>
      </c>
      <c r="K914" s="4">
        <v>1</v>
      </c>
      <c r="L914" s="5">
        <v>25</v>
      </c>
      <c r="M914">
        <f t="shared" si="28"/>
        <v>25</v>
      </c>
      <c r="N914" s="17">
        <f t="shared" si="29"/>
        <v>0.375</v>
      </c>
    </row>
    <row r="915" spans="1:14" x14ac:dyDescent="0.25">
      <c r="A915" s="2">
        <v>444</v>
      </c>
      <c r="B915" s="3">
        <v>44992</v>
      </c>
      <c r="C915">
        <v>2023</v>
      </c>
      <c r="D915">
        <v>3</v>
      </c>
      <c r="E915">
        <v>7</v>
      </c>
      <c r="F915" s="4" t="s">
        <v>456</v>
      </c>
      <c r="G915" s="4" t="s">
        <v>12</v>
      </c>
      <c r="H915" s="19">
        <v>61</v>
      </c>
      <c r="I915" s="19" t="str" cm="1">
        <f t="array" ref="I915">_xlfn.IFS(H916&lt;30, "Young Adult", H916&gt;=50, "Senior", H916&gt;= 30, "Adult")</f>
        <v>Senior</v>
      </c>
      <c r="J915" s="4" t="s">
        <v>13</v>
      </c>
      <c r="K915" s="4">
        <v>3</v>
      </c>
      <c r="L915" s="5">
        <v>30</v>
      </c>
      <c r="M915">
        <f t="shared" si="28"/>
        <v>90</v>
      </c>
      <c r="N915" s="17">
        <f t="shared" si="29"/>
        <v>1.3499999999999999</v>
      </c>
    </row>
    <row r="916" spans="1:14" x14ac:dyDescent="0.25">
      <c r="A916" s="2">
        <v>492</v>
      </c>
      <c r="B916" s="3">
        <v>45106</v>
      </c>
      <c r="C916">
        <v>2023</v>
      </c>
      <c r="D916">
        <v>6</v>
      </c>
      <c r="E916">
        <v>29</v>
      </c>
      <c r="F916" s="4" t="s">
        <v>504</v>
      </c>
      <c r="G916" s="4" t="s">
        <v>9</v>
      </c>
      <c r="H916" s="19">
        <v>61</v>
      </c>
      <c r="I916" s="19" t="str" cm="1">
        <f t="array" ref="I916">_xlfn.IFS(H917&lt;30, "Young Adult", H917&gt;=50, "Senior", H917&gt;= 30, "Adult")</f>
        <v>Senior</v>
      </c>
      <c r="J916" s="4" t="s">
        <v>10</v>
      </c>
      <c r="K916" s="4">
        <v>4</v>
      </c>
      <c r="L916" s="5">
        <v>25</v>
      </c>
      <c r="M916">
        <f t="shared" si="28"/>
        <v>100</v>
      </c>
      <c r="N916" s="17">
        <f t="shared" si="29"/>
        <v>1.5</v>
      </c>
    </row>
    <row r="917" spans="1:14" x14ac:dyDescent="0.25">
      <c r="A917" s="2">
        <v>612</v>
      </c>
      <c r="B917" s="3">
        <v>45144</v>
      </c>
      <c r="C917">
        <v>2023</v>
      </c>
      <c r="D917">
        <v>8</v>
      </c>
      <c r="E917">
        <v>6</v>
      </c>
      <c r="F917" s="4" t="s">
        <v>624</v>
      </c>
      <c r="G917" s="4" t="s">
        <v>12</v>
      </c>
      <c r="H917" s="19">
        <v>61</v>
      </c>
      <c r="I917" s="19" t="str" cm="1">
        <f t="array" ref="I917">_xlfn.IFS(H918&lt;30, "Young Adult", H918&gt;=50, "Senior", H918&gt;= 30, "Adult")</f>
        <v>Senior</v>
      </c>
      <c r="J917" s="4" t="s">
        <v>15</v>
      </c>
      <c r="K917" s="4">
        <v>1</v>
      </c>
      <c r="L917" s="5">
        <v>500</v>
      </c>
      <c r="M917">
        <f t="shared" si="28"/>
        <v>500</v>
      </c>
      <c r="N917" s="17">
        <f t="shared" si="29"/>
        <v>7.5</v>
      </c>
    </row>
    <row r="918" spans="1:14" x14ac:dyDescent="0.25">
      <c r="A918" s="2">
        <v>615</v>
      </c>
      <c r="B918" s="3">
        <v>45283</v>
      </c>
      <c r="C918">
        <v>2023</v>
      </c>
      <c r="D918">
        <v>12</v>
      </c>
      <c r="E918">
        <v>23</v>
      </c>
      <c r="F918" s="4" t="s">
        <v>627</v>
      </c>
      <c r="G918" s="4" t="s">
        <v>12</v>
      </c>
      <c r="H918" s="19">
        <v>61</v>
      </c>
      <c r="I918" s="19" t="str" cm="1">
        <f t="array" ref="I918">_xlfn.IFS(H919&lt;30, "Young Adult", H919&gt;=50, "Senior", H919&gt;= 30, "Adult")</f>
        <v>Senior</v>
      </c>
      <c r="J918" s="4" t="s">
        <v>13</v>
      </c>
      <c r="K918" s="4">
        <v>4</v>
      </c>
      <c r="L918" s="5">
        <v>25</v>
      </c>
      <c r="M918">
        <f t="shared" si="28"/>
        <v>100</v>
      </c>
      <c r="N918" s="17">
        <f t="shared" si="29"/>
        <v>1.5</v>
      </c>
    </row>
    <row r="919" spans="1:14" x14ac:dyDescent="0.25">
      <c r="A919" s="2">
        <v>724</v>
      </c>
      <c r="B919" s="3">
        <v>45035</v>
      </c>
      <c r="C919">
        <v>2023</v>
      </c>
      <c r="D919">
        <v>4</v>
      </c>
      <c r="E919">
        <v>19</v>
      </c>
      <c r="F919" s="4" t="s">
        <v>736</v>
      </c>
      <c r="G919" s="4" t="s">
        <v>9</v>
      </c>
      <c r="H919" s="19">
        <v>61</v>
      </c>
      <c r="I919" s="19" t="str" cm="1">
        <f t="array" ref="I919">_xlfn.IFS(H920&lt;30, "Young Adult", H920&gt;=50, "Senior", H920&gt;= 30, "Adult")</f>
        <v>Senior</v>
      </c>
      <c r="J919" s="4" t="s">
        <v>13</v>
      </c>
      <c r="K919" s="4">
        <v>3</v>
      </c>
      <c r="L919" s="5">
        <v>50</v>
      </c>
      <c r="M919">
        <f t="shared" si="28"/>
        <v>150</v>
      </c>
      <c r="N919" s="17">
        <f t="shared" si="29"/>
        <v>2.25</v>
      </c>
    </row>
    <row r="920" spans="1:14" x14ac:dyDescent="0.25">
      <c r="A920" s="2">
        <v>725</v>
      </c>
      <c r="B920" s="3">
        <v>45159</v>
      </c>
      <c r="C920">
        <v>2023</v>
      </c>
      <c r="D920">
        <v>8</v>
      </c>
      <c r="E920">
        <v>21</v>
      </c>
      <c r="F920" s="4" t="s">
        <v>737</v>
      </c>
      <c r="G920" s="4" t="s">
        <v>9</v>
      </c>
      <c r="H920" s="19">
        <v>61</v>
      </c>
      <c r="I920" s="19" t="str" cm="1">
        <f t="array" ref="I920">_xlfn.IFS(H921&lt;30, "Young Adult", H921&gt;=50, "Senior", H921&gt;= 30, "Adult")</f>
        <v>Senior</v>
      </c>
      <c r="J920" s="4" t="s">
        <v>15</v>
      </c>
      <c r="K920" s="4">
        <v>1</v>
      </c>
      <c r="L920" s="5">
        <v>300</v>
      </c>
      <c r="M920">
        <f t="shared" si="28"/>
        <v>300</v>
      </c>
      <c r="N920" s="17">
        <f t="shared" si="29"/>
        <v>4.5</v>
      </c>
    </row>
    <row r="921" spans="1:14" x14ac:dyDescent="0.25">
      <c r="A921" s="2">
        <v>732</v>
      </c>
      <c r="B921" s="3">
        <v>44968</v>
      </c>
      <c r="C921">
        <v>2023</v>
      </c>
      <c r="D921">
        <v>2</v>
      </c>
      <c r="E921">
        <v>11</v>
      </c>
      <c r="F921" s="4" t="s">
        <v>744</v>
      </c>
      <c r="G921" s="4" t="s">
        <v>9</v>
      </c>
      <c r="H921" s="19">
        <v>61</v>
      </c>
      <c r="I921" s="19" t="str" cm="1">
        <f t="array" ref="I921">_xlfn.IFS(H922&lt;30, "Young Adult", H922&gt;=50, "Senior", H922&gt;= 30, "Adult")</f>
        <v>Senior</v>
      </c>
      <c r="J921" s="4" t="s">
        <v>15</v>
      </c>
      <c r="K921" s="4">
        <v>2</v>
      </c>
      <c r="L921" s="5">
        <v>500</v>
      </c>
      <c r="M921">
        <f t="shared" si="28"/>
        <v>1000</v>
      </c>
      <c r="N921" s="17">
        <f t="shared" si="29"/>
        <v>15</v>
      </c>
    </row>
    <row r="922" spans="1:14" x14ac:dyDescent="0.25">
      <c r="A922" s="2">
        <v>789</v>
      </c>
      <c r="B922" s="3">
        <v>45199</v>
      </c>
      <c r="C922">
        <v>2023</v>
      </c>
      <c r="D922">
        <v>9</v>
      </c>
      <c r="E922">
        <v>30</v>
      </c>
      <c r="F922" s="4" t="s">
        <v>801</v>
      </c>
      <c r="G922" s="4" t="s">
        <v>12</v>
      </c>
      <c r="H922" s="19">
        <v>61</v>
      </c>
      <c r="I922" s="19" t="str" cm="1">
        <f t="array" ref="I922">_xlfn.IFS(H923&lt;30, "Young Adult", H923&gt;=50, "Senior", H923&gt;= 30, "Adult")</f>
        <v>Senior</v>
      </c>
      <c r="J922" s="4" t="s">
        <v>13</v>
      </c>
      <c r="K922" s="4">
        <v>4</v>
      </c>
      <c r="L922" s="5">
        <v>500</v>
      </c>
      <c r="M922">
        <f t="shared" si="28"/>
        <v>2000</v>
      </c>
      <c r="N922" s="17">
        <f t="shared" si="29"/>
        <v>30</v>
      </c>
    </row>
    <row r="923" spans="1:14" x14ac:dyDescent="0.25">
      <c r="A923" s="2">
        <v>798</v>
      </c>
      <c r="B923" s="3">
        <v>45142</v>
      </c>
      <c r="C923">
        <v>2023</v>
      </c>
      <c r="D923">
        <v>8</v>
      </c>
      <c r="E923">
        <v>4</v>
      </c>
      <c r="F923" s="4" t="s">
        <v>810</v>
      </c>
      <c r="G923" s="4" t="s">
        <v>9</v>
      </c>
      <c r="H923" s="19">
        <v>61</v>
      </c>
      <c r="I923" s="19" t="str" cm="1">
        <f t="array" ref="I923">_xlfn.IFS(H924&lt;30, "Young Adult", H924&gt;=50, "Senior", H924&gt;= 30, "Adult")</f>
        <v>Senior</v>
      </c>
      <c r="J923" s="4" t="s">
        <v>13</v>
      </c>
      <c r="K923" s="4">
        <v>1</v>
      </c>
      <c r="L923" s="5">
        <v>50</v>
      </c>
      <c r="M923">
        <f t="shared" si="28"/>
        <v>50</v>
      </c>
      <c r="N923" s="17">
        <f t="shared" si="29"/>
        <v>0.75</v>
      </c>
    </row>
    <row r="924" spans="1:14" x14ac:dyDescent="0.25">
      <c r="A924" s="2">
        <v>811</v>
      </c>
      <c r="B924" s="3">
        <v>45065</v>
      </c>
      <c r="C924">
        <v>2023</v>
      </c>
      <c r="D924">
        <v>5</v>
      </c>
      <c r="E924">
        <v>19</v>
      </c>
      <c r="F924" s="4" t="s">
        <v>823</v>
      </c>
      <c r="G924" s="4" t="s">
        <v>9</v>
      </c>
      <c r="H924" s="19">
        <v>61</v>
      </c>
      <c r="I924" s="19" t="str" cm="1">
        <f t="array" ref="I924">_xlfn.IFS(H925&lt;30, "Young Adult", H925&gt;=50, "Senior", H925&gt;= 30, "Adult")</f>
        <v>Senior</v>
      </c>
      <c r="J924" s="4" t="s">
        <v>10</v>
      </c>
      <c r="K924" s="4">
        <v>2</v>
      </c>
      <c r="L924" s="5">
        <v>25</v>
      </c>
      <c r="M924">
        <f t="shared" si="28"/>
        <v>50</v>
      </c>
      <c r="N924" s="17">
        <f t="shared" si="29"/>
        <v>0.75</v>
      </c>
    </row>
    <row r="925" spans="1:14" x14ac:dyDescent="0.25">
      <c r="A925" s="2">
        <v>827</v>
      </c>
      <c r="B925" s="3">
        <v>45239</v>
      </c>
      <c r="C925">
        <v>2023</v>
      </c>
      <c r="D925">
        <v>11</v>
      </c>
      <c r="E925">
        <v>9</v>
      </c>
      <c r="F925" s="4" t="s">
        <v>839</v>
      </c>
      <c r="G925" s="4" t="s">
        <v>9</v>
      </c>
      <c r="H925" s="19">
        <v>61</v>
      </c>
      <c r="I925" s="19" t="str" cm="1">
        <f t="array" ref="I925">_xlfn.IFS(H926&lt;30, "Young Adult", H926&gt;=50, "Senior", H926&gt;= 30, "Adult")</f>
        <v>Senior</v>
      </c>
      <c r="J925" s="4" t="s">
        <v>10</v>
      </c>
      <c r="K925" s="4">
        <v>3</v>
      </c>
      <c r="L925" s="5">
        <v>300</v>
      </c>
      <c r="M925">
        <f t="shared" si="28"/>
        <v>900</v>
      </c>
      <c r="N925" s="17">
        <f t="shared" si="29"/>
        <v>13.5</v>
      </c>
    </row>
    <row r="926" spans="1:14" x14ac:dyDescent="0.25">
      <c r="A926" s="2">
        <v>829</v>
      </c>
      <c r="B926" s="3">
        <v>45121</v>
      </c>
      <c r="C926">
        <v>2023</v>
      </c>
      <c r="D926">
        <v>7</v>
      </c>
      <c r="E926">
        <v>14</v>
      </c>
      <c r="F926" s="4" t="s">
        <v>841</v>
      </c>
      <c r="G926" s="4" t="s">
        <v>9</v>
      </c>
      <c r="H926" s="19">
        <v>61</v>
      </c>
      <c r="I926" s="19" t="str" cm="1">
        <f t="array" ref="I926">_xlfn.IFS(H927&lt;30, "Young Adult", H927&gt;=50, "Senior", H927&gt;= 30, "Adult")</f>
        <v>Senior</v>
      </c>
      <c r="J926" s="4" t="s">
        <v>10</v>
      </c>
      <c r="K926" s="4">
        <v>3</v>
      </c>
      <c r="L926" s="5">
        <v>30</v>
      </c>
      <c r="M926">
        <f t="shared" si="28"/>
        <v>90</v>
      </c>
      <c r="N926" s="17">
        <f t="shared" si="29"/>
        <v>1.3499999999999999</v>
      </c>
    </row>
    <row r="927" spans="1:14" x14ac:dyDescent="0.25">
      <c r="A927" s="2">
        <v>19</v>
      </c>
      <c r="B927" s="3">
        <v>45185</v>
      </c>
      <c r="C927">
        <v>2023</v>
      </c>
      <c r="D927">
        <v>9</v>
      </c>
      <c r="E927">
        <v>16</v>
      </c>
      <c r="F927" s="4" t="s">
        <v>31</v>
      </c>
      <c r="G927" s="4" t="s">
        <v>12</v>
      </c>
      <c r="H927" s="19">
        <v>62</v>
      </c>
      <c r="I927" s="19" t="str" cm="1">
        <f t="array" ref="I927">_xlfn.IFS(H928&lt;30, "Young Adult", H928&gt;=50, "Senior", H928&gt;= 30, "Adult")</f>
        <v>Senior</v>
      </c>
      <c r="J927" s="4" t="s">
        <v>13</v>
      </c>
      <c r="K927" s="4">
        <v>2</v>
      </c>
      <c r="L927" s="5">
        <v>25</v>
      </c>
      <c r="M927">
        <f t="shared" si="28"/>
        <v>50</v>
      </c>
      <c r="N927" s="17">
        <f t="shared" si="29"/>
        <v>0.75</v>
      </c>
    </row>
    <row r="928" spans="1:14" x14ac:dyDescent="0.25">
      <c r="A928" s="2">
        <v>59</v>
      </c>
      <c r="B928" s="3">
        <v>45112</v>
      </c>
      <c r="C928">
        <v>2023</v>
      </c>
      <c r="D928">
        <v>7</v>
      </c>
      <c r="E928">
        <v>5</v>
      </c>
      <c r="F928" s="4" t="s">
        <v>71</v>
      </c>
      <c r="G928" s="4" t="s">
        <v>9</v>
      </c>
      <c r="H928" s="19">
        <v>62</v>
      </c>
      <c r="I928" s="19" t="str" cm="1">
        <f t="array" ref="I928">_xlfn.IFS(H929&lt;30, "Young Adult", H929&gt;=50, "Senior", H929&gt;= 30, "Adult")</f>
        <v>Senior</v>
      </c>
      <c r="J928" s="4" t="s">
        <v>13</v>
      </c>
      <c r="K928" s="4">
        <v>1</v>
      </c>
      <c r="L928" s="5">
        <v>50</v>
      </c>
      <c r="M928">
        <f t="shared" si="28"/>
        <v>50</v>
      </c>
      <c r="N928" s="17">
        <f t="shared" si="29"/>
        <v>0.75</v>
      </c>
    </row>
    <row r="929" spans="1:14" x14ac:dyDescent="0.25">
      <c r="A929" s="2">
        <v>157</v>
      </c>
      <c r="B929" s="3">
        <v>45101</v>
      </c>
      <c r="C929">
        <v>2023</v>
      </c>
      <c r="D929">
        <v>6</v>
      </c>
      <c r="E929">
        <v>24</v>
      </c>
      <c r="F929" s="4" t="s">
        <v>169</v>
      </c>
      <c r="G929" s="4" t="s">
        <v>9</v>
      </c>
      <c r="H929" s="19">
        <v>62</v>
      </c>
      <c r="I929" s="19" t="str" cm="1">
        <f t="array" ref="I929">_xlfn.IFS(H930&lt;30, "Young Adult", H930&gt;=50, "Senior", H930&gt;= 30, "Adult")</f>
        <v>Senior</v>
      </c>
      <c r="J929" s="4" t="s">
        <v>15</v>
      </c>
      <c r="K929" s="4">
        <v>4</v>
      </c>
      <c r="L929" s="5">
        <v>500</v>
      </c>
      <c r="M929">
        <f t="shared" si="28"/>
        <v>2000</v>
      </c>
      <c r="N929" s="17">
        <f t="shared" si="29"/>
        <v>30</v>
      </c>
    </row>
    <row r="930" spans="1:14" x14ac:dyDescent="0.25">
      <c r="A930" s="2">
        <v>182</v>
      </c>
      <c r="B930" s="3">
        <v>45092</v>
      </c>
      <c r="C930">
        <v>2023</v>
      </c>
      <c r="D930">
        <v>6</v>
      </c>
      <c r="E930">
        <v>15</v>
      </c>
      <c r="F930" s="4" t="s">
        <v>194</v>
      </c>
      <c r="G930" s="4" t="s">
        <v>9</v>
      </c>
      <c r="H930" s="19">
        <v>62</v>
      </c>
      <c r="I930" s="19" t="str" cm="1">
        <f t="array" ref="I930">_xlfn.IFS(H931&lt;30, "Young Adult", H931&gt;=50, "Senior", H931&gt;= 30, "Adult")</f>
        <v>Senior</v>
      </c>
      <c r="J930" s="4" t="s">
        <v>10</v>
      </c>
      <c r="K930" s="4">
        <v>4</v>
      </c>
      <c r="L930" s="5">
        <v>30</v>
      </c>
      <c r="M930">
        <f t="shared" si="28"/>
        <v>120</v>
      </c>
      <c r="N930" s="17">
        <f t="shared" si="29"/>
        <v>1.7999999999999998</v>
      </c>
    </row>
    <row r="931" spans="1:14" x14ac:dyDescent="0.25">
      <c r="A931" s="2">
        <v>192</v>
      </c>
      <c r="B931" s="3">
        <v>44967</v>
      </c>
      <c r="C931">
        <v>2023</v>
      </c>
      <c r="D931">
        <v>2</v>
      </c>
      <c r="E931">
        <v>10</v>
      </c>
      <c r="F931" s="4" t="s">
        <v>204</v>
      </c>
      <c r="G931" s="4" t="s">
        <v>9</v>
      </c>
      <c r="H931" s="19">
        <v>62</v>
      </c>
      <c r="I931" s="19" t="str" cm="1">
        <f t="array" ref="I931">_xlfn.IFS(H932&lt;30, "Young Adult", H932&gt;=50, "Senior", H932&gt;= 30, "Adult")</f>
        <v>Senior</v>
      </c>
      <c r="J931" s="4" t="s">
        <v>10</v>
      </c>
      <c r="K931" s="4">
        <v>2</v>
      </c>
      <c r="L931" s="5">
        <v>50</v>
      </c>
      <c r="M931">
        <f t="shared" si="28"/>
        <v>100</v>
      </c>
      <c r="N931" s="17">
        <f t="shared" si="29"/>
        <v>1.5</v>
      </c>
    </row>
    <row r="932" spans="1:14" x14ac:dyDescent="0.25">
      <c r="A932" s="2">
        <v>216</v>
      </c>
      <c r="B932" s="3">
        <v>45118</v>
      </c>
      <c r="C932">
        <v>2023</v>
      </c>
      <c r="D932">
        <v>7</v>
      </c>
      <c r="E932">
        <v>11</v>
      </c>
      <c r="F932" s="4" t="s">
        <v>228</v>
      </c>
      <c r="G932" s="4" t="s">
        <v>9</v>
      </c>
      <c r="H932" s="19">
        <v>62</v>
      </c>
      <c r="I932" s="19" t="str" cm="1">
        <f t="array" ref="I932">_xlfn.IFS(H933&lt;30, "Young Adult", H933&gt;=50, "Senior", H933&gt;= 30, "Adult")</f>
        <v>Senior</v>
      </c>
      <c r="J932" s="4" t="s">
        <v>15</v>
      </c>
      <c r="K932" s="4">
        <v>2</v>
      </c>
      <c r="L932" s="5">
        <v>50</v>
      </c>
      <c r="M932">
        <f t="shared" si="28"/>
        <v>100</v>
      </c>
      <c r="N932" s="17">
        <f t="shared" si="29"/>
        <v>1.5</v>
      </c>
    </row>
    <row r="933" spans="1:14" x14ac:dyDescent="0.25">
      <c r="A933" s="2">
        <v>234</v>
      </c>
      <c r="B933" s="3">
        <v>45250</v>
      </c>
      <c r="C933">
        <v>2023</v>
      </c>
      <c r="D933">
        <v>11</v>
      </c>
      <c r="E933">
        <v>20</v>
      </c>
      <c r="F933" s="4" t="s">
        <v>246</v>
      </c>
      <c r="G933" s="4" t="s">
        <v>12</v>
      </c>
      <c r="H933" s="19">
        <v>62</v>
      </c>
      <c r="I933" s="19" t="str" cm="1">
        <f t="array" ref="I933">_xlfn.IFS(H934&lt;30, "Young Adult", H934&gt;=50, "Senior", H934&gt;= 30, "Adult")</f>
        <v>Senior</v>
      </c>
      <c r="J933" s="4" t="s">
        <v>15</v>
      </c>
      <c r="K933" s="4">
        <v>2</v>
      </c>
      <c r="L933" s="5">
        <v>25</v>
      </c>
      <c r="M933">
        <f t="shared" si="28"/>
        <v>50</v>
      </c>
      <c r="N933" s="17">
        <f t="shared" si="29"/>
        <v>0.75</v>
      </c>
    </row>
    <row r="934" spans="1:14" x14ac:dyDescent="0.25">
      <c r="A934" s="2">
        <v>271</v>
      </c>
      <c r="B934" s="3">
        <v>45100</v>
      </c>
      <c r="C934">
        <v>2023</v>
      </c>
      <c r="D934">
        <v>6</v>
      </c>
      <c r="E934">
        <v>23</v>
      </c>
      <c r="F934" s="4" t="s">
        <v>283</v>
      </c>
      <c r="G934" s="4" t="s">
        <v>12</v>
      </c>
      <c r="H934" s="19">
        <v>62</v>
      </c>
      <c r="I934" s="19" t="str" cm="1">
        <f t="array" ref="I934">_xlfn.IFS(H935&lt;30, "Young Adult", H935&gt;=50, "Senior", H935&gt;= 30, "Adult")</f>
        <v>Senior</v>
      </c>
      <c r="J934" s="4" t="s">
        <v>10</v>
      </c>
      <c r="K934" s="4">
        <v>4</v>
      </c>
      <c r="L934" s="5">
        <v>30</v>
      </c>
      <c r="M934">
        <f t="shared" si="28"/>
        <v>120</v>
      </c>
      <c r="N934" s="17">
        <f t="shared" si="29"/>
        <v>1.7999999999999998</v>
      </c>
    </row>
    <row r="935" spans="1:14" x14ac:dyDescent="0.25">
      <c r="A935" s="2">
        <v>345</v>
      </c>
      <c r="B935" s="3">
        <v>45244</v>
      </c>
      <c r="C935">
        <v>2023</v>
      </c>
      <c r="D935">
        <v>11</v>
      </c>
      <c r="E935">
        <v>14</v>
      </c>
      <c r="F935" s="4" t="s">
        <v>357</v>
      </c>
      <c r="G935" s="4" t="s">
        <v>9</v>
      </c>
      <c r="H935" s="19">
        <v>62</v>
      </c>
      <c r="I935" s="19" t="str" cm="1">
        <f t="array" ref="I935">_xlfn.IFS(H936&lt;30, "Young Adult", H936&gt;=50, "Senior", H936&gt;= 30, "Adult")</f>
        <v>Senior</v>
      </c>
      <c r="J935" s="4" t="s">
        <v>15</v>
      </c>
      <c r="K935" s="4">
        <v>1</v>
      </c>
      <c r="L935" s="5">
        <v>30</v>
      </c>
      <c r="M935">
        <f t="shared" si="28"/>
        <v>30</v>
      </c>
      <c r="N935" s="17">
        <f t="shared" si="29"/>
        <v>0.44999999999999996</v>
      </c>
    </row>
    <row r="936" spans="1:14" x14ac:dyDescent="0.25">
      <c r="A936" s="2">
        <v>401</v>
      </c>
      <c r="B936" s="3">
        <v>45210</v>
      </c>
      <c r="C936">
        <v>2023</v>
      </c>
      <c r="D936">
        <v>10</v>
      </c>
      <c r="E936">
        <v>11</v>
      </c>
      <c r="F936" s="4" t="s">
        <v>413</v>
      </c>
      <c r="G936" s="4" t="s">
        <v>12</v>
      </c>
      <c r="H936" s="19">
        <v>62</v>
      </c>
      <c r="I936" s="19" t="str" cm="1">
        <f t="array" ref="I936">_xlfn.IFS(H937&lt;30, "Young Adult", H937&gt;=50, "Senior", H937&gt;= 30, "Adult")</f>
        <v>Senior</v>
      </c>
      <c r="J936" s="4" t="s">
        <v>13</v>
      </c>
      <c r="K936" s="4">
        <v>1</v>
      </c>
      <c r="L936" s="5">
        <v>300</v>
      </c>
      <c r="M936">
        <f t="shared" si="28"/>
        <v>300</v>
      </c>
      <c r="N936" s="17">
        <f t="shared" si="29"/>
        <v>4.5</v>
      </c>
    </row>
    <row r="937" spans="1:14" x14ac:dyDescent="0.25">
      <c r="A937" s="2">
        <v>411</v>
      </c>
      <c r="B937" s="3">
        <v>45062</v>
      </c>
      <c r="C937">
        <v>2023</v>
      </c>
      <c r="D937">
        <v>5</v>
      </c>
      <c r="E937">
        <v>16</v>
      </c>
      <c r="F937" s="4" t="s">
        <v>423</v>
      </c>
      <c r="G937" s="4" t="s">
        <v>9</v>
      </c>
      <c r="H937" s="19">
        <v>62</v>
      </c>
      <c r="I937" s="19" t="str" cm="1">
        <f t="array" ref="I937">_xlfn.IFS(H938&lt;30, "Young Adult", H938&gt;=50, "Senior", H938&gt;= 30, "Adult")</f>
        <v>Senior</v>
      </c>
      <c r="J937" s="4" t="s">
        <v>15</v>
      </c>
      <c r="K937" s="4">
        <v>4</v>
      </c>
      <c r="L937" s="5">
        <v>50</v>
      </c>
      <c r="M937">
        <f t="shared" si="28"/>
        <v>200</v>
      </c>
      <c r="N937" s="17">
        <f t="shared" si="29"/>
        <v>3</v>
      </c>
    </row>
    <row r="938" spans="1:14" x14ac:dyDescent="0.25">
      <c r="A938" s="2">
        <v>523</v>
      </c>
      <c r="B938" s="3">
        <v>45193</v>
      </c>
      <c r="C938">
        <v>2023</v>
      </c>
      <c r="D938">
        <v>9</v>
      </c>
      <c r="E938">
        <v>24</v>
      </c>
      <c r="F938" s="4" t="s">
        <v>535</v>
      </c>
      <c r="G938" s="4" t="s">
        <v>12</v>
      </c>
      <c r="H938" s="19">
        <v>62</v>
      </c>
      <c r="I938" s="19" t="str" cm="1">
        <f t="array" ref="I938">_xlfn.IFS(H939&lt;30, "Young Adult", H939&gt;=50, "Senior", H939&gt;= 30, "Adult")</f>
        <v>Senior</v>
      </c>
      <c r="J938" s="4" t="s">
        <v>15</v>
      </c>
      <c r="K938" s="4">
        <v>1</v>
      </c>
      <c r="L938" s="5">
        <v>300</v>
      </c>
      <c r="M938">
        <f t="shared" si="28"/>
        <v>300</v>
      </c>
      <c r="N938" s="17">
        <f t="shared" si="29"/>
        <v>4.5</v>
      </c>
    </row>
    <row r="939" spans="1:14" x14ac:dyDescent="0.25">
      <c r="A939" s="2">
        <v>629</v>
      </c>
      <c r="B939" s="3">
        <v>45089</v>
      </c>
      <c r="C939">
        <v>2023</v>
      </c>
      <c r="D939">
        <v>6</v>
      </c>
      <c r="E939">
        <v>12</v>
      </c>
      <c r="F939" s="4" t="s">
        <v>641</v>
      </c>
      <c r="G939" s="4" t="s">
        <v>9</v>
      </c>
      <c r="H939" s="19">
        <v>62</v>
      </c>
      <c r="I939" s="19" t="str" cm="1">
        <f t="array" ref="I939">_xlfn.IFS(H940&lt;30, "Young Adult", H940&gt;=50, "Senior", H940&gt;= 30, "Adult")</f>
        <v>Senior</v>
      </c>
      <c r="J939" s="4" t="s">
        <v>15</v>
      </c>
      <c r="K939" s="4">
        <v>2</v>
      </c>
      <c r="L939" s="5">
        <v>25</v>
      </c>
      <c r="M939">
        <f t="shared" si="28"/>
        <v>50</v>
      </c>
      <c r="N939" s="17">
        <f t="shared" si="29"/>
        <v>0.75</v>
      </c>
    </row>
    <row r="940" spans="1:14" x14ac:dyDescent="0.25">
      <c r="A940" s="2">
        <v>639</v>
      </c>
      <c r="B940" s="3">
        <v>45059</v>
      </c>
      <c r="C940">
        <v>2023</v>
      </c>
      <c r="D940">
        <v>5</v>
      </c>
      <c r="E940">
        <v>13</v>
      </c>
      <c r="F940" s="4" t="s">
        <v>651</v>
      </c>
      <c r="G940" s="4" t="s">
        <v>12</v>
      </c>
      <c r="H940" s="19">
        <v>62</v>
      </c>
      <c r="I940" s="19" t="str" cm="1">
        <f t="array" ref="I940">_xlfn.IFS(H941&lt;30, "Young Adult", H941&gt;=50, "Senior", H941&gt;= 30, "Adult")</f>
        <v>Senior</v>
      </c>
      <c r="J940" s="4" t="s">
        <v>10</v>
      </c>
      <c r="K940" s="4">
        <v>4</v>
      </c>
      <c r="L940" s="5">
        <v>50</v>
      </c>
      <c r="M940">
        <f t="shared" si="28"/>
        <v>200</v>
      </c>
      <c r="N940" s="17">
        <f t="shared" si="29"/>
        <v>3</v>
      </c>
    </row>
    <row r="941" spans="1:14" x14ac:dyDescent="0.25">
      <c r="A941" s="2">
        <v>668</v>
      </c>
      <c r="B941" s="3">
        <v>45135</v>
      </c>
      <c r="C941">
        <v>2023</v>
      </c>
      <c r="D941">
        <v>7</v>
      </c>
      <c r="E941">
        <v>28</v>
      </c>
      <c r="F941" s="4" t="s">
        <v>680</v>
      </c>
      <c r="G941" s="4" t="s">
        <v>12</v>
      </c>
      <c r="H941" s="19">
        <v>62</v>
      </c>
      <c r="I941" s="19" t="str" cm="1">
        <f t="array" ref="I941">_xlfn.IFS(H942&lt;30, "Young Adult", H942&gt;=50, "Senior", H942&gt;= 30, "Adult")</f>
        <v>Senior</v>
      </c>
      <c r="J941" s="4" t="s">
        <v>15</v>
      </c>
      <c r="K941" s="4">
        <v>3</v>
      </c>
      <c r="L941" s="5">
        <v>50</v>
      </c>
      <c r="M941">
        <f t="shared" si="28"/>
        <v>150</v>
      </c>
      <c r="N941" s="17">
        <f t="shared" si="29"/>
        <v>2.25</v>
      </c>
    </row>
    <row r="942" spans="1:14" x14ac:dyDescent="0.25">
      <c r="A942" s="2">
        <v>671</v>
      </c>
      <c r="B942" s="3">
        <v>45165</v>
      </c>
      <c r="C942">
        <v>2023</v>
      </c>
      <c r="D942">
        <v>8</v>
      </c>
      <c r="E942">
        <v>27</v>
      </c>
      <c r="F942" s="4" t="s">
        <v>683</v>
      </c>
      <c r="G942" s="4" t="s">
        <v>9</v>
      </c>
      <c r="H942" s="19">
        <v>62</v>
      </c>
      <c r="I942" s="19" t="str" cm="1">
        <f t="array" ref="I942">_xlfn.IFS(H943&lt;30, "Young Adult", H943&gt;=50, "Senior", H943&gt;= 30, "Adult")</f>
        <v>Senior</v>
      </c>
      <c r="J942" s="4" t="s">
        <v>15</v>
      </c>
      <c r="K942" s="4">
        <v>3</v>
      </c>
      <c r="L942" s="5">
        <v>50</v>
      </c>
      <c r="M942">
        <f t="shared" si="28"/>
        <v>150</v>
      </c>
      <c r="N942" s="17">
        <f t="shared" si="29"/>
        <v>2.25</v>
      </c>
    </row>
    <row r="943" spans="1:14" x14ac:dyDescent="0.25">
      <c r="A943" s="2">
        <v>704</v>
      </c>
      <c r="B943" s="3">
        <v>45166</v>
      </c>
      <c r="C943">
        <v>2023</v>
      </c>
      <c r="D943">
        <v>8</v>
      </c>
      <c r="E943">
        <v>28</v>
      </c>
      <c r="F943" s="4" t="s">
        <v>716</v>
      </c>
      <c r="G943" s="4" t="s">
        <v>12</v>
      </c>
      <c r="H943" s="19">
        <v>62</v>
      </c>
      <c r="I943" s="19" t="str" cm="1">
        <f t="array" ref="I943">_xlfn.IFS(H944&lt;30, "Young Adult", H944&gt;=50, "Senior", H944&gt;= 30, "Adult")</f>
        <v>Senior</v>
      </c>
      <c r="J943" s="4" t="s">
        <v>13</v>
      </c>
      <c r="K943" s="4">
        <v>3</v>
      </c>
      <c r="L943" s="5">
        <v>30</v>
      </c>
      <c r="M943">
        <f t="shared" si="28"/>
        <v>90</v>
      </c>
      <c r="N943" s="17">
        <f t="shared" si="29"/>
        <v>1.3499999999999999</v>
      </c>
    </row>
    <row r="944" spans="1:14" x14ac:dyDescent="0.25">
      <c r="A944" s="2">
        <v>756</v>
      </c>
      <c r="B944" s="3">
        <v>45165</v>
      </c>
      <c r="C944">
        <v>2023</v>
      </c>
      <c r="D944">
        <v>8</v>
      </c>
      <c r="E944">
        <v>27</v>
      </c>
      <c r="F944" s="4" t="s">
        <v>768</v>
      </c>
      <c r="G944" s="4" t="s">
        <v>12</v>
      </c>
      <c r="H944" s="19">
        <v>62</v>
      </c>
      <c r="I944" s="19" t="str" cm="1">
        <f t="array" ref="I944">_xlfn.IFS(H945&lt;30, "Young Adult", H945&gt;=50, "Senior", H945&gt;= 30, "Adult")</f>
        <v>Senior</v>
      </c>
      <c r="J944" s="4" t="s">
        <v>15</v>
      </c>
      <c r="K944" s="4">
        <v>4</v>
      </c>
      <c r="L944" s="5">
        <v>300</v>
      </c>
      <c r="M944">
        <f t="shared" si="28"/>
        <v>1200</v>
      </c>
      <c r="N944" s="17">
        <f t="shared" si="29"/>
        <v>18</v>
      </c>
    </row>
    <row r="945" spans="1:14" x14ac:dyDescent="0.25">
      <c r="A945" s="2">
        <v>790</v>
      </c>
      <c r="B945" s="3">
        <v>45146</v>
      </c>
      <c r="C945">
        <v>2023</v>
      </c>
      <c r="D945">
        <v>8</v>
      </c>
      <c r="E945">
        <v>8</v>
      </c>
      <c r="F945" s="4" t="s">
        <v>802</v>
      </c>
      <c r="G945" s="4" t="s">
        <v>9</v>
      </c>
      <c r="H945" s="19">
        <v>62</v>
      </c>
      <c r="I945" s="19" t="str" cm="1">
        <f t="array" ref="I945">_xlfn.IFS(H946&lt;30, "Young Adult", H946&gt;=50, "Senior", H946&gt;= 30, "Adult")</f>
        <v>Senior</v>
      </c>
      <c r="J945" s="4" t="s">
        <v>13</v>
      </c>
      <c r="K945" s="4">
        <v>1</v>
      </c>
      <c r="L945" s="5">
        <v>25</v>
      </c>
      <c r="M945">
        <f t="shared" si="28"/>
        <v>25</v>
      </c>
      <c r="N945" s="17">
        <f t="shared" si="29"/>
        <v>0.375</v>
      </c>
    </row>
    <row r="946" spans="1:14" x14ac:dyDescent="0.25">
      <c r="A946" s="2">
        <v>809</v>
      </c>
      <c r="B946" s="3">
        <v>45194</v>
      </c>
      <c r="C946">
        <v>2023</v>
      </c>
      <c r="D946">
        <v>9</v>
      </c>
      <c r="E946">
        <v>25</v>
      </c>
      <c r="F946" s="4" t="s">
        <v>821</v>
      </c>
      <c r="G946" s="4" t="s">
        <v>12</v>
      </c>
      <c r="H946" s="19">
        <v>62</v>
      </c>
      <c r="I946" s="19" t="str" cm="1">
        <f t="array" ref="I946">_xlfn.IFS(H947&lt;30, "Young Adult", H947&gt;=50, "Senior", H947&gt;= 30, "Adult")</f>
        <v>Senior</v>
      </c>
      <c r="J946" s="4" t="s">
        <v>10</v>
      </c>
      <c r="K946" s="4">
        <v>2</v>
      </c>
      <c r="L946" s="5">
        <v>50</v>
      </c>
      <c r="M946">
        <f t="shared" si="28"/>
        <v>100</v>
      </c>
      <c r="N946" s="17">
        <f t="shared" si="29"/>
        <v>1.5</v>
      </c>
    </row>
    <row r="947" spans="1:14" x14ac:dyDescent="0.25">
      <c r="A947" s="2">
        <v>840</v>
      </c>
      <c r="B947" s="3">
        <v>45070</v>
      </c>
      <c r="C947">
        <v>2023</v>
      </c>
      <c r="D947">
        <v>5</v>
      </c>
      <c r="E947">
        <v>24</v>
      </c>
      <c r="F947" s="4" t="s">
        <v>852</v>
      </c>
      <c r="G947" s="4" t="s">
        <v>9</v>
      </c>
      <c r="H947" s="19">
        <v>62</v>
      </c>
      <c r="I947" s="19" t="str" cm="1">
        <f t="array" ref="I947">_xlfn.IFS(H948&lt;30, "Young Adult", H948&gt;=50, "Senior", H948&gt;= 30, "Adult")</f>
        <v>Senior</v>
      </c>
      <c r="J947" s="4" t="s">
        <v>13</v>
      </c>
      <c r="K947" s="4">
        <v>2</v>
      </c>
      <c r="L947" s="5">
        <v>25</v>
      </c>
      <c r="M947">
        <f t="shared" si="28"/>
        <v>50</v>
      </c>
      <c r="N947" s="17">
        <f t="shared" si="29"/>
        <v>0.75</v>
      </c>
    </row>
    <row r="948" spans="1:14" x14ac:dyDescent="0.25">
      <c r="A948" s="2">
        <v>871</v>
      </c>
      <c r="B948" s="3">
        <v>45169</v>
      </c>
      <c r="C948">
        <v>2023</v>
      </c>
      <c r="D948">
        <v>8</v>
      </c>
      <c r="E948">
        <v>31</v>
      </c>
      <c r="F948" s="4" t="s">
        <v>883</v>
      </c>
      <c r="G948" s="4" t="s">
        <v>9</v>
      </c>
      <c r="H948" s="19">
        <v>62</v>
      </c>
      <c r="I948" s="19" t="str" cm="1">
        <f t="array" ref="I948">_xlfn.IFS(H949&lt;30, "Young Adult", H949&gt;=50, "Senior", H949&gt;= 30, "Adult")</f>
        <v>Senior</v>
      </c>
      <c r="J948" s="4" t="s">
        <v>10</v>
      </c>
      <c r="K948" s="4">
        <v>2</v>
      </c>
      <c r="L948" s="5">
        <v>30</v>
      </c>
      <c r="M948">
        <f t="shared" si="28"/>
        <v>60</v>
      </c>
      <c r="N948" s="17">
        <f t="shared" si="29"/>
        <v>0.89999999999999991</v>
      </c>
    </row>
    <row r="949" spans="1:14" x14ac:dyDescent="0.25">
      <c r="A949" s="2">
        <v>937</v>
      </c>
      <c r="B949" s="3">
        <v>45222</v>
      </c>
      <c r="C949">
        <v>2023</v>
      </c>
      <c r="D949">
        <v>10</v>
      </c>
      <c r="E949">
        <v>23</v>
      </c>
      <c r="F949" s="4" t="s">
        <v>949</v>
      </c>
      <c r="G949" s="4" t="s">
        <v>12</v>
      </c>
      <c r="H949" s="19">
        <v>62</v>
      </c>
      <c r="I949" s="19" t="str" cm="1">
        <f t="array" ref="I949">_xlfn.IFS(H950&lt;30, "Young Adult", H950&gt;=50, "Senior", H950&gt;= 30, "Adult")</f>
        <v>Senior</v>
      </c>
      <c r="J949" s="4" t="s">
        <v>10</v>
      </c>
      <c r="K949" s="4">
        <v>1</v>
      </c>
      <c r="L949" s="5">
        <v>500</v>
      </c>
      <c r="M949">
        <f t="shared" si="28"/>
        <v>500</v>
      </c>
      <c r="N949" s="17">
        <f t="shared" si="29"/>
        <v>7.5</v>
      </c>
    </row>
    <row r="950" spans="1:14" x14ac:dyDescent="0.25">
      <c r="A950" s="2">
        <v>946</v>
      </c>
      <c r="B950" s="3">
        <v>45054</v>
      </c>
      <c r="C950">
        <v>2023</v>
      </c>
      <c r="D950">
        <v>5</v>
      </c>
      <c r="E950">
        <v>8</v>
      </c>
      <c r="F950" s="4" t="s">
        <v>958</v>
      </c>
      <c r="G950" s="4" t="s">
        <v>9</v>
      </c>
      <c r="H950" s="19">
        <v>62</v>
      </c>
      <c r="I950" s="19" t="str" cm="1">
        <f t="array" ref="I950">_xlfn.IFS(H951&lt;30, "Young Adult", H951&gt;=50, "Senior", H951&gt;= 30, "Adult")</f>
        <v>Senior</v>
      </c>
      <c r="J950" s="4" t="s">
        <v>15</v>
      </c>
      <c r="K950" s="4">
        <v>4</v>
      </c>
      <c r="L950" s="5">
        <v>500</v>
      </c>
      <c r="M950">
        <f t="shared" si="28"/>
        <v>2000</v>
      </c>
      <c r="N950" s="17">
        <f t="shared" si="29"/>
        <v>30</v>
      </c>
    </row>
    <row r="951" spans="1:14" x14ac:dyDescent="0.25">
      <c r="A951" s="2">
        <v>958</v>
      </c>
      <c r="B951" s="3">
        <v>45079</v>
      </c>
      <c r="C951">
        <v>2023</v>
      </c>
      <c r="D951">
        <v>6</v>
      </c>
      <c r="E951">
        <v>2</v>
      </c>
      <c r="F951" s="4" t="s">
        <v>970</v>
      </c>
      <c r="G951" s="4" t="s">
        <v>9</v>
      </c>
      <c r="H951" s="19">
        <v>62</v>
      </c>
      <c r="I951" s="19" t="str" cm="1">
        <f t="array" ref="I951">_xlfn.IFS(H952&lt;30, "Young Adult", H952&gt;=50, "Senior", H952&gt;= 30, "Adult")</f>
        <v>Senior</v>
      </c>
      <c r="J951" s="4" t="s">
        <v>15</v>
      </c>
      <c r="K951" s="4">
        <v>2</v>
      </c>
      <c r="L951" s="5">
        <v>25</v>
      </c>
      <c r="M951">
        <f t="shared" si="28"/>
        <v>50</v>
      </c>
      <c r="N951" s="17">
        <f t="shared" si="29"/>
        <v>0.75</v>
      </c>
    </row>
    <row r="952" spans="1:14" x14ac:dyDescent="0.25">
      <c r="A952" s="2">
        <v>967</v>
      </c>
      <c r="B952" s="3">
        <v>45033</v>
      </c>
      <c r="C952">
        <v>2023</v>
      </c>
      <c r="D952">
        <v>4</v>
      </c>
      <c r="E952">
        <v>17</v>
      </c>
      <c r="F952" s="4" t="s">
        <v>979</v>
      </c>
      <c r="G952" s="4" t="s">
        <v>9</v>
      </c>
      <c r="H952" s="19">
        <v>62</v>
      </c>
      <c r="I952" s="19" t="str" cm="1">
        <f t="array" ref="I952">_xlfn.IFS(H953&lt;30, "Young Adult", H953&gt;=50, "Senior", H953&gt;= 30, "Adult")</f>
        <v>Senior</v>
      </c>
      <c r="J952" s="4" t="s">
        <v>10</v>
      </c>
      <c r="K952" s="4">
        <v>1</v>
      </c>
      <c r="L952" s="5">
        <v>25</v>
      </c>
      <c r="M952">
        <f t="shared" si="28"/>
        <v>25</v>
      </c>
      <c r="N952" s="17">
        <f t="shared" si="29"/>
        <v>0.375</v>
      </c>
    </row>
    <row r="953" spans="1:14" x14ac:dyDescent="0.25">
      <c r="A953" s="2">
        <v>996</v>
      </c>
      <c r="B953" s="3">
        <v>45062</v>
      </c>
      <c r="C953">
        <v>2023</v>
      </c>
      <c r="D953">
        <v>5</v>
      </c>
      <c r="E953">
        <v>16</v>
      </c>
      <c r="F953" s="4" t="s">
        <v>1008</v>
      </c>
      <c r="G953" s="4" t="s">
        <v>9</v>
      </c>
      <c r="H953" s="19">
        <v>62</v>
      </c>
      <c r="I953" s="19" t="str" cm="1">
        <f t="array" ref="I953">_xlfn.IFS(H954&lt;30, "Young Adult", H954&gt;=50, "Senior", H954&gt;= 30, "Adult")</f>
        <v>Senior</v>
      </c>
      <c r="J953" s="4" t="s">
        <v>13</v>
      </c>
      <c r="K953" s="4">
        <v>1</v>
      </c>
      <c r="L953" s="5">
        <v>50</v>
      </c>
      <c r="M953">
        <f t="shared" si="28"/>
        <v>50</v>
      </c>
      <c r="N953" s="17">
        <f t="shared" si="29"/>
        <v>0.75</v>
      </c>
    </row>
    <row r="954" spans="1:14" x14ac:dyDescent="0.25">
      <c r="A954" s="2">
        <v>9</v>
      </c>
      <c r="B954" s="3">
        <v>45273</v>
      </c>
      <c r="C954">
        <v>2023</v>
      </c>
      <c r="D954">
        <v>12</v>
      </c>
      <c r="E954">
        <v>13</v>
      </c>
      <c r="F954" s="4" t="s">
        <v>21</v>
      </c>
      <c r="G954" s="4" t="s">
        <v>9</v>
      </c>
      <c r="H954" s="19">
        <v>63</v>
      </c>
      <c r="I954" s="19" t="str" cm="1">
        <f t="array" ref="I954">_xlfn.IFS(H955&lt;30, "Young Adult", H955&gt;=50, "Senior", H955&gt;= 30, "Adult")</f>
        <v>Senior</v>
      </c>
      <c r="J954" s="4" t="s">
        <v>15</v>
      </c>
      <c r="K954" s="4">
        <v>2</v>
      </c>
      <c r="L954" s="5">
        <v>300</v>
      </c>
      <c r="M954">
        <f t="shared" si="28"/>
        <v>600</v>
      </c>
      <c r="N954" s="17">
        <f t="shared" si="29"/>
        <v>9</v>
      </c>
    </row>
    <row r="955" spans="1:14" x14ac:dyDescent="0.25">
      <c r="A955" s="2">
        <v>57</v>
      </c>
      <c r="B955" s="3">
        <v>45248</v>
      </c>
      <c r="C955">
        <v>2023</v>
      </c>
      <c r="D955">
        <v>11</v>
      </c>
      <c r="E955">
        <v>18</v>
      </c>
      <c r="F955" s="4" t="s">
        <v>69</v>
      </c>
      <c r="G955" s="4" t="s">
        <v>12</v>
      </c>
      <c r="H955" s="19">
        <v>63</v>
      </c>
      <c r="I955" s="19" t="str" cm="1">
        <f t="array" ref="I955">_xlfn.IFS(H956&lt;30, "Young Adult", H956&gt;=50, "Senior", H956&gt;= 30, "Adult")</f>
        <v>Senior</v>
      </c>
      <c r="J955" s="4" t="s">
        <v>10</v>
      </c>
      <c r="K955" s="4">
        <v>1</v>
      </c>
      <c r="L955" s="5">
        <v>30</v>
      </c>
      <c r="M955">
        <f t="shared" si="28"/>
        <v>30</v>
      </c>
      <c r="N955" s="17">
        <f t="shared" si="29"/>
        <v>0.44999999999999996</v>
      </c>
    </row>
    <row r="956" spans="1:14" x14ac:dyDescent="0.25">
      <c r="A956" s="2">
        <v>153</v>
      </c>
      <c r="B956" s="3">
        <v>45276</v>
      </c>
      <c r="C956">
        <v>2023</v>
      </c>
      <c r="D956">
        <v>12</v>
      </c>
      <c r="E956">
        <v>16</v>
      </c>
      <c r="F956" s="4" t="s">
        <v>165</v>
      </c>
      <c r="G956" s="4" t="s">
        <v>9</v>
      </c>
      <c r="H956" s="19">
        <v>63</v>
      </c>
      <c r="I956" s="19" t="str" cm="1">
        <f t="array" ref="I956">_xlfn.IFS(H957&lt;30, "Young Adult", H957&gt;=50, "Senior", H957&gt;= 30, "Adult")</f>
        <v>Senior</v>
      </c>
      <c r="J956" s="4" t="s">
        <v>15</v>
      </c>
      <c r="K956" s="4">
        <v>2</v>
      </c>
      <c r="L956" s="5">
        <v>500</v>
      </c>
      <c r="M956">
        <f t="shared" si="28"/>
        <v>1000</v>
      </c>
      <c r="N956" s="17">
        <f t="shared" si="29"/>
        <v>15</v>
      </c>
    </row>
    <row r="957" spans="1:14" x14ac:dyDescent="0.25">
      <c r="A957" s="2">
        <v>189</v>
      </c>
      <c r="B957" s="3">
        <v>44956</v>
      </c>
      <c r="C957">
        <v>2023</v>
      </c>
      <c r="D957">
        <v>1</v>
      </c>
      <c r="E957">
        <v>30</v>
      </c>
      <c r="F957" s="4" t="s">
        <v>201</v>
      </c>
      <c r="G957" s="4" t="s">
        <v>9</v>
      </c>
      <c r="H957" s="19">
        <v>63</v>
      </c>
      <c r="I957" s="19" t="str" cm="1">
        <f t="array" ref="I957">_xlfn.IFS(H958&lt;30, "Young Adult", H958&gt;=50, "Senior", H958&gt;= 30, "Adult")</f>
        <v>Senior</v>
      </c>
      <c r="J957" s="4" t="s">
        <v>10</v>
      </c>
      <c r="K957" s="4">
        <v>1</v>
      </c>
      <c r="L957" s="5">
        <v>50</v>
      </c>
      <c r="M957">
        <f t="shared" si="28"/>
        <v>50</v>
      </c>
      <c r="N957" s="17">
        <f t="shared" si="29"/>
        <v>0.75</v>
      </c>
    </row>
    <row r="958" spans="1:14" x14ac:dyDescent="0.25">
      <c r="A958" s="2">
        <v>431</v>
      </c>
      <c r="B958" s="3">
        <v>45214</v>
      </c>
      <c r="C958">
        <v>2023</v>
      </c>
      <c r="D958">
        <v>10</v>
      </c>
      <c r="E958">
        <v>15</v>
      </c>
      <c r="F958" s="4" t="s">
        <v>443</v>
      </c>
      <c r="G958" s="4" t="s">
        <v>9</v>
      </c>
      <c r="H958" s="19">
        <v>63</v>
      </c>
      <c r="I958" s="19" t="str" cm="1">
        <f t="array" ref="I958">_xlfn.IFS(H959&lt;30, "Young Adult", H959&gt;=50, "Senior", H959&gt;= 30, "Adult")</f>
        <v>Senior</v>
      </c>
      <c r="J958" s="4" t="s">
        <v>15</v>
      </c>
      <c r="K958" s="4">
        <v>4</v>
      </c>
      <c r="L958" s="5">
        <v>300</v>
      </c>
      <c r="M958">
        <f t="shared" si="28"/>
        <v>1200</v>
      </c>
      <c r="N958" s="17">
        <f t="shared" si="29"/>
        <v>18</v>
      </c>
    </row>
    <row r="959" spans="1:14" x14ac:dyDescent="0.25">
      <c r="A959" s="2">
        <v>462</v>
      </c>
      <c r="B959" s="3">
        <v>45017</v>
      </c>
      <c r="C959">
        <v>2023</v>
      </c>
      <c r="D959">
        <v>4</v>
      </c>
      <c r="E959">
        <v>1</v>
      </c>
      <c r="F959" s="4" t="s">
        <v>474</v>
      </c>
      <c r="G959" s="4" t="s">
        <v>9</v>
      </c>
      <c r="H959" s="19">
        <v>63</v>
      </c>
      <c r="I959" s="19" t="str" cm="1">
        <f t="array" ref="I959">_xlfn.IFS(H960&lt;30, "Young Adult", H960&gt;=50, "Senior", H960&gt;= 30, "Adult")</f>
        <v>Senior</v>
      </c>
      <c r="J959" s="4" t="s">
        <v>15</v>
      </c>
      <c r="K959" s="4">
        <v>4</v>
      </c>
      <c r="L959" s="5">
        <v>300</v>
      </c>
      <c r="M959">
        <f t="shared" si="28"/>
        <v>1200</v>
      </c>
      <c r="N959" s="17">
        <f t="shared" si="29"/>
        <v>18</v>
      </c>
    </row>
    <row r="960" spans="1:14" x14ac:dyDescent="0.25">
      <c r="A960" s="2">
        <v>466</v>
      </c>
      <c r="B960" s="3">
        <v>45097</v>
      </c>
      <c r="C960">
        <v>2023</v>
      </c>
      <c r="D960">
        <v>6</v>
      </c>
      <c r="E960">
        <v>20</v>
      </c>
      <c r="F960" s="4" t="s">
        <v>478</v>
      </c>
      <c r="G960" s="4" t="s">
        <v>9</v>
      </c>
      <c r="H960" s="19">
        <v>63</v>
      </c>
      <c r="I960" s="19" t="str" cm="1">
        <f t="array" ref="I960">_xlfn.IFS(H961&lt;30, "Young Adult", H961&gt;=50, "Senior", H961&gt;= 30, "Adult")</f>
        <v>Senior</v>
      </c>
      <c r="J960" s="4" t="s">
        <v>15</v>
      </c>
      <c r="K960" s="4">
        <v>4</v>
      </c>
      <c r="L960" s="5">
        <v>25</v>
      </c>
      <c r="M960">
        <f t="shared" si="28"/>
        <v>100</v>
      </c>
      <c r="N960" s="17">
        <f t="shared" si="29"/>
        <v>1.5</v>
      </c>
    </row>
    <row r="961" spans="1:14" x14ac:dyDescent="0.25">
      <c r="A961" s="2">
        <v>547</v>
      </c>
      <c r="B961" s="3">
        <v>44992</v>
      </c>
      <c r="C961">
        <v>2023</v>
      </c>
      <c r="D961">
        <v>3</v>
      </c>
      <c r="E961">
        <v>7</v>
      </c>
      <c r="F961" s="4" t="s">
        <v>559</v>
      </c>
      <c r="G961" s="4" t="s">
        <v>9</v>
      </c>
      <c r="H961" s="19">
        <v>63</v>
      </c>
      <c r="I961" s="19" t="str" cm="1">
        <f t="array" ref="I961">_xlfn.IFS(H962&lt;30, "Young Adult", H962&gt;=50, "Senior", H962&gt;= 30, "Adult")</f>
        <v>Senior</v>
      </c>
      <c r="J961" s="4" t="s">
        <v>13</v>
      </c>
      <c r="K961" s="4">
        <v>4</v>
      </c>
      <c r="L961" s="5">
        <v>500</v>
      </c>
      <c r="M961">
        <f t="shared" si="28"/>
        <v>2000</v>
      </c>
      <c r="N961" s="17">
        <f t="shared" si="29"/>
        <v>30</v>
      </c>
    </row>
    <row r="962" spans="1:14" x14ac:dyDescent="0.25">
      <c r="A962" s="2">
        <v>574</v>
      </c>
      <c r="B962" s="3">
        <v>45169</v>
      </c>
      <c r="C962">
        <v>2023</v>
      </c>
      <c r="D962">
        <v>8</v>
      </c>
      <c r="E962">
        <v>31</v>
      </c>
      <c r="F962" s="4" t="s">
        <v>586</v>
      </c>
      <c r="G962" s="4" t="s">
        <v>12</v>
      </c>
      <c r="H962" s="19">
        <v>63</v>
      </c>
      <c r="I962" s="19" t="str" cm="1">
        <f t="array" ref="I962">_xlfn.IFS(H963&lt;30, "Young Adult", H963&gt;=50, "Senior", H963&gt;= 30, "Adult")</f>
        <v>Senior</v>
      </c>
      <c r="J962" s="4" t="s">
        <v>15</v>
      </c>
      <c r="K962" s="4">
        <v>2</v>
      </c>
      <c r="L962" s="5">
        <v>25</v>
      </c>
      <c r="M962">
        <f t="shared" ref="M962:M1025" si="30">K962*L962</f>
        <v>50</v>
      </c>
      <c r="N962" s="17">
        <f t="shared" ref="N962:N1025" si="31">M962*$Q$4</f>
        <v>0.75</v>
      </c>
    </row>
    <row r="963" spans="1:14" x14ac:dyDescent="0.25">
      <c r="A963" s="2">
        <v>620</v>
      </c>
      <c r="B963" s="3">
        <v>45054</v>
      </c>
      <c r="C963">
        <v>2023</v>
      </c>
      <c r="D963">
        <v>5</v>
      </c>
      <c r="E963">
        <v>8</v>
      </c>
      <c r="F963" s="4" t="s">
        <v>632</v>
      </c>
      <c r="G963" s="4" t="s">
        <v>9</v>
      </c>
      <c r="H963" s="19">
        <v>63</v>
      </c>
      <c r="I963" s="19" t="str" cm="1">
        <f t="array" ref="I963">_xlfn.IFS(H964&lt;30, "Young Adult", H964&gt;=50, "Senior", H964&gt;= 30, "Adult")</f>
        <v>Senior</v>
      </c>
      <c r="J963" s="4" t="s">
        <v>15</v>
      </c>
      <c r="K963" s="4">
        <v>3</v>
      </c>
      <c r="L963" s="5">
        <v>25</v>
      </c>
      <c r="M963">
        <f t="shared" si="30"/>
        <v>75</v>
      </c>
      <c r="N963" s="17">
        <f t="shared" si="31"/>
        <v>1.125</v>
      </c>
    </row>
    <row r="964" spans="1:14" x14ac:dyDescent="0.25">
      <c r="A964" s="2">
        <v>635</v>
      </c>
      <c r="B964" s="3">
        <v>45155</v>
      </c>
      <c r="C964">
        <v>2023</v>
      </c>
      <c r="D964">
        <v>8</v>
      </c>
      <c r="E964">
        <v>17</v>
      </c>
      <c r="F964" s="4" t="s">
        <v>647</v>
      </c>
      <c r="G964" s="4" t="s">
        <v>12</v>
      </c>
      <c r="H964" s="19">
        <v>63</v>
      </c>
      <c r="I964" s="19" t="str" cm="1">
        <f t="array" ref="I964">_xlfn.IFS(H965&lt;30, "Young Adult", H965&gt;=50, "Senior", H965&gt;= 30, "Adult")</f>
        <v>Senior</v>
      </c>
      <c r="J964" s="4" t="s">
        <v>15</v>
      </c>
      <c r="K964" s="4">
        <v>3</v>
      </c>
      <c r="L964" s="5">
        <v>300</v>
      </c>
      <c r="M964">
        <f t="shared" si="30"/>
        <v>900</v>
      </c>
      <c r="N964" s="17">
        <f t="shared" si="31"/>
        <v>13.5</v>
      </c>
    </row>
    <row r="965" spans="1:14" x14ac:dyDescent="0.25">
      <c r="A965" s="2">
        <v>676</v>
      </c>
      <c r="B965" s="3">
        <v>45126</v>
      </c>
      <c r="C965">
        <v>2023</v>
      </c>
      <c r="D965">
        <v>7</v>
      </c>
      <c r="E965">
        <v>19</v>
      </c>
      <c r="F965" s="4" t="s">
        <v>688</v>
      </c>
      <c r="G965" s="4" t="s">
        <v>9</v>
      </c>
      <c r="H965" s="19">
        <v>63</v>
      </c>
      <c r="I965" s="19" t="str" cm="1">
        <f t="array" ref="I965">_xlfn.IFS(H966&lt;30, "Young Adult", H966&gt;=50, "Senior", H966&gt;= 30, "Adult")</f>
        <v>Senior</v>
      </c>
      <c r="J965" s="4" t="s">
        <v>15</v>
      </c>
      <c r="K965" s="4">
        <v>3</v>
      </c>
      <c r="L965" s="5">
        <v>500</v>
      </c>
      <c r="M965">
        <f t="shared" si="30"/>
        <v>1500</v>
      </c>
      <c r="N965" s="17">
        <f t="shared" si="31"/>
        <v>22.5</v>
      </c>
    </row>
    <row r="966" spans="1:14" x14ac:dyDescent="0.25">
      <c r="A966" s="2">
        <v>824</v>
      </c>
      <c r="B966" s="3">
        <v>45051</v>
      </c>
      <c r="C966">
        <v>2023</v>
      </c>
      <c r="D966">
        <v>5</v>
      </c>
      <c r="E966">
        <v>5</v>
      </c>
      <c r="F966" s="4" t="s">
        <v>836</v>
      </c>
      <c r="G966" s="4" t="s">
        <v>9</v>
      </c>
      <c r="H966" s="19">
        <v>63</v>
      </c>
      <c r="I966" s="19" t="str" cm="1">
        <f t="array" ref="I966">_xlfn.IFS(H967&lt;30, "Young Adult", H967&gt;=50, "Senior", H967&gt;= 30, "Adult")</f>
        <v>Senior</v>
      </c>
      <c r="J966" s="4" t="s">
        <v>13</v>
      </c>
      <c r="K966" s="4">
        <v>4</v>
      </c>
      <c r="L966" s="5">
        <v>30</v>
      </c>
      <c r="M966">
        <f t="shared" si="30"/>
        <v>120</v>
      </c>
      <c r="N966" s="17">
        <f t="shared" si="31"/>
        <v>1.7999999999999998</v>
      </c>
    </row>
    <row r="967" spans="1:14" x14ac:dyDescent="0.25">
      <c r="A967" s="2">
        <v>848</v>
      </c>
      <c r="B967" s="3">
        <v>44970</v>
      </c>
      <c r="C967">
        <v>2023</v>
      </c>
      <c r="D967">
        <v>2</v>
      </c>
      <c r="E967">
        <v>13</v>
      </c>
      <c r="F967" s="4" t="s">
        <v>860</v>
      </c>
      <c r="G967" s="4" t="s">
        <v>12</v>
      </c>
      <c r="H967" s="19">
        <v>63</v>
      </c>
      <c r="I967" s="19" t="str" cm="1">
        <f t="array" ref="I967">_xlfn.IFS(H968&lt;30, "Young Adult", H968&gt;=50, "Senior", H968&gt;= 30, "Adult")</f>
        <v>Senior</v>
      </c>
      <c r="J967" s="4" t="s">
        <v>13</v>
      </c>
      <c r="K967" s="4">
        <v>3</v>
      </c>
      <c r="L967" s="5">
        <v>25</v>
      </c>
      <c r="M967">
        <f t="shared" si="30"/>
        <v>75</v>
      </c>
      <c r="N967" s="17">
        <f t="shared" si="31"/>
        <v>1.125</v>
      </c>
    </row>
    <row r="968" spans="1:14" x14ac:dyDescent="0.25">
      <c r="A968" s="2">
        <v>860</v>
      </c>
      <c r="B968" s="3">
        <v>44935</v>
      </c>
      <c r="C968">
        <v>2023</v>
      </c>
      <c r="D968">
        <v>1</v>
      </c>
      <c r="E968">
        <v>9</v>
      </c>
      <c r="F968" s="4" t="s">
        <v>872</v>
      </c>
      <c r="G968" s="4" t="s">
        <v>9</v>
      </c>
      <c r="H968" s="19">
        <v>63</v>
      </c>
      <c r="I968" s="19" t="str" cm="1">
        <f t="array" ref="I968">_xlfn.IFS(H969&lt;30, "Young Adult", H969&gt;=50, "Senior", H969&gt;= 30, "Adult")</f>
        <v>Senior</v>
      </c>
      <c r="J968" s="4" t="s">
        <v>13</v>
      </c>
      <c r="K968" s="4">
        <v>4</v>
      </c>
      <c r="L968" s="5">
        <v>50</v>
      </c>
      <c r="M968">
        <f t="shared" si="30"/>
        <v>200</v>
      </c>
      <c r="N968" s="17">
        <f t="shared" si="31"/>
        <v>3</v>
      </c>
    </row>
    <row r="969" spans="1:14" x14ac:dyDescent="0.25">
      <c r="A969" s="2">
        <v>872</v>
      </c>
      <c r="B969" s="3">
        <v>45210</v>
      </c>
      <c r="C969">
        <v>2023</v>
      </c>
      <c r="D969">
        <v>10</v>
      </c>
      <c r="E969">
        <v>11</v>
      </c>
      <c r="F969" s="4" t="s">
        <v>884</v>
      </c>
      <c r="G969" s="4" t="s">
        <v>12</v>
      </c>
      <c r="H969" s="19">
        <v>63</v>
      </c>
      <c r="I969" s="19" t="str" cm="1">
        <f t="array" ref="I969">_xlfn.IFS(H970&lt;30, "Young Adult", H970&gt;=50, "Senior", H970&gt;= 30, "Adult")</f>
        <v>Senior</v>
      </c>
      <c r="J969" s="4" t="s">
        <v>10</v>
      </c>
      <c r="K969" s="4">
        <v>3</v>
      </c>
      <c r="L969" s="5">
        <v>25</v>
      </c>
      <c r="M969">
        <f t="shared" si="30"/>
        <v>75</v>
      </c>
      <c r="N969" s="17">
        <f t="shared" si="31"/>
        <v>1.125</v>
      </c>
    </row>
    <row r="970" spans="1:14" x14ac:dyDescent="0.25">
      <c r="A970" s="2">
        <v>988</v>
      </c>
      <c r="B970" s="3">
        <v>45074</v>
      </c>
      <c r="C970">
        <v>2023</v>
      </c>
      <c r="D970">
        <v>5</v>
      </c>
      <c r="E970">
        <v>28</v>
      </c>
      <c r="F970" s="4" t="s">
        <v>1000</v>
      </c>
      <c r="G970" s="4" t="s">
        <v>12</v>
      </c>
      <c r="H970" s="19">
        <v>63</v>
      </c>
      <c r="I970" s="19" t="str" cm="1">
        <f t="array" ref="I970">_xlfn.IFS(H971&lt;30, "Young Adult", H971&gt;=50, "Senior", H971&gt;= 30, "Adult")</f>
        <v>Senior</v>
      </c>
      <c r="J970" s="4" t="s">
        <v>13</v>
      </c>
      <c r="K970" s="4">
        <v>3</v>
      </c>
      <c r="L970" s="5">
        <v>25</v>
      </c>
      <c r="M970">
        <f t="shared" si="30"/>
        <v>75</v>
      </c>
      <c r="N970" s="17">
        <f t="shared" si="31"/>
        <v>1.125</v>
      </c>
    </row>
    <row r="971" spans="1:14" x14ac:dyDescent="0.25">
      <c r="A971" s="2">
        <v>14</v>
      </c>
      <c r="B971" s="3">
        <v>44943</v>
      </c>
      <c r="C971">
        <v>2023</v>
      </c>
      <c r="D971">
        <v>1</v>
      </c>
      <c r="E971">
        <v>27</v>
      </c>
      <c r="F971" s="4" t="s">
        <v>26</v>
      </c>
      <c r="G971" s="4" t="s">
        <v>9</v>
      </c>
      <c r="H971" s="19">
        <v>64</v>
      </c>
      <c r="I971" s="19" t="str" cm="1">
        <f t="array" ref="I971">_xlfn.IFS(H972&lt;30, "Young Adult", H972&gt;=50, "Senior", H972&gt;= 30, "Adult")</f>
        <v>Senior</v>
      </c>
      <c r="J971" s="4" t="s">
        <v>13</v>
      </c>
      <c r="K971" s="4">
        <v>4</v>
      </c>
      <c r="L971" s="5">
        <v>30</v>
      </c>
      <c r="M971">
        <f t="shared" si="30"/>
        <v>120</v>
      </c>
      <c r="N971" s="17">
        <f t="shared" si="31"/>
        <v>1.7999999999999998</v>
      </c>
    </row>
    <row r="972" spans="1:14" x14ac:dyDescent="0.25">
      <c r="A972" s="2">
        <v>25</v>
      </c>
      <c r="B972" s="3">
        <v>45286</v>
      </c>
      <c r="C972">
        <v>2023</v>
      </c>
      <c r="D972">
        <v>12</v>
      </c>
      <c r="E972">
        <v>4</v>
      </c>
      <c r="F972" s="4" t="s">
        <v>37</v>
      </c>
      <c r="G972" s="4" t="s">
        <v>12</v>
      </c>
      <c r="H972" s="19">
        <v>64</v>
      </c>
      <c r="I972" s="19" t="str" cm="1">
        <f t="array" ref="I972">_xlfn.IFS(H973&lt;30, "Young Adult", H973&gt;=50, "Senior", H973&gt;= 30, "Adult")</f>
        <v>Senior</v>
      </c>
      <c r="J972" s="4" t="s">
        <v>10</v>
      </c>
      <c r="K972" s="4">
        <v>1</v>
      </c>
      <c r="L972" s="5">
        <v>50</v>
      </c>
      <c r="M972">
        <f t="shared" si="30"/>
        <v>50</v>
      </c>
      <c r="N972" s="17">
        <f t="shared" si="31"/>
        <v>0.75</v>
      </c>
    </row>
    <row r="973" spans="1:14" x14ac:dyDescent="0.25">
      <c r="A973" s="2">
        <v>80</v>
      </c>
      <c r="B973" s="3">
        <v>45270</v>
      </c>
      <c r="C973">
        <v>2023</v>
      </c>
      <c r="D973">
        <v>12</v>
      </c>
      <c r="E973">
        <v>22</v>
      </c>
      <c r="F973" s="4" t="s">
        <v>92</v>
      </c>
      <c r="G973" s="4" t="s">
        <v>12</v>
      </c>
      <c r="H973" s="19">
        <v>64</v>
      </c>
      <c r="I973" s="19" t="str" cm="1">
        <f t="array" ref="I973">_xlfn.IFS(H974&lt;30, "Young Adult", H974&gt;=50, "Senior", H974&gt;= 30, "Adult")</f>
        <v>Senior</v>
      </c>
      <c r="J973" s="4" t="s">
        <v>13</v>
      </c>
      <c r="K973" s="4">
        <v>2</v>
      </c>
      <c r="L973" s="5">
        <v>30</v>
      </c>
      <c r="M973">
        <f t="shared" si="30"/>
        <v>60</v>
      </c>
      <c r="N973" s="17">
        <f t="shared" si="31"/>
        <v>0.89999999999999991</v>
      </c>
    </row>
    <row r="974" spans="1:14" x14ac:dyDescent="0.25">
      <c r="A974" s="2">
        <v>122</v>
      </c>
      <c r="B974" s="3">
        <v>45202</v>
      </c>
      <c r="C974">
        <v>2023</v>
      </c>
      <c r="D974">
        <v>10</v>
      </c>
      <c r="E974">
        <v>26</v>
      </c>
      <c r="F974" s="4" t="s">
        <v>134</v>
      </c>
      <c r="G974" s="4" t="s">
        <v>9</v>
      </c>
      <c r="H974" s="19">
        <v>64</v>
      </c>
      <c r="I974" s="19" t="str" cm="1">
        <f t="array" ref="I974">_xlfn.IFS(H975&lt;30, "Young Adult", H975&gt;=50, "Senior", H975&gt;= 30, "Adult")</f>
        <v>Senior</v>
      </c>
      <c r="J974" s="4" t="s">
        <v>15</v>
      </c>
      <c r="K974" s="4">
        <v>4</v>
      </c>
      <c r="L974" s="5">
        <v>30</v>
      </c>
      <c r="M974">
        <f t="shared" si="30"/>
        <v>120</v>
      </c>
      <c r="N974" s="17">
        <f t="shared" si="31"/>
        <v>1.7999999999999998</v>
      </c>
    </row>
    <row r="975" spans="1:14" x14ac:dyDescent="0.25">
      <c r="A975" s="2">
        <v>161</v>
      </c>
      <c r="B975" s="3">
        <v>45007</v>
      </c>
      <c r="C975">
        <v>2023</v>
      </c>
      <c r="D975">
        <v>3</v>
      </c>
      <c r="E975">
        <v>3</v>
      </c>
      <c r="F975" s="4" t="s">
        <v>173</v>
      </c>
      <c r="G975" s="4" t="s">
        <v>9</v>
      </c>
      <c r="H975" s="19">
        <v>64</v>
      </c>
      <c r="I975" s="19" t="str" cm="1">
        <f t="array" ref="I975">_xlfn.IFS(H976&lt;30, "Young Adult", H976&gt;=50, "Senior", H976&gt;= 30, "Adult")</f>
        <v>Senior</v>
      </c>
      <c r="J975" s="4" t="s">
        <v>10</v>
      </c>
      <c r="K975" s="4">
        <v>2</v>
      </c>
      <c r="L975" s="5">
        <v>500</v>
      </c>
      <c r="M975">
        <f t="shared" si="30"/>
        <v>1000</v>
      </c>
      <c r="N975" s="17">
        <f t="shared" si="31"/>
        <v>15</v>
      </c>
    </row>
    <row r="976" spans="1:14" x14ac:dyDescent="0.25">
      <c r="A976" s="2">
        <v>163</v>
      </c>
      <c r="B976" s="3">
        <v>44928</v>
      </c>
      <c r="C976">
        <v>2023</v>
      </c>
      <c r="D976">
        <v>3</v>
      </c>
      <c r="E976">
        <v>15</v>
      </c>
      <c r="F976" s="4" t="s">
        <v>175</v>
      </c>
      <c r="G976" s="4" t="s">
        <v>12</v>
      </c>
      <c r="H976" s="19">
        <v>64</v>
      </c>
      <c r="I976" s="19" t="str" cm="1">
        <f t="array" ref="I976">_xlfn.IFS(H977&lt;30, "Young Adult", H977&gt;=50, "Senior", H977&gt;= 30, "Adult")</f>
        <v>Senior</v>
      </c>
      <c r="J976" s="4" t="s">
        <v>13</v>
      </c>
      <c r="K976" s="4">
        <v>3</v>
      </c>
      <c r="L976" s="5">
        <v>50</v>
      </c>
      <c r="M976">
        <f t="shared" si="30"/>
        <v>150</v>
      </c>
      <c r="N976" s="17">
        <f t="shared" si="31"/>
        <v>2.25</v>
      </c>
    </row>
    <row r="977" spans="1:14" x14ac:dyDescent="0.25">
      <c r="A977" s="2">
        <v>173</v>
      </c>
      <c r="B977" s="3">
        <v>45238</v>
      </c>
      <c r="C977">
        <v>2023</v>
      </c>
      <c r="D977">
        <v>11</v>
      </c>
      <c r="E977">
        <v>8</v>
      </c>
      <c r="F977" s="4" t="s">
        <v>185</v>
      </c>
      <c r="G977" s="4" t="s">
        <v>9</v>
      </c>
      <c r="H977" s="19">
        <v>64</v>
      </c>
      <c r="I977" s="19" t="str" cm="1">
        <f t="array" ref="I977">_xlfn.IFS(H978&lt;30, "Young Adult", H978&gt;=50, "Senior", H978&gt;= 30, "Adult")</f>
        <v>Senior</v>
      </c>
      <c r="J977" s="4" t="s">
        <v>15</v>
      </c>
      <c r="K977" s="4">
        <v>4</v>
      </c>
      <c r="L977" s="5">
        <v>30</v>
      </c>
      <c r="M977">
        <f t="shared" si="30"/>
        <v>120</v>
      </c>
      <c r="N977" s="17">
        <f t="shared" si="31"/>
        <v>1.7999999999999998</v>
      </c>
    </row>
    <row r="978" spans="1:14" x14ac:dyDescent="0.25">
      <c r="A978" s="2">
        <v>187</v>
      </c>
      <c r="B978" s="3">
        <v>45084</v>
      </c>
      <c r="C978">
        <v>2023</v>
      </c>
      <c r="D978">
        <v>6</v>
      </c>
      <c r="E978">
        <v>7</v>
      </c>
      <c r="F978" s="4" t="s">
        <v>199</v>
      </c>
      <c r="G978" s="4" t="s">
        <v>12</v>
      </c>
      <c r="H978" s="19">
        <v>64</v>
      </c>
      <c r="I978" s="19" t="str" cm="1">
        <f t="array" ref="I978">_xlfn.IFS(H979&lt;30, "Young Adult", H979&gt;=50, "Senior", H979&gt;= 30, "Adult")</f>
        <v>Senior</v>
      </c>
      <c r="J978" s="4" t="s">
        <v>13</v>
      </c>
      <c r="K978" s="4">
        <v>2</v>
      </c>
      <c r="L978" s="5">
        <v>50</v>
      </c>
      <c r="M978">
        <f t="shared" si="30"/>
        <v>100</v>
      </c>
      <c r="N978" s="17">
        <f t="shared" si="31"/>
        <v>1.5</v>
      </c>
    </row>
    <row r="979" spans="1:14" x14ac:dyDescent="0.25">
      <c r="A979" s="2">
        <v>191</v>
      </c>
      <c r="B979" s="3">
        <v>45217</v>
      </c>
      <c r="C979">
        <v>2023</v>
      </c>
      <c r="D979">
        <v>10</v>
      </c>
      <c r="E979">
        <v>18</v>
      </c>
      <c r="F979" s="4" t="s">
        <v>203</v>
      </c>
      <c r="G979" s="4" t="s">
        <v>9</v>
      </c>
      <c r="H979" s="19">
        <v>64</v>
      </c>
      <c r="I979" s="19" t="str" cm="1">
        <f t="array" ref="I979">_xlfn.IFS(H980&lt;30, "Young Adult", H980&gt;=50, "Senior", H980&gt;= 30, "Adult")</f>
        <v>Senior</v>
      </c>
      <c r="J979" s="4" t="s">
        <v>10</v>
      </c>
      <c r="K979" s="4">
        <v>1</v>
      </c>
      <c r="L979" s="5">
        <v>25</v>
      </c>
      <c r="M979">
        <f t="shared" si="30"/>
        <v>25</v>
      </c>
      <c r="N979" s="17">
        <f t="shared" si="31"/>
        <v>0.375</v>
      </c>
    </row>
    <row r="980" spans="1:14" x14ac:dyDescent="0.25">
      <c r="A980" s="2">
        <v>218</v>
      </c>
      <c r="B980" s="3">
        <v>45191</v>
      </c>
      <c r="C980">
        <v>2023</v>
      </c>
      <c r="D980">
        <v>9</v>
      </c>
      <c r="E980">
        <v>22</v>
      </c>
      <c r="F980" s="4" t="s">
        <v>230</v>
      </c>
      <c r="G980" s="4" t="s">
        <v>9</v>
      </c>
      <c r="H980" s="19">
        <v>64</v>
      </c>
      <c r="I980" s="19" t="str" cm="1">
        <f t="array" ref="I980">_xlfn.IFS(H981&lt;30, "Young Adult", H981&gt;=50, "Senior", H981&gt;= 30, "Adult")</f>
        <v>Senior</v>
      </c>
      <c r="J980" s="4" t="s">
        <v>10</v>
      </c>
      <c r="K980" s="4">
        <v>3</v>
      </c>
      <c r="L980" s="5">
        <v>30</v>
      </c>
      <c r="M980">
        <f t="shared" si="30"/>
        <v>90</v>
      </c>
      <c r="N980" s="17">
        <f t="shared" si="31"/>
        <v>1.3499999999999999</v>
      </c>
    </row>
    <row r="981" spans="1:14" x14ac:dyDescent="0.25">
      <c r="A981" s="2">
        <v>220</v>
      </c>
      <c r="B981" s="3">
        <v>44988</v>
      </c>
      <c r="C981">
        <v>2023</v>
      </c>
      <c r="D981">
        <v>3</v>
      </c>
      <c r="E981">
        <v>3</v>
      </c>
      <c r="F981" s="4" t="s">
        <v>232</v>
      </c>
      <c r="G981" s="4" t="s">
        <v>9</v>
      </c>
      <c r="H981" s="19">
        <v>64</v>
      </c>
      <c r="I981" s="19" t="str" cm="1">
        <f t="array" ref="I981">_xlfn.IFS(H982&lt;30, "Young Adult", H982&gt;=50, "Senior", H982&gt;= 30, "Adult")</f>
        <v>Senior</v>
      </c>
      <c r="J981" s="4" t="s">
        <v>10</v>
      </c>
      <c r="K981" s="4">
        <v>1</v>
      </c>
      <c r="L981" s="5">
        <v>500</v>
      </c>
      <c r="M981">
        <f t="shared" si="30"/>
        <v>500</v>
      </c>
      <c r="N981" s="17">
        <f t="shared" si="31"/>
        <v>7.5</v>
      </c>
    </row>
    <row r="982" spans="1:14" x14ac:dyDescent="0.25">
      <c r="A982" s="2">
        <v>223</v>
      </c>
      <c r="B982" s="3">
        <v>44959</v>
      </c>
      <c r="C982">
        <v>2023</v>
      </c>
      <c r="D982">
        <v>2</v>
      </c>
      <c r="E982">
        <v>2</v>
      </c>
      <c r="F982" s="4" t="s">
        <v>235</v>
      </c>
      <c r="G982" s="4" t="s">
        <v>12</v>
      </c>
      <c r="H982" s="19">
        <v>64</v>
      </c>
      <c r="I982" s="19" t="str" cm="1">
        <f t="array" ref="I982">_xlfn.IFS(H983&lt;30, "Young Adult", H983&gt;=50, "Senior", H983&gt;= 30, "Adult")</f>
        <v>Senior</v>
      </c>
      <c r="J982" s="4" t="s">
        <v>13</v>
      </c>
      <c r="K982" s="4">
        <v>1</v>
      </c>
      <c r="L982" s="5">
        <v>25</v>
      </c>
      <c r="M982">
        <f t="shared" si="30"/>
        <v>25</v>
      </c>
      <c r="N982" s="17">
        <f t="shared" si="31"/>
        <v>0.375</v>
      </c>
    </row>
    <row r="983" spans="1:14" x14ac:dyDescent="0.25">
      <c r="A983" s="2">
        <v>282</v>
      </c>
      <c r="B983" s="3">
        <v>45163</v>
      </c>
      <c r="C983">
        <v>2023</v>
      </c>
      <c r="D983">
        <v>8</v>
      </c>
      <c r="E983">
        <v>25</v>
      </c>
      <c r="F983" s="4" t="s">
        <v>294</v>
      </c>
      <c r="G983" s="4" t="s">
        <v>12</v>
      </c>
      <c r="H983" s="19">
        <v>64</v>
      </c>
      <c r="I983" s="19" t="str" cm="1">
        <f t="array" ref="I983">_xlfn.IFS(H984&lt;30, "Young Adult", H984&gt;=50, "Senior", H984&gt;= 30, "Adult")</f>
        <v>Senior</v>
      </c>
      <c r="J983" s="4" t="s">
        <v>15</v>
      </c>
      <c r="K983" s="4">
        <v>4</v>
      </c>
      <c r="L983" s="5">
        <v>50</v>
      </c>
      <c r="M983">
        <f t="shared" si="30"/>
        <v>200</v>
      </c>
      <c r="N983" s="17">
        <f t="shared" si="31"/>
        <v>3</v>
      </c>
    </row>
    <row r="984" spans="1:14" x14ac:dyDescent="0.25">
      <c r="A984" s="2">
        <v>363</v>
      </c>
      <c r="B984" s="3">
        <v>45080</v>
      </c>
      <c r="C984">
        <v>2023</v>
      </c>
      <c r="D984">
        <v>6</v>
      </c>
      <c r="E984">
        <v>2</v>
      </c>
      <c r="F984" s="4" t="s">
        <v>375</v>
      </c>
      <c r="G984" s="4" t="s">
        <v>9</v>
      </c>
      <c r="H984" s="19">
        <v>64</v>
      </c>
      <c r="I984" s="19" t="str" cm="1">
        <f t="array" ref="I984">_xlfn.IFS(H985&lt;30, "Young Adult", H985&gt;=50, "Senior", H985&gt;= 30, "Adult")</f>
        <v>Senior</v>
      </c>
      <c r="J984" s="4" t="s">
        <v>10</v>
      </c>
      <c r="K984" s="4">
        <v>1</v>
      </c>
      <c r="L984" s="5">
        <v>25</v>
      </c>
      <c r="M984">
        <f t="shared" si="30"/>
        <v>25</v>
      </c>
      <c r="N984" s="17">
        <f t="shared" si="31"/>
        <v>0.375</v>
      </c>
    </row>
    <row r="985" spans="1:14" x14ac:dyDescent="0.25">
      <c r="A985" s="2">
        <v>376</v>
      </c>
      <c r="B985" s="3">
        <v>45062</v>
      </c>
      <c r="C985">
        <v>2023</v>
      </c>
      <c r="D985">
        <v>5</v>
      </c>
      <c r="E985">
        <v>16</v>
      </c>
      <c r="F985" s="4" t="s">
        <v>388</v>
      </c>
      <c r="G985" s="4" t="s">
        <v>12</v>
      </c>
      <c r="H985" s="19">
        <v>64</v>
      </c>
      <c r="I985" s="19" t="str" cm="1">
        <f t="array" ref="I985">_xlfn.IFS(H986&lt;30, "Young Adult", H986&gt;=50, "Senior", H986&gt;= 30, "Adult")</f>
        <v>Senior</v>
      </c>
      <c r="J985" s="4" t="s">
        <v>10</v>
      </c>
      <c r="K985" s="4">
        <v>1</v>
      </c>
      <c r="L985" s="5">
        <v>30</v>
      </c>
      <c r="M985">
        <f t="shared" si="30"/>
        <v>30</v>
      </c>
      <c r="N985" s="17">
        <f t="shared" si="31"/>
        <v>0.44999999999999996</v>
      </c>
    </row>
    <row r="986" spans="1:14" x14ac:dyDescent="0.25">
      <c r="A986" s="2">
        <v>399</v>
      </c>
      <c r="B986" s="3">
        <v>44986</v>
      </c>
      <c r="C986">
        <v>2023</v>
      </c>
      <c r="D986">
        <v>3</v>
      </c>
      <c r="E986">
        <v>1</v>
      </c>
      <c r="F986" s="4" t="s">
        <v>411</v>
      </c>
      <c r="G986" s="4" t="s">
        <v>12</v>
      </c>
      <c r="H986" s="19">
        <v>64</v>
      </c>
      <c r="I986" s="19" t="str" cm="1">
        <f t="array" ref="I986">_xlfn.IFS(H987&lt;30, "Young Adult", H987&gt;=50, "Senior", H987&gt;= 30, "Adult")</f>
        <v>Senior</v>
      </c>
      <c r="J986" s="4" t="s">
        <v>10</v>
      </c>
      <c r="K986" s="4">
        <v>2</v>
      </c>
      <c r="L986" s="5">
        <v>30</v>
      </c>
      <c r="M986">
        <f t="shared" si="30"/>
        <v>60</v>
      </c>
      <c r="N986" s="17">
        <f t="shared" si="31"/>
        <v>0.89999999999999991</v>
      </c>
    </row>
    <row r="987" spans="1:14" x14ac:dyDescent="0.25">
      <c r="A987" s="2">
        <v>408</v>
      </c>
      <c r="B987" s="3">
        <v>45031</v>
      </c>
      <c r="C987">
        <v>2023</v>
      </c>
      <c r="D987">
        <v>4</v>
      </c>
      <c r="E987">
        <v>15</v>
      </c>
      <c r="F987" s="4" t="s">
        <v>420</v>
      </c>
      <c r="G987" s="4" t="s">
        <v>12</v>
      </c>
      <c r="H987" s="19">
        <v>64</v>
      </c>
      <c r="I987" s="19" t="str" cm="1">
        <f t="array" ref="I987">_xlfn.IFS(H988&lt;30, "Young Adult", H988&gt;=50, "Senior", H988&gt;= 30, "Adult")</f>
        <v>Senior</v>
      </c>
      <c r="J987" s="4" t="s">
        <v>10</v>
      </c>
      <c r="K987" s="4">
        <v>1</v>
      </c>
      <c r="L987" s="5">
        <v>500</v>
      </c>
      <c r="M987">
        <f t="shared" si="30"/>
        <v>500</v>
      </c>
      <c r="N987" s="17">
        <f t="shared" si="31"/>
        <v>7.5</v>
      </c>
    </row>
    <row r="988" spans="1:14" x14ac:dyDescent="0.25">
      <c r="A988" s="2">
        <v>429</v>
      </c>
      <c r="B988" s="3">
        <v>45288</v>
      </c>
      <c r="C988">
        <v>2023</v>
      </c>
      <c r="D988">
        <v>12</v>
      </c>
      <c r="E988">
        <v>28</v>
      </c>
      <c r="F988" s="4" t="s">
        <v>441</v>
      </c>
      <c r="G988" s="4" t="s">
        <v>9</v>
      </c>
      <c r="H988" s="19">
        <v>64</v>
      </c>
      <c r="I988" s="19" t="str" cm="1">
        <f t="array" ref="I988">_xlfn.IFS(H989&lt;30, "Young Adult", H989&gt;=50, "Senior", H989&gt;= 30, "Adult")</f>
        <v>Senior</v>
      </c>
      <c r="J988" s="4" t="s">
        <v>15</v>
      </c>
      <c r="K988" s="4">
        <v>2</v>
      </c>
      <c r="L988" s="5">
        <v>25</v>
      </c>
      <c r="M988">
        <f t="shared" si="30"/>
        <v>50</v>
      </c>
      <c r="N988" s="17">
        <f t="shared" si="31"/>
        <v>0.75</v>
      </c>
    </row>
    <row r="989" spans="1:14" x14ac:dyDescent="0.25">
      <c r="A989" s="2">
        <v>440</v>
      </c>
      <c r="B989" s="3">
        <v>45225</v>
      </c>
      <c r="C989">
        <v>2023</v>
      </c>
      <c r="D989">
        <v>10</v>
      </c>
      <c r="E989">
        <v>26</v>
      </c>
      <c r="F989" s="4" t="s">
        <v>452</v>
      </c>
      <c r="G989" s="4" t="s">
        <v>9</v>
      </c>
      <c r="H989" s="19">
        <v>64</v>
      </c>
      <c r="I989" s="19" t="str" cm="1">
        <f t="array" ref="I989">_xlfn.IFS(H990&lt;30, "Young Adult", H990&gt;=50, "Senior", H990&gt;= 30, "Adult")</f>
        <v>Senior</v>
      </c>
      <c r="J989" s="4" t="s">
        <v>13</v>
      </c>
      <c r="K989" s="4">
        <v>2</v>
      </c>
      <c r="L989" s="5">
        <v>300</v>
      </c>
      <c r="M989">
        <f t="shared" si="30"/>
        <v>600</v>
      </c>
      <c r="N989" s="17">
        <f t="shared" si="31"/>
        <v>9</v>
      </c>
    </row>
    <row r="990" spans="1:14" x14ac:dyDescent="0.25">
      <c r="A990" s="2">
        <v>473</v>
      </c>
      <c r="B990" s="3">
        <v>44982</v>
      </c>
      <c r="C990">
        <v>2023</v>
      </c>
      <c r="D990">
        <v>2</v>
      </c>
      <c r="E990">
        <v>25</v>
      </c>
      <c r="F990" s="4" t="s">
        <v>485</v>
      </c>
      <c r="G990" s="4" t="s">
        <v>9</v>
      </c>
      <c r="H990" s="19">
        <v>64</v>
      </c>
      <c r="I990" s="19" t="str" cm="1">
        <f t="array" ref="I990">_xlfn.IFS(H991&lt;30, "Young Adult", H991&gt;=50, "Senior", H991&gt;= 30, "Adult")</f>
        <v>Senior</v>
      </c>
      <c r="J990" s="4" t="s">
        <v>10</v>
      </c>
      <c r="K990" s="4">
        <v>1</v>
      </c>
      <c r="L990" s="5">
        <v>50</v>
      </c>
      <c r="M990">
        <f t="shared" si="30"/>
        <v>50</v>
      </c>
      <c r="N990" s="17">
        <f t="shared" si="31"/>
        <v>0.75</v>
      </c>
    </row>
    <row r="991" spans="1:14" x14ac:dyDescent="0.25">
      <c r="A991" s="2">
        <v>532</v>
      </c>
      <c r="B991" s="3">
        <v>45096</v>
      </c>
      <c r="C991">
        <v>2023</v>
      </c>
      <c r="D991">
        <v>6</v>
      </c>
      <c r="E991">
        <v>19</v>
      </c>
      <c r="F991" s="4" t="s">
        <v>544</v>
      </c>
      <c r="G991" s="4" t="s">
        <v>12</v>
      </c>
      <c r="H991" s="19">
        <v>64</v>
      </c>
      <c r="I991" s="19" t="str" cm="1">
        <f t="array" ref="I991">_xlfn.IFS(H992&lt;30, "Young Adult", H992&gt;=50, "Senior", H992&gt;= 30, "Adult")</f>
        <v>Senior</v>
      </c>
      <c r="J991" s="4" t="s">
        <v>13</v>
      </c>
      <c r="K991" s="4">
        <v>4</v>
      </c>
      <c r="L991" s="5">
        <v>30</v>
      </c>
      <c r="M991">
        <f t="shared" si="30"/>
        <v>120</v>
      </c>
      <c r="N991" s="17">
        <f t="shared" si="31"/>
        <v>1.7999999999999998</v>
      </c>
    </row>
    <row r="992" spans="1:14" x14ac:dyDescent="0.25">
      <c r="A992" s="2">
        <v>561</v>
      </c>
      <c r="B992" s="3">
        <v>45073</v>
      </c>
      <c r="C992">
        <v>2023</v>
      </c>
      <c r="D992">
        <v>5</v>
      </c>
      <c r="E992">
        <v>27</v>
      </c>
      <c r="F992" s="4" t="s">
        <v>573</v>
      </c>
      <c r="G992" s="4" t="s">
        <v>12</v>
      </c>
      <c r="H992" s="19">
        <v>64</v>
      </c>
      <c r="I992" s="19" t="str" cm="1">
        <f t="array" ref="I992">_xlfn.IFS(H993&lt;30, "Young Adult", H993&gt;=50, "Senior", H993&gt;= 30, "Adult")</f>
        <v>Senior</v>
      </c>
      <c r="J992" s="4" t="s">
        <v>13</v>
      </c>
      <c r="K992" s="4">
        <v>4</v>
      </c>
      <c r="L992" s="5">
        <v>500</v>
      </c>
      <c r="M992">
        <f t="shared" si="30"/>
        <v>2000</v>
      </c>
      <c r="N992" s="17">
        <f t="shared" si="31"/>
        <v>30</v>
      </c>
    </row>
    <row r="993" spans="1:14" x14ac:dyDescent="0.25">
      <c r="A993" s="2">
        <v>566</v>
      </c>
      <c r="B993" s="3">
        <v>45262</v>
      </c>
      <c r="C993">
        <v>2023</v>
      </c>
      <c r="D993">
        <v>12</v>
      </c>
      <c r="E993">
        <v>2</v>
      </c>
      <c r="F993" s="4" t="s">
        <v>578</v>
      </c>
      <c r="G993" s="4" t="s">
        <v>12</v>
      </c>
      <c r="H993" s="19">
        <v>64</v>
      </c>
      <c r="I993" s="19" t="str" cm="1">
        <f t="array" ref="I993">_xlfn.IFS(H994&lt;30, "Young Adult", H994&gt;=50, "Senior", H994&gt;= 30, "Adult")</f>
        <v>Senior</v>
      </c>
      <c r="J993" s="4" t="s">
        <v>13</v>
      </c>
      <c r="K993" s="4">
        <v>1</v>
      </c>
      <c r="L993" s="5">
        <v>30</v>
      </c>
      <c r="M993">
        <f t="shared" si="30"/>
        <v>30</v>
      </c>
      <c r="N993" s="17">
        <f t="shared" si="31"/>
        <v>0.44999999999999996</v>
      </c>
    </row>
    <row r="994" spans="1:14" x14ac:dyDescent="0.25">
      <c r="A994" s="2">
        <v>596</v>
      </c>
      <c r="B994" s="3">
        <v>44964</v>
      </c>
      <c r="C994">
        <v>2023</v>
      </c>
      <c r="D994">
        <v>2</v>
      </c>
      <c r="E994">
        <v>7</v>
      </c>
      <c r="F994" s="4" t="s">
        <v>608</v>
      </c>
      <c r="G994" s="4" t="s">
        <v>12</v>
      </c>
      <c r="H994" s="19">
        <v>64</v>
      </c>
      <c r="I994" s="19" t="str" cm="1">
        <f t="array" ref="I994">_xlfn.IFS(H995&lt;30, "Young Adult", H995&gt;=50, "Senior", H995&gt;= 30, "Adult")</f>
        <v>Senior</v>
      </c>
      <c r="J994" s="4" t="s">
        <v>15</v>
      </c>
      <c r="K994" s="4">
        <v>1</v>
      </c>
      <c r="L994" s="5">
        <v>300</v>
      </c>
      <c r="M994">
        <f t="shared" si="30"/>
        <v>300</v>
      </c>
      <c r="N994" s="17">
        <f t="shared" si="31"/>
        <v>4.5</v>
      </c>
    </row>
    <row r="995" spans="1:14" x14ac:dyDescent="0.25">
      <c r="A995" s="2">
        <v>692</v>
      </c>
      <c r="B995" s="3">
        <v>45176</v>
      </c>
      <c r="C995">
        <v>2023</v>
      </c>
      <c r="D995">
        <v>9</v>
      </c>
      <c r="E995">
        <v>7</v>
      </c>
      <c r="F995" s="4" t="s">
        <v>704</v>
      </c>
      <c r="G995" s="4" t="s">
        <v>12</v>
      </c>
      <c r="H995" s="19">
        <v>64</v>
      </c>
      <c r="I995" s="19" t="str" cm="1">
        <f t="array" ref="I995">_xlfn.IFS(H996&lt;30, "Young Adult", H996&gt;=50, "Senior", H996&gt;= 30, "Adult")</f>
        <v>Senior</v>
      </c>
      <c r="J995" s="4" t="s">
        <v>13</v>
      </c>
      <c r="K995" s="4">
        <v>2</v>
      </c>
      <c r="L995" s="5">
        <v>50</v>
      </c>
      <c r="M995">
        <f t="shared" si="30"/>
        <v>100</v>
      </c>
      <c r="N995" s="17">
        <f t="shared" si="31"/>
        <v>1.5</v>
      </c>
    </row>
    <row r="996" spans="1:14" x14ac:dyDescent="0.25">
      <c r="A996" s="2">
        <v>698</v>
      </c>
      <c r="B996" s="3">
        <v>45126</v>
      </c>
      <c r="C996">
        <v>2023</v>
      </c>
      <c r="D996">
        <v>7</v>
      </c>
      <c r="E996">
        <v>19</v>
      </c>
      <c r="F996" s="4" t="s">
        <v>710</v>
      </c>
      <c r="G996" s="4" t="s">
        <v>12</v>
      </c>
      <c r="H996" s="19">
        <v>64</v>
      </c>
      <c r="I996" s="19" t="str" cm="1">
        <f t="array" ref="I996">_xlfn.IFS(H997&lt;30, "Young Adult", H997&gt;=50, "Senior", H997&gt;= 30, "Adult")</f>
        <v>Senior</v>
      </c>
      <c r="J996" s="4" t="s">
        <v>15</v>
      </c>
      <c r="K996" s="4">
        <v>1</v>
      </c>
      <c r="L996" s="5">
        <v>300</v>
      </c>
      <c r="M996">
        <f t="shared" si="30"/>
        <v>300</v>
      </c>
      <c r="N996" s="17">
        <f t="shared" si="31"/>
        <v>4.5</v>
      </c>
    </row>
    <row r="997" spans="1:14" x14ac:dyDescent="0.25">
      <c r="A997" s="2">
        <v>735</v>
      </c>
      <c r="B997" s="3">
        <v>45203</v>
      </c>
      <c r="C997">
        <v>2023</v>
      </c>
      <c r="D997">
        <v>10</v>
      </c>
      <c r="E997">
        <v>4</v>
      </c>
      <c r="F997" s="4" t="s">
        <v>747</v>
      </c>
      <c r="G997" s="4" t="s">
        <v>12</v>
      </c>
      <c r="H997" s="19">
        <v>64</v>
      </c>
      <c r="I997" s="19" t="str" cm="1">
        <f t="array" ref="I997">_xlfn.IFS(H998&lt;30, "Young Adult", H998&gt;=50, "Senior", H998&gt;= 30, "Adult")</f>
        <v>Senior</v>
      </c>
      <c r="J997" s="4" t="s">
        <v>13</v>
      </c>
      <c r="K997" s="4">
        <v>4</v>
      </c>
      <c r="L997" s="5">
        <v>500</v>
      </c>
      <c r="M997">
        <f t="shared" si="30"/>
        <v>2000</v>
      </c>
      <c r="N997" s="17">
        <f t="shared" si="31"/>
        <v>30</v>
      </c>
    </row>
    <row r="998" spans="1:14" x14ac:dyDescent="0.25">
      <c r="A998" s="2">
        <v>758</v>
      </c>
      <c r="B998" s="3">
        <v>45058</v>
      </c>
      <c r="C998">
        <v>2023</v>
      </c>
      <c r="D998">
        <v>5</v>
      </c>
      <c r="E998">
        <v>12</v>
      </c>
      <c r="F998" s="4" t="s">
        <v>770</v>
      </c>
      <c r="G998" s="4" t="s">
        <v>9</v>
      </c>
      <c r="H998" s="19">
        <v>64</v>
      </c>
      <c r="I998" s="19" t="str" cm="1">
        <f t="array" ref="I998">_xlfn.IFS(H999&lt;30, "Young Adult", H999&gt;=50, "Senior", H999&gt;= 30, "Adult")</f>
        <v>Senior</v>
      </c>
      <c r="J998" s="4" t="s">
        <v>13</v>
      </c>
      <c r="K998" s="4">
        <v>4</v>
      </c>
      <c r="L998" s="5">
        <v>25</v>
      </c>
      <c r="M998">
        <f t="shared" si="30"/>
        <v>100</v>
      </c>
      <c r="N998" s="17">
        <f t="shared" si="31"/>
        <v>1.5</v>
      </c>
    </row>
    <row r="999" spans="1:14" x14ac:dyDescent="0.25">
      <c r="A999" s="2">
        <v>830</v>
      </c>
      <c r="B999" s="3">
        <v>45099</v>
      </c>
      <c r="C999">
        <v>2023</v>
      </c>
      <c r="D999">
        <v>6</v>
      </c>
      <c r="E999">
        <v>22</v>
      </c>
      <c r="F999" s="4" t="s">
        <v>842</v>
      </c>
      <c r="G999" s="4" t="s">
        <v>12</v>
      </c>
      <c r="H999" s="19">
        <v>64</v>
      </c>
      <c r="I999" s="19" t="str" cm="1">
        <f t="array" ref="I999">_xlfn.IFS(H1000&lt;30, "Young Adult", H1000&gt;=50, "Senior", H1000&gt;= 30, "Adult")</f>
        <v>Senior</v>
      </c>
      <c r="J999" s="4" t="s">
        <v>13</v>
      </c>
      <c r="K999" s="4">
        <v>3</v>
      </c>
      <c r="L999" s="5">
        <v>50</v>
      </c>
      <c r="M999">
        <f t="shared" si="30"/>
        <v>150</v>
      </c>
      <c r="N999" s="17">
        <f t="shared" si="31"/>
        <v>2.25</v>
      </c>
    </row>
    <row r="1000" spans="1:14" x14ac:dyDescent="0.25">
      <c r="A1000" s="2">
        <v>882</v>
      </c>
      <c r="B1000" s="3">
        <v>45083</v>
      </c>
      <c r="C1000">
        <v>2023</v>
      </c>
      <c r="D1000">
        <v>6</v>
      </c>
      <c r="E1000">
        <v>6</v>
      </c>
      <c r="F1000" s="4" t="s">
        <v>894</v>
      </c>
      <c r="G1000" s="4" t="s">
        <v>12</v>
      </c>
      <c r="H1000" s="19">
        <v>64</v>
      </c>
      <c r="I1000" s="19" t="str" cm="1">
        <f t="array" ref="I1000">_xlfn.IFS(H1001&lt;30, "Young Adult", H1001&gt;=50, "Senior", H1001&gt;= 30, "Adult")</f>
        <v>Senior</v>
      </c>
      <c r="J1000" s="4" t="s">
        <v>15</v>
      </c>
      <c r="K1000" s="4">
        <v>2</v>
      </c>
      <c r="L1000" s="5">
        <v>25</v>
      </c>
      <c r="M1000">
        <f t="shared" si="30"/>
        <v>50</v>
      </c>
      <c r="N1000" s="17">
        <f t="shared" si="31"/>
        <v>0.75</v>
      </c>
    </row>
    <row r="1001" spans="1:14" x14ac:dyDescent="0.25">
      <c r="A1001" s="6">
        <v>897</v>
      </c>
      <c r="B1001" s="7">
        <v>45195</v>
      </c>
      <c r="C1001">
        <v>2023</v>
      </c>
      <c r="D1001">
        <v>9</v>
      </c>
      <c r="E1001">
        <v>26</v>
      </c>
      <c r="F1001" s="8" t="s">
        <v>909</v>
      </c>
      <c r="G1001" s="8" t="s">
        <v>12</v>
      </c>
      <c r="H1001" s="20">
        <v>64</v>
      </c>
      <c r="I1001" s="19" t="str" cm="1">
        <f t="array" ref="I1001">_xlfn.IFS(H1002&lt;30, "Young Adult", H1002&gt;=50, "Senior", H1002&gt;= 30, "Adult")</f>
        <v>Young Adult</v>
      </c>
      <c r="J1001" s="8" t="s">
        <v>15</v>
      </c>
      <c r="K1001" s="8">
        <v>2</v>
      </c>
      <c r="L1001" s="9">
        <v>50</v>
      </c>
      <c r="M1001">
        <f t="shared" si="30"/>
        <v>100</v>
      </c>
      <c r="N1001" s="17">
        <f t="shared" si="31"/>
        <v>1.5</v>
      </c>
    </row>
  </sheetData>
  <autoFilter ref="H2:H1001" xr:uid="{00000000-0001-0000-0000-000000000000}"/>
  <sortState xmlns:xlrd2="http://schemas.microsoft.com/office/spreadsheetml/2017/richdata2" ref="A2:N1001">
    <sortCondition ref="I1:I1001"/>
  </sortState>
  <conditionalFormatting sqref="M1:M1048576">
    <cfRule type="colorScale" priority="2">
      <colorScale>
        <cfvo type="min"/>
        <cfvo type="max"/>
        <color rgb="FF63BE7B"/>
        <color rgb="FFFCFCFF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:N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0"/>
  <sheetViews>
    <sheetView workbookViewId="0">
      <selection activeCell="C2" sqref="C2"/>
    </sheetView>
  </sheetViews>
  <sheetFormatPr defaultColWidth="11.25" defaultRowHeight="15.75" x14ac:dyDescent="0.25"/>
  <cols>
    <col min="1" max="1" width="14.5" customWidth="1"/>
    <col min="3" max="3" width="16.75" customWidth="1"/>
    <col min="4" max="4" width="17.75" customWidth="1"/>
  </cols>
  <sheetData>
    <row r="1" spans="1:4" x14ac:dyDescent="0.25">
      <c r="A1" s="1" t="s">
        <v>0</v>
      </c>
      <c r="B1" s="1" t="s">
        <v>1013</v>
      </c>
      <c r="C1" s="1" t="s">
        <v>1014</v>
      </c>
      <c r="D1" s="1" t="s">
        <v>1054</v>
      </c>
    </row>
    <row r="2" spans="1:4" x14ac:dyDescent="0.25">
      <c r="A2">
        <v>10</v>
      </c>
      <c r="B2">
        <f>VLOOKUP(A2, retail_sales_dataset!A:M,11, FALSE)</f>
        <v>4</v>
      </c>
      <c r="C2" s="44"/>
    </row>
    <row r="3" spans="1:4" x14ac:dyDescent="0.25">
      <c r="A3">
        <v>15</v>
      </c>
      <c r="B3">
        <f>VLOOKUP(A3, retail_sales_dataset!A:M,11, FALSE)</f>
        <v>4</v>
      </c>
      <c r="C3" s="44"/>
    </row>
    <row r="4" spans="1:4" x14ac:dyDescent="0.25">
      <c r="A4">
        <v>25</v>
      </c>
      <c r="B4">
        <f>VLOOKUP(A4, retail_sales_dataset!A:M,11, FALSE)</f>
        <v>1</v>
      </c>
      <c r="C4" s="44"/>
    </row>
    <row r="5" spans="1:4" x14ac:dyDescent="0.25">
      <c r="A5">
        <v>30</v>
      </c>
      <c r="B5">
        <f>VLOOKUP(A5, retail_sales_dataset!A:M,11, FALSE)</f>
        <v>3</v>
      </c>
      <c r="C5" s="44"/>
    </row>
    <row r="6" spans="1:4" x14ac:dyDescent="0.25">
      <c r="A6">
        <v>54</v>
      </c>
      <c r="B6">
        <f>VLOOKUP(A6, retail_sales_dataset!A:M,11, FALSE)</f>
        <v>3</v>
      </c>
      <c r="C6" s="44"/>
    </row>
    <row r="7" spans="1:4" x14ac:dyDescent="0.25">
      <c r="A7">
        <v>55</v>
      </c>
      <c r="B7">
        <f>VLOOKUP(A7, retail_sales_dataset!A:M,11, FALSE)</f>
        <v>4</v>
      </c>
      <c r="C7" s="44"/>
    </row>
    <row r="8" spans="1:4" x14ac:dyDescent="0.25">
      <c r="A8">
        <v>67</v>
      </c>
      <c r="B8">
        <f>VLOOKUP(A8, retail_sales_dataset!A:M,11, FALSE)</f>
        <v>4</v>
      </c>
      <c r="C8" s="44"/>
    </row>
    <row r="9" spans="1:4" x14ac:dyDescent="0.25">
      <c r="A9">
        <v>89</v>
      </c>
      <c r="B9">
        <f>VLOOKUP(A9, retail_sales_dataset!A:M,11, FALSE)</f>
        <v>4</v>
      </c>
      <c r="C9" s="44"/>
    </row>
    <row r="10" spans="1:4" x14ac:dyDescent="0.25">
      <c r="A10">
        <v>100</v>
      </c>
      <c r="B10">
        <f>VLOOKUP(A10, retail_sales_dataset!A:M,11, FALSE)</f>
        <v>1</v>
      </c>
      <c r="C10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H20"/>
  <sheetViews>
    <sheetView tabSelected="1" workbookViewId="0">
      <selection activeCell="H3" sqref="H3"/>
    </sheetView>
  </sheetViews>
  <sheetFormatPr defaultRowHeight="15.75" x14ac:dyDescent="0.25"/>
  <cols>
    <col min="1" max="1" width="14.5" customWidth="1"/>
    <col min="2" max="2" width="11.375" customWidth="1"/>
    <col min="3" max="3" width="14.5" customWidth="1"/>
    <col min="4" max="4" width="11.125" customWidth="1"/>
    <col min="5" max="5" width="12.25" customWidth="1"/>
    <col min="6" max="6" width="15.125" customWidth="1"/>
    <col min="7" max="7" width="14.75" customWidth="1"/>
  </cols>
  <sheetData>
    <row r="1" spans="1:8" x14ac:dyDescent="0.25">
      <c r="A1" s="34" t="s">
        <v>1015</v>
      </c>
      <c r="B1" s="35" t="s">
        <v>1016</v>
      </c>
      <c r="C1" s="35" t="s">
        <v>1017</v>
      </c>
      <c r="D1" s="35" t="s">
        <v>1018</v>
      </c>
      <c r="E1" s="35" t="s">
        <v>1019</v>
      </c>
      <c r="F1" s="36" t="s">
        <v>1020</v>
      </c>
      <c r="G1" s="42" t="s">
        <v>1053</v>
      </c>
      <c r="H1" s="35" t="s">
        <v>1070</v>
      </c>
    </row>
    <row r="2" spans="1:8" x14ac:dyDescent="0.25">
      <c r="A2" s="31" t="s">
        <v>1021</v>
      </c>
      <c r="B2" s="13">
        <v>75</v>
      </c>
      <c r="C2" s="13">
        <v>85</v>
      </c>
      <c r="D2" s="13">
        <v>85</v>
      </c>
      <c r="E2" s="40">
        <f t="shared" ref="E2:E11" si="0">AVERAGE(B2:D2)</f>
        <v>81.666666666666671</v>
      </c>
      <c r="F2" s="33">
        <f t="shared" ref="F2:F11" si="1">MAX(A2:D2)</f>
        <v>85</v>
      </c>
      <c r="G2" s="43" t="s">
        <v>1056</v>
      </c>
      <c r="H2" s="49">
        <f t="shared" ref="H2:H11" si="2">AVERAGE(F3-E11)</f>
        <v>40</v>
      </c>
    </row>
    <row r="3" spans="1:8" x14ac:dyDescent="0.25">
      <c r="A3" s="32" t="s">
        <v>1022</v>
      </c>
      <c r="B3" s="13">
        <v>80</v>
      </c>
      <c r="C3" s="13">
        <v>75</v>
      </c>
      <c r="D3" s="13">
        <v>90</v>
      </c>
      <c r="E3" s="40">
        <f t="shared" si="0"/>
        <v>81.666666666666671</v>
      </c>
      <c r="F3" s="33">
        <f t="shared" si="1"/>
        <v>90</v>
      </c>
      <c r="G3" s="43" t="s">
        <v>1056</v>
      </c>
      <c r="H3" s="49">
        <f t="shared" si="2"/>
        <v>85</v>
      </c>
    </row>
    <row r="4" spans="1:8" x14ac:dyDescent="0.25">
      <c r="A4" s="32" t="s">
        <v>1023</v>
      </c>
      <c r="B4" s="13">
        <v>85</v>
      </c>
      <c r="C4" s="13">
        <v>75</v>
      </c>
      <c r="D4" s="13">
        <v>80</v>
      </c>
      <c r="E4" s="40">
        <f t="shared" si="0"/>
        <v>80</v>
      </c>
      <c r="F4" s="33">
        <f t="shared" si="1"/>
        <v>85</v>
      </c>
      <c r="G4" s="43" t="s">
        <v>1056</v>
      </c>
      <c r="H4" s="49">
        <f t="shared" si="2"/>
        <v>80</v>
      </c>
    </row>
    <row r="5" spans="1:8" x14ac:dyDescent="0.25">
      <c r="A5" s="32" t="s">
        <v>1024</v>
      </c>
      <c r="B5" s="13">
        <v>80</v>
      </c>
      <c r="C5" s="13">
        <v>70</v>
      </c>
      <c r="D5" s="13">
        <v>80</v>
      </c>
      <c r="E5" s="40">
        <f t="shared" si="0"/>
        <v>76.666666666666671</v>
      </c>
      <c r="F5" s="33">
        <f t="shared" si="1"/>
        <v>80</v>
      </c>
      <c r="G5" s="43" t="s">
        <v>1057</v>
      </c>
      <c r="H5" s="49">
        <f t="shared" si="2"/>
        <v>80</v>
      </c>
    </row>
    <row r="6" spans="1:8" x14ac:dyDescent="0.25">
      <c r="A6" s="31" t="s">
        <v>1025</v>
      </c>
      <c r="B6" s="13">
        <v>80</v>
      </c>
      <c r="C6" s="13">
        <v>70</v>
      </c>
      <c r="D6" s="13">
        <v>80</v>
      </c>
      <c r="E6" s="40">
        <f t="shared" si="0"/>
        <v>76.666666666666671</v>
      </c>
      <c r="F6" s="33">
        <f t="shared" si="1"/>
        <v>80</v>
      </c>
      <c r="G6" s="43" t="s">
        <v>1057</v>
      </c>
      <c r="H6" s="49">
        <f t="shared" si="2"/>
        <v>80</v>
      </c>
    </row>
    <row r="7" spans="1:8" x14ac:dyDescent="0.25">
      <c r="A7" s="32" t="s">
        <v>1026</v>
      </c>
      <c r="B7" s="13">
        <v>65</v>
      </c>
      <c r="C7" s="13">
        <v>80</v>
      </c>
      <c r="D7" s="13">
        <v>70</v>
      </c>
      <c r="E7" s="40">
        <f t="shared" si="0"/>
        <v>71.666666666666671</v>
      </c>
      <c r="F7" s="33">
        <f t="shared" si="1"/>
        <v>80</v>
      </c>
      <c r="G7" s="43" t="s">
        <v>1057</v>
      </c>
      <c r="H7" s="49">
        <f t="shared" si="2"/>
        <v>90</v>
      </c>
    </row>
    <row r="8" spans="1:8" x14ac:dyDescent="0.25">
      <c r="A8" s="32" t="s">
        <v>1027</v>
      </c>
      <c r="B8" s="13">
        <v>90</v>
      </c>
      <c r="C8" s="13">
        <v>50</v>
      </c>
      <c r="D8" s="13">
        <v>70</v>
      </c>
      <c r="E8" s="40">
        <f t="shared" si="0"/>
        <v>70</v>
      </c>
      <c r="F8" s="33">
        <f t="shared" si="1"/>
        <v>90</v>
      </c>
      <c r="G8" s="43" t="s">
        <v>1057</v>
      </c>
      <c r="H8" s="49">
        <f t="shared" si="2"/>
        <v>80</v>
      </c>
    </row>
    <row r="9" spans="1:8" x14ac:dyDescent="0.25">
      <c r="A9" s="31" t="s">
        <v>1028</v>
      </c>
      <c r="B9" s="13">
        <v>55</v>
      </c>
      <c r="C9" s="13">
        <v>80</v>
      </c>
      <c r="D9" s="13">
        <v>60</v>
      </c>
      <c r="E9" s="13">
        <f t="shared" si="0"/>
        <v>65</v>
      </c>
      <c r="F9" s="33">
        <f t="shared" si="1"/>
        <v>80</v>
      </c>
      <c r="G9" s="43" t="s">
        <v>1057</v>
      </c>
      <c r="H9" s="49">
        <f t="shared" si="2"/>
        <v>70</v>
      </c>
    </row>
    <row r="10" spans="1:8" x14ac:dyDescent="0.25">
      <c r="A10" s="32" t="s">
        <v>1029</v>
      </c>
      <c r="B10" s="13">
        <v>55</v>
      </c>
      <c r="C10" s="13">
        <v>70</v>
      </c>
      <c r="D10" s="13">
        <v>65</v>
      </c>
      <c r="E10" s="40">
        <f t="shared" si="0"/>
        <v>63.333333333333336</v>
      </c>
      <c r="F10" s="33">
        <f t="shared" si="1"/>
        <v>70</v>
      </c>
      <c r="G10" s="43" t="s">
        <v>1057</v>
      </c>
      <c r="H10" s="49">
        <f t="shared" si="2"/>
        <v>65</v>
      </c>
    </row>
    <row r="11" spans="1:8" x14ac:dyDescent="0.25">
      <c r="A11" s="37" t="s">
        <v>1030</v>
      </c>
      <c r="B11" s="38">
        <v>55</v>
      </c>
      <c r="C11" s="38">
        <v>30</v>
      </c>
      <c r="D11" s="38">
        <v>65</v>
      </c>
      <c r="E11" s="41">
        <f t="shared" si="0"/>
        <v>50</v>
      </c>
      <c r="F11" s="39">
        <f t="shared" si="1"/>
        <v>65</v>
      </c>
      <c r="G11" s="43" t="s">
        <v>1057</v>
      </c>
      <c r="H11" s="49">
        <f t="shared" si="2"/>
        <v>0</v>
      </c>
    </row>
    <row r="14" spans="1:8" x14ac:dyDescent="0.25">
      <c r="A14" t="s">
        <v>1031</v>
      </c>
    </row>
    <row r="15" spans="1:8" x14ac:dyDescent="0.25">
      <c r="A15" t="s">
        <v>1032</v>
      </c>
    </row>
    <row r="16" spans="1:8" x14ac:dyDescent="0.25">
      <c r="A16" t="s">
        <v>1033</v>
      </c>
    </row>
    <row r="17" spans="1:1" x14ac:dyDescent="0.25">
      <c r="A17" t="s">
        <v>1034</v>
      </c>
    </row>
    <row r="18" spans="1:1" x14ac:dyDescent="0.25">
      <c r="A18" t="s">
        <v>1035</v>
      </c>
    </row>
    <row r="19" spans="1:1" x14ac:dyDescent="0.25">
      <c r="A19" t="s">
        <v>1036</v>
      </c>
    </row>
    <row r="20" spans="1:1" x14ac:dyDescent="0.25">
      <c r="A20" t="s">
        <v>1037</v>
      </c>
    </row>
  </sheetData>
  <conditionalFormatting sqref="E2:E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G1048576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showInputMessage="1" showErrorMessage="1" sqref="G2:G11" xr:uid="{0377605A-E23E-40D3-B7AF-DC5E8ED97BF3}">
      <formula1>"Absent, Present, Late"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7.xml>��
</file>

<file path=customXml/item8.xml>��
</file>

<file path=customXml/item9.xml>��
</file>

<file path=customXml/item10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1.xml>��
</file>

<file path=customXml/item12.xml>��
</file>

<file path=customXml/item1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2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3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4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5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customXml/itemProps6.xml><?xml version="1.0" encoding="utf-8"?>
<ds:datastoreItem xmlns:ds="http://schemas.openxmlformats.org/officeDocument/2006/customXml" ds:itemID="{E643224C-1CC4-4A7F-A567-22ECFBDF619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0515296-1bd5-401a-b8a4-ea4dde82f896"/>
    <ds:schemaRef ds:uri="d0cd20b0-df63-44e8-932f-fba08f23ea61"/>
  </ds:schemaRefs>
</ds:datastoreItem>
</file>

<file path=customXml/itemProps7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8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9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10.xml><?xml version="1.0" encoding="utf-8"?>
<ds:datastoreItem xmlns:ds="http://schemas.openxmlformats.org/officeDocument/2006/customXml" ds:itemID="{98E20B6A-D274-44CD-B989-6B3D5EF6E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515296-1bd5-401a-b8a4-ea4dde82f896"/>
    <ds:schemaRef ds:uri="d0cd20b0-df63-44e8-932f-fba08f23e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1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12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13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14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15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16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17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18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19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</vt:lpstr>
      <vt:lpstr>retail_sales_dataset</vt:lpstr>
      <vt:lpstr>Transactions</vt:lpstr>
      <vt:lpstr>Task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Devante Caprice</cp:lastModifiedBy>
  <cp:revision/>
  <dcterms:created xsi:type="dcterms:W3CDTF">2024-01-05T15:03:52Z</dcterms:created>
  <dcterms:modified xsi:type="dcterms:W3CDTF">2025-04-02T10:27:02Z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</Properties>
</file>