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525" windowHeight="6660"/>
  </bookViews>
  <sheets>
    <sheet name="SEI KAM" sheetId="46" r:id="rId1"/>
    <sheet name="PWS KIA NAGARI" sheetId="59" r:id="rId2"/>
    <sheet name="IDENTITAS K1 K4" sheetId="58" r:id="rId3"/>
    <sheet name=" IDENTITAS  PERSALINAN" sheetId="60" r:id="rId4"/>
    <sheet name="IDENTITAS NIFAS DAN NEONATUS" sheetId="61" r:id="rId5"/>
    <sheet name="MTBM 0-2 BLN" sheetId="57" r:id="rId6"/>
    <sheet name="MTBS 2-59 BLN" sheetId="56" r:id="rId7"/>
    <sheet name="BALITA BGM" sheetId="51" r:id="rId8"/>
    <sheet name="ASI E" sheetId="52" r:id="rId9"/>
    <sheet name="DATA BUMIL KEK ANEMIA" sheetId="54" r:id="rId10"/>
    <sheet name="LAP MP ASI BALITA" sheetId="53" r:id="rId11"/>
    <sheet name="LAP PMT BUMIL" sheetId="55" r:id="rId12"/>
  </sheets>
  <externalReferences>
    <externalReference r:id="rId13"/>
  </externalReferences>
  <definedNames>
    <definedName name="_xlnm.Print_Titles" localSheetId="0">'SEI KAM'!$4:$5</definedName>
  </definedNames>
  <calcPr calcId="144525"/>
</workbook>
</file>

<file path=xl/calcChain.xml><?xml version="1.0" encoding="utf-8"?>
<calcChain xmlns="http://schemas.openxmlformats.org/spreadsheetml/2006/main">
  <c r="I331" i="46" l="1"/>
  <c r="J331" i="46"/>
  <c r="L392" i="46" l="1"/>
  <c r="L389" i="46"/>
  <c r="L386" i="46"/>
  <c r="L383" i="46"/>
  <c r="K392" i="46"/>
  <c r="K389" i="46"/>
  <c r="K386" i="46"/>
  <c r="K383" i="46"/>
  <c r="L449" i="46"/>
  <c r="K449" i="46"/>
  <c r="L446" i="46"/>
  <c r="K446" i="46"/>
  <c r="L441" i="46"/>
  <c r="K441" i="46"/>
  <c r="L438" i="46"/>
  <c r="K438" i="46"/>
  <c r="L435" i="46"/>
  <c r="L431" i="46"/>
  <c r="K431" i="46"/>
  <c r="L428" i="46"/>
  <c r="K428" i="46"/>
  <c r="L425" i="46"/>
  <c r="K425" i="46"/>
  <c r="L422" i="46"/>
  <c r="K422" i="46"/>
  <c r="L418" i="46"/>
  <c r="K418" i="46"/>
  <c r="L415" i="46"/>
  <c r="K415" i="46"/>
  <c r="L412" i="46"/>
  <c r="K412" i="46"/>
  <c r="L409" i="46"/>
  <c r="K409" i="46"/>
  <c r="L405" i="46"/>
  <c r="K405" i="46"/>
  <c r="L402" i="46"/>
  <c r="K402" i="46"/>
  <c r="L353" i="46"/>
  <c r="K353" i="46"/>
  <c r="L350" i="46"/>
  <c r="K350" i="46"/>
  <c r="L347" i="46"/>
  <c r="K347" i="46"/>
  <c r="L297" i="46"/>
  <c r="K297" i="46"/>
  <c r="L291" i="46"/>
  <c r="K291" i="46"/>
  <c r="L252" i="46"/>
  <c r="K252" i="46"/>
  <c r="L243" i="46"/>
  <c r="K243" i="46"/>
  <c r="L173" i="46"/>
  <c r="K173" i="46"/>
  <c r="L170" i="46"/>
  <c r="K170" i="46"/>
  <c r="L167" i="46"/>
  <c r="K167" i="46"/>
  <c r="L164" i="46"/>
  <c r="K164" i="46"/>
  <c r="L157" i="46"/>
  <c r="K157" i="46"/>
  <c r="L154" i="46"/>
  <c r="K154" i="46"/>
  <c r="L151" i="46"/>
  <c r="K151" i="46"/>
  <c r="L148" i="46"/>
  <c r="K148" i="46"/>
  <c r="K145" i="46"/>
  <c r="L142" i="46"/>
  <c r="K142" i="46"/>
  <c r="L139" i="46"/>
  <c r="K139" i="46"/>
  <c r="L136" i="46"/>
  <c r="K136" i="46"/>
  <c r="I136" i="46"/>
  <c r="J136" i="46"/>
  <c r="I139" i="46"/>
  <c r="J139" i="46"/>
  <c r="I142" i="46"/>
  <c r="J142" i="46"/>
  <c r="L132" i="46"/>
  <c r="K132" i="46"/>
  <c r="J132" i="46"/>
  <c r="I132" i="46"/>
  <c r="L126" i="46"/>
  <c r="K126" i="46"/>
  <c r="L123" i="46"/>
  <c r="K123" i="46"/>
  <c r="L119" i="46"/>
  <c r="K119" i="46"/>
  <c r="L103" i="46"/>
  <c r="K103" i="46"/>
  <c r="L100" i="46"/>
  <c r="K100" i="46"/>
  <c r="L94" i="46"/>
  <c r="K94" i="46"/>
  <c r="L85" i="46"/>
  <c r="K85" i="46"/>
  <c r="L82" i="46"/>
  <c r="K82" i="46"/>
  <c r="V17" i="52" l="1"/>
  <c r="X17" i="52"/>
  <c r="Y17" i="52" s="1"/>
  <c r="W17" i="52"/>
  <c r="S17" i="52"/>
  <c r="J17" i="52"/>
  <c r="P17" i="52"/>
  <c r="M17" i="52"/>
  <c r="G17" i="52"/>
  <c r="X14" i="52" l="1"/>
  <c r="Y14" i="52" s="1"/>
  <c r="W14" i="52"/>
  <c r="V14" i="52"/>
  <c r="S14" i="52"/>
  <c r="P14" i="52"/>
  <c r="M14" i="52"/>
  <c r="J14" i="52"/>
  <c r="G14" i="52"/>
  <c r="X13" i="52" l="1"/>
  <c r="W13" i="52"/>
  <c r="V13" i="52"/>
  <c r="S13" i="52"/>
  <c r="P13" i="52"/>
  <c r="M13" i="52"/>
  <c r="J13" i="52"/>
  <c r="G13" i="52"/>
  <c r="X12" i="52"/>
  <c r="Y12" i="52" s="1"/>
  <c r="W12" i="52"/>
  <c r="V12" i="52"/>
  <c r="S12" i="52"/>
  <c r="P12" i="52"/>
  <c r="M12" i="52"/>
  <c r="J12" i="52"/>
  <c r="G12" i="52"/>
  <c r="Y13" i="52" l="1"/>
  <c r="X11" i="52"/>
  <c r="W11" i="52"/>
  <c r="Y11" i="52" s="1"/>
  <c r="V11" i="52"/>
  <c r="S11" i="52"/>
  <c r="P11" i="52"/>
  <c r="M11" i="52"/>
  <c r="J11" i="52"/>
  <c r="G11" i="52"/>
  <c r="X10" i="52"/>
  <c r="Y10" i="52" s="1"/>
  <c r="W10" i="52"/>
  <c r="V10" i="52"/>
  <c r="S10" i="52"/>
  <c r="P10" i="52"/>
  <c r="M10" i="52"/>
  <c r="J10" i="52"/>
  <c r="G10" i="52"/>
  <c r="H327" i="46"/>
  <c r="H324" i="46"/>
  <c r="H321" i="46"/>
  <c r="H318" i="46"/>
  <c r="H235" i="46"/>
  <c r="H449" i="46"/>
  <c r="H446" i="46"/>
  <c r="H441" i="46"/>
  <c r="H438" i="46"/>
  <c r="H435" i="46"/>
  <c r="H431" i="46"/>
  <c r="H428" i="46"/>
  <c r="H425" i="46"/>
  <c r="H422" i="46"/>
  <c r="H418" i="46"/>
  <c r="H415" i="46"/>
  <c r="H412" i="46"/>
  <c r="H409" i="46"/>
  <c r="H405" i="46"/>
  <c r="H402" i="46"/>
  <c r="H399" i="46"/>
  <c r="H396" i="46"/>
  <c r="H392" i="46"/>
  <c r="H386" i="46"/>
  <c r="H383" i="46"/>
  <c r="H379" i="46"/>
  <c r="H376" i="46"/>
  <c r="H373" i="46"/>
  <c r="H370" i="46"/>
  <c r="H366" i="46"/>
  <c r="H363" i="46"/>
  <c r="H360" i="46"/>
  <c r="H357" i="46"/>
  <c r="H353" i="46"/>
  <c r="H350" i="46"/>
  <c r="H347" i="46"/>
  <c r="H344" i="46"/>
  <c r="H340" i="46"/>
  <c r="H337" i="46"/>
  <c r="H334" i="46"/>
  <c r="H331" i="46"/>
  <c r="H314" i="46"/>
  <c r="H311" i="46"/>
  <c r="H308" i="46"/>
  <c r="H305" i="46"/>
  <c r="H297" i="46"/>
  <c r="H291" i="46"/>
  <c r="H288" i="46"/>
  <c r="H285" i="46"/>
  <c r="H282" i="46"/>
  <c r="H279" i="46"/>
  <c r="H276" i="46"/>
  <c r="H273" i="46"/>
  <c r="H270" i="46"/>
  <c r="H267" i="46"/>
  <c r="H264" i="46"/>
  <c r="H261" i="46"/>
  <c r="H258" i="46"/>
  <c r="H255" i="46"/>
  <c r="H252" i="46"/>
  <c r="H243" i="46"/>
  <c r="H227" i="46"/>
  <c r="H220" i="46" s="1"/>
  <c r="H212" i="46"/>
  <c r="H204" i="46"/>
  <c r="H173" i="46"/>
  <c r="H170" i="46"/>
  <c r="H167" i="46"/>
  <c r="H164" i="46"/>
  <c r="H157" i="46"/>
  <c r="H154" i="46"/>
  <c r="H151" i="46"/>
  <c r="H148" i="46"/>
  <c r="H142" i="46"/>
  <c r="H136" i="46"/>
  <c r="H132" i="46"/>
  <c r="H129" i="46"/>
  <c r="H123" i="46"/>
  <c r="H119" i="46"/>
  <c r="H116" i="46"/>
  <c r="H113" i="46"/>
  <c r="H110" i="46"/>
  <c r="H107" i="46"/>
  <c r="H103" i="46"/>
  <c r="H100" i="46"/>
  <c r="H97" i="46"/>
  <c r="H94" i="46"/>
  <c r="H91" i="46"/>
  <c r="H88" i="46"/>
  <c r="H85" i="46"/>
  <c r="H82" i="46"/>
  <c r="H78" i="46"/>
  <c r="H75" i="46"/>
  <c r="H72" i="46"/>
  <c r="H69" i="46"/>
  <c r="H66" i="46"/>
  <c r="H63" i="46"/>
  <c r="H60" i="46"/>
  <c r="J449" i="46"/>
  <c r="I449" i="46"/>
  <c r="J446" i="46"/>
  <c r="I446" i="46"/>
  <c r="J441" i="46"/>
  <c r="I441" i="46"/>
  <c r="J438" i="46"/>
  <c r="I438" i="46"/>
  <c r="J435" i="46"/>
  <c r="I435" i="46"/>
  <c r="J431" i="46"/>
  <c r="I431" i="46"/>
  <c r="J428" i="46"/>
  <c r="I428" i="46"/>
  <c r="J425" i="46"/>
  <c r="I425" i="46"/>
  <c r="J422" i="46"/>
  <c r="I422" i="46"/>
  <c r="J418" i="46"/>
  <c r="I418" i="46"/>
  <c r="J415" i="46"/>
  <c r="I415" i="46"/>
  <c r="J412" i="46"/>
  <c r="I412" i="46"/>
  <c r="J409" i="46"/>
  <c r="I409" i="46"/>
  <c r="J405" i="46"/>
  <c r="I405" i="46"/>
  <c r="J402" i="46"/>
  <c r="I402" i="46"/>
  <c r="J399" i="46"/>
  <c r="I399" i="46"/>
  <c r="J396" i="46"/>
  <c r="I396" i="46"/>
  <c r="J392" i="46"/>
  <c r="I392" i="46"/>
  <c r="J389" i="46"/>
  <c r="I389" i="46"/>
  <c r="J386" i="46"/>
  <c r="I386" i="46"/>
  <c r="J383" i="46"/>
  <c r="I383" i="46"/>
  <c r="J379" i="46"/>
  <c r="I379" i="46"/>
  <c r="J376" i="46"/>
  <c r="I376" i="46"/>
  <c r="J373" i="46"/>
  <c r="I373" i="46"/>
  <c r="J370" i="46"/>
  <c r="I370" i="46"/>
  <c r="J366" i="46"/>
  <c r="I366" i="46"/>
  <c r="J363" i="46"/>
  <c r="I363" i="46"/>
  <c r="J360" i="46"/>
  <c r="I360" i="46"/>
  <c r="J357" i="46"/>
  <c r="I357" i="46"/>
  <c r="J353" i="46"/>
  <c r="I353" i="46"/>
  <c r="J350" i="46"/>
  <c r="I350" i="46"/>
  <c r="J347" i="46"/>
  <c r="I347" i="46"/>
  <c r="J344" i="46"/>
  <c r="I344" i="46"/>
  <c r="J340" i="46"/>
  <c r="I340" i="46"/>
  <c r="J337" i="46"/>
  <c r="I337" i="46"/>
  <c r="J334" i="46"/>
  <c r="I334" i="46"/>
  <c r="J327" i="46"/>
  <c r="I327" i="46"/>
  <c r="J324" i="46"/>
  <c r="I324" i="46"/>
  <c r="J321" i="46"/>
  <c r="I321" i="46"/>
  <c r="J318" i="46"/>
  <c r="I318" i="46"/>
  <c r="J314" i="46"/>
  <c r="I314" i="46"/>
  <c r="J311" i="46"/>
  <c r="I311" i="46"/>
  <c r="J308" i="46"/>
  <c r="I308" i="46"/>
  <c r="J305" i="46"/>
  <c r="I305" i="46"/>
  <c r="J297" i="46"/>
  <c r="I297" i="46"/>
  <c r="J291" i="46"/>
  <c r="I291" i="46"/>
  <c r="J288" i="46"/>
  <c r="I288" i="46"/>
  <c r="J285" i="46"/>
  <c r="I285" i="46"/>
  <c r="J282" i="46"/>
  <c r="I282" i="46"/>
  <c r="J279" i="46"/>
  <c r="I279" i="46"/>
  <c r="J276" i="46"/>
  <c r="I276" i="46"/>
  <c r="J273" i="46"/>
  <c r="I273" i="46"/>
  <c r="J270" i="46"/>
  <c r="I270" i="46"/>
  <c r="J267" i="46"/>
  <c r="I267" i="46"/>
  <c r="J264" i="46"/>
  <c r="I264" i="46"/>
  <c r="J261" i="46"/>
  <c r="I261" i="46"/>
  <c r="J258" i="46"/>
  <c r="I258" i="46"/>
  <c r="J255" i="46"/>
  <c r="I255" i="46"/>
  <c r="J252" i="46"/>
  <c r="I252" i="46"/>
  <c r="J220" i="46"/>
  <c r="I220" i="46"/>
  <c r="J212" i="46"/>
  <c r="I212" i="46"/>
  <c r="J173" i="46"/>
  <c r="I173" i="46"/>
  <c r="J170" i="46"/>
  <c r="I170" i="46"/>
  <c r="J167" i="46"/>
  <c r="I167" i="46"/>
  <c r="J164" i="46"/>
  <c r="I164" i="46"/>
  <c r="J157" i="46"/>
  <c r="I157" i="46"/>
  <c r="J154" i="46"/>
  <c r="I154" i="46"/>
  <c r="J151" i="46"/>
  <c r="I151" i="46"/>
  <c r="J148" i="46"/>
  <c r="I148" i="46"/>
  <c r="J145" i="46"/>
  <c r="I145" i="46"/>
  <c r="J129" i="46"/>
  <c r="I129" i="46"/>
  <c r="J126" i="46"/>
  <c r="I126" i="46"/>
  <c r="J123" i="46"/>
  <c r="I123" i="46"/>
  <c r="J119" i="46"/>
  <c r="I119" i="46"/>
  <c r="J116" i="46"/>
  <c r="I116" i="46"/>
  <c r="J113" i="46"/>
  <c r="I113" i="46"/>
  <c r="J110" i="46"/>
  <c r="I110" i="46"/>
  <c r="J107" i="46"/>
  <c r="I107" i="46"/>
  <c r="J103" i="46"/>
  <c r="I103" i="46"/>
  <c r="J100" i="46"/>
  <c r="I100" i="46"/>
  <c r="J97" i="46"/>
  <c r="I97" i="46"/>
  <c r="J94" i="46"/>
  <c r="I94" i="46"/>
  <c r="J91" i="46"/>
  <c r="I91" i="46"/>
  <c r="J88" i="46"/>
  <c r="I88" i="46"/>
  <c r="J85" i="46"/>
  <c r="I85" i="46"/>
  <c r="J82" i="46"/>
  <c r="I82" i="46"/>
  <c r="J78" i="46"/>
  <c r="I78" i="46"/>
  <c r="J75" i="46"/>
  <c r="I75" i="46"/>
  <c r="J72" i="46"/>
  <c r="I72" i="46"/>
  <c r="J69" i="46"/>
  <c r="I69" i="46"/>
  <c r="J66" i="46"/>
  <c r="I66" i="46"/>
  <c r="J63" i="46"/>
  <c r="I63" i="46"/>
  <c r="J60" i="46"/>
  <c r="I60" i="46"/>
  <c r="J52" i="46"/>
  <c r="I52" i="46"/>
  <c r="J49" i="46"/>
  <c r="I49" i="46"/>
  <c r="J46" i="46"/>
  <c r="I46" i="46"/>
  <c r="J20" i="46"/>
  <c r="I20" i="46"/>
  <c r="J11" i="46"/>
  <c r="I11" i="46"/>
  <c r="G327" i="46" l="1"/>
  <c r="G324" i="46"/>
  <c r="G321" i="46"/>
  <c r="G318" i="46"/>
  <c r="F449" i="46"/>
  <c r="F446" i="46"/>
  <c r="F441" i="46"/>
  <c r="F438" i="46"/>
  <c r="F435" i="46"/>
  <c r="F431" i="46"/>
  <c r="F428" i="46"/>
  <c r="F425" i="46"/>
  <c r="F422" i="46"/>
  <c r="F418" i="46"/>
  <c r="F415" i="46"/>
  <c r="F412" i="46"/>
  <c r="F409" i="46"/>
  <c r="F405" i="46"/>
  <c r="F402" i="46"/>
  <c r="F399" i="46"/>
  <c r="F396" i="46"/>
  <c r="F392" i="46"/>
  <c r="F389" i="46"/>
  <c r="F386" i="46"/>
  <c r="F383" i="46"/>
  <c r="F379" i="46"/>
  <c r="F376" i="46"/>
  <c r="F373" i="46"/>
  <c r="F370" i="46"/>
  <c r="F366" i="46"/>
  <c r="F363" i="46"/>
  <c r="F360" i="46"/>
  <c r="F357" i="46"/>
  <c r="F353" i="46"/>
  <c r="F350" i="46"/>
  <c r="F347" i="46"/>
  <c r="F344" i="46"/>
  <c r="F340" i="46"/>
  <c r="F337" i="46"/>
  <c r="F334" i="46"/>
  <c r="F331" i="46"/>
  <c r="F327" i="46"/>
  <c r="F324" i="46"/>
  <c r="F321" i="46"/>
  <c r="F318" i="46"/>
  <c r="F314" i="46"/>
  <c r="F311" i="46"/>
  <c r="F308" i="46"/>
  <c r="F305" i="46"/>
  <c r="F297" i="46"/>
  <c r="F291" i="46"/>
  <c r="F288" i="46"/>
  <c r="F285" i="46"/>
  <c r="F282" i="46"/>
  <c r="F279" i="46"/>
  <c r="F276" i="46"/>
  <c r="F273" i="46"/>
  <c r="F270" i="46"/>
  <c r="F267" i="46"/>
  <c r="F264" i="46"/>
  <c r="F261" i="46"/>
  <c r="F258" i="46"/>
  <c r="F255" i="46"/>
  <c r="F252" i="46"/>
  <c r="F243" i="46"/>
  <c r="F235" i="46"/>
  <c r="F227" i="46"/>
  <c r="F220" i="46"/>
  <c r="F212" i="46"/>
  <c r="F204" i="46"/>
  <c r="F173" i="46"/>
  <c r="F170" i="46"/>
  <c r="F167" i="46"/>
  <c r="F164" i="46"/>
  <c r="F157" i="46"/>
  <c r="F154" i="46"/>
  <c r="F151" i="46"/>
  <c r="F148" i="46"/>
  <c r="F145" i="46"/>
  <c r="F142" i="46"/>
  <c r="F139" i="46"/>
  <c r="F136" i="46"/>
  <c r="F132" i="46"/>
  <c r="F129" i="46"/>
  <c r="F126" i="46"/>
  <c r="F123" i="46"/>
  <c r="F119" i="46"/>
  <c r="F116" i="46"/>
  <c r="F113" i="46"/>
  <c r="F110" i="46"/>
  <c r="F107" i="46"/>
  <c r="F103" i="46"/>
  <c r="F100" i="46"/>
  <c r="F97" i="46"/>
  <c r="F94" i="46"/>
  <c r="F91" i="46"/>
  <c r="F88" i="46"/>
  <c r="F85" i="46"/>
  <c r="F82" i="46"/>
  <c r="F78" i="46"/>
  <c r="F75" i="46"/>
  <c r="F72" i="46"/>
  <c r="F69" i="46"/>
  <c r="F66" i="46"/>
  <c r="F63" i="46"/>
  <c r="F60" i="46"/>
  <c r="F52" i="46"/>
  <c r="F49" i="46"/>
  <c r="F46" i="46"/>
  <c r="F20" i="46"/>
  <c r="F11" i="46"/>
  <c r="E449" i="46" l="1"/>
  <c r="E446" i="46"/>
  <c r="E441" i="46"/>
  <c r="E438" i="46"/>
  <c r="E435" i="46"/>
  <c r="E431" i="46"/>
  <c r="E428" i="46"/>
  <c r="E425" i="46"/>
  <c r="E422" i="46"/>
  <c r="E418" i="46"/>
  <c r="E415" i="46"/>
  <c r="E412" i="46"/>
  <c r="E409" i="46"/>
  <c r="E405" i="46"/>
  <c r="E402" i="46"/>
  <c r="E399" i="46"/>
  <c r="E396" i="46"/>
  <c r="E389" i="46"/>
  <c r="E386" i="46"/>
  <c r="E383" i="46"/>
  <c r="E379" i="46"/>
  <c r="E376" i="46"/>
  <c r="E373" i="46"/>
  <c r="E370" i="46"/>
  <c r="E366" i="46"/>
  <c r="E363" i="46"/>
  <c r="E360" i="46"/>
  <c r="E357" i="46"/>
  <c r="E353" i="46"/>
  <c r="E350" i="46"/>
  <c r="E347" i="46"/>
  <c r="E344" i="46"/>
  <c r="E340" i="46"/>
  <c r="E337" i="46"/>
  <c r="E334" i="46"/>
  <c r="E331" i="46"/>
  <c r="E327" i="46"/>
  <c r="E324" i="46"/>
  <c r="E321" i="46"/>
  <c r="E318" i="46"/>
  <c r="E314" i="46"/>
  <c r="E311" i="46"/>
  <c r="E308" i="46"/>
  <c r="E305" i="46"/>
  <c r="E297" i="46"/>
  <c r="E291" i="46"/>
  <c r="E288" i="46"/>
  <c r="E285" i="46"/>
  <c r="E282" i="46"/>
  <c r="E279" i="46"/>
  <c r="E276" i="46"/>
  <c r="E273" i="46"/>
  <c r="E270" i="46"/>
  <c r="E267" i="46"/>
  <c r="E264" i="46"/>
  <c r="E261" i="46"/>
  <c r="E258" i="46"/>
  <c r="E255" i="46"/>
  <c r="E252" i="46"/>
  <c r="E243" i="46"/>
  <c r="E235" i="46"/>
  <c r="E227" i="46"/>
  <c r="E220" i="46"/>
  <c r="E212" i="46"/>
  <c r="E204" i="46"/>
  <c r="E173" i="46"/>
  <c r="E170" i="46"/>
  <c r="E167" i="46"/>
  <c r="E164" i="46"/>
  <c r="E157" i="46"/>
  <c r="E154" i="46"/>
  <c r="E151" i="46"/>
  <c r="E148" i="46"/>
  <c r="E145" i="46"/>
  <c r="E142" i="46"/>
  <c r="E139" i="46"/>
  <c r="E136" i="46"/>
  <c r="E132" i="46"/>
  <c r="E129" i="46"/>
  <c r="E126" i="46"/>
  <c r="E123" i="46"/>
  <c r="E119" i="46"/>
  <c r="E116" i="46"/>
  <c r="E113" i="46"/>
  <c r="E110" i="46"/>
  <c r="E107" i="46"/>
  <c r="E103" i="46"/>
  <c r="E100" i="46"/>
  <c r="E97" i="46"/>
  <c r="E94" i="46"/>
  <c r="E91" i="46"/>
  <c r="E88" i="46"/>
  <c r="E85" i="46"/>
  <c r="E82" i="46"/>
  <c r="E78" i="46"/>
  <c r="E75" i="46"/>
  <c r="E72" i="46"/>
  <c r="E69" i="46"/>
  <c r="E66" i="46"/>
  <c r="E63" i="46"/>
  <c r="E60" i="46"/>
  <c r="E52" i="46"/>
  <c r="E49" i="46"/>
  <c r="E46" i="46"/>
  <c r="E20" i="46"/>
  <c r="E11" i="46"/>
  <c r="D449" i="46"/>
  <c r="D446" i="46"/>
  <c r="D441" i="46"/>
  <c r="D438" i="46"/>
  <c r="D435" i="46"/>
  <c r="D431" i="46"/>
  <c r="D428" i="46"/>
  <c r="D425" i="46"/>
  <c r="D422" i="46"/>
  <c r="D418" i="46"/>
  <c r="D415" i="46"/>
  <c r="D412" i="46"/>
  <c r="D409" i="46"/>
  <c r="D405" i="46"/>
  <c r="D402" i="46"/>
  <c r="D399" i="46"/>
  <c r="D396" i="46"/>
  <c r="D392" i="46"/>
  <c r="D389" i="46"/>
  <c r="D386" i="46"/>
  <c r="D383" i="46"/>
  <c r="D379" i="46"/>
  <c r="D376" i="46"/>
  <c r="D373" i="46"/>
  <c r="D370" i="46"/>
  <c r="D366" i="46"/>
  <c r="D363" i="46"/>
  <c r="D360" i="46"/>
  <c r="D357" i="46"/>
  <c r="D353" i="46"/>
  <c r="D350" i="46"/>
  <c r="D347" i="46"/>
  <c r="D344" i="46"/>
  <c r="D340" i="46"/>
  <c r="D337" i="46"/>
  <c r="D334" i="46"/>
  <c r="D331" i="46"/>
  <c r="D327" i="46"/>
  <c r="D324" i="46"/>
  <c r="D321" i="46"/>
  <c r="D318" i="46"/>
  <c r="D314" i="46"/>
  <c r="D311" i="46"/>
  <c r="D308" i="46"/>
  <c r="D305" i="46"/>
  <c r="D297" i="46"/>
  <c r="D291" i="46"/>
  <c r="D288" i="46"/>
  <c r="D285" i="46"/>
  <c r="D282" i="46"/>
  <c r="D279" i="46"/>
  <c r="D276" i="46"/>
  <c r="D273" i="46"/>
  <c r="D270" i="46"/>
  <c r="D267" i="46"/>
  <c r="D264" i="46"/>
  <c r="D261" i="46"/>
  <c r="D258" i="46"/>
  <c r="D255" i="46"/>
  <c r="D252" i="46"/>
  <c r="D243" i="46"/>
  <c r="D235" i="46"/>
  <c r="D227" i="46"/>
  <c r="D220" i="46"/>
  <c r="D212" i="46"/>
  <c r="D204" i="46"/>
  <c r="D173" i="46"/>
  <c r="D170" i="46"/>
  <c r="D167" i="46"/>
  <c r="D164" i="46"/>
  <c r="D157" i="46"/>
  <c r="D154" i="46"/>
  <c r="D151" i="46"/>
  <c r="D148" i="46"/>
  <c r="D145" i="46"/>
  <c r="D142" i="46"/>
  <c r="D139" i="46"/>
  <c r="D136" i="46"/>
  <c r="D132" i="46"/>
  <c r="D129" i="46"/>
  <c r="D126" i="46"/>
  <c r="D123" i="46"/>
  <c r="D119" i="46"/>
  <c r="D116" i="46"/>
  <c r="D113" i="46"/>
  <c r="D110" i="46"/>
  <c r="D107" i="46"/>
  <c r="D103" i="46"/>
  <c r="D100" i="46"/>
  <c r="D97" i="46"/>
  <c r="D94" i="46"/>
  <c r="D91" i="46"/>
  <c r="D88" i="46"/>
  <c r="D85" i="46"/>
  <c r="D82" i="46"/>
  <c r="D78" i="46"/>
  <c r="D75" i="46"/>
  <c r="D72" i="46"/>
  <c r="D69" i="46"/>
  <c r="D66" i="46"/>
  <c r="D63" i="46"/>
  <c r="D60" i="46"/>
  <c r="D52" i="46"/>
  <c r="D49" i="46"/>
  <c r="D46" i="46"/>
  <c r="D20" i="46"/>
  <c r="D11" i="46"/>
  <c r="U19" i="52" l="1"/>
  <c r="T19" i="52"/>
  <c r="R19" i="52"/>
  <c r="Q19" i="52"/>
  <c r="O19" i="52"/>
  <c r="N19" i="52"/>
  <c r="L19" i="52"/>
  <c r="K19" i="52"/>
  <c r="I19" i="52"/>
  <c r="H19" i="52"/>
  <c r="F19" i="52"/>
  <c r="E19" i="52"/>
  <c r="D19" i="52"/>
  <c r="X18" i="52"/>
  <c r="W18" i="52"/>
  <c r="Y18" i="52" s="1"/>
  <c r="S18" i="52"/>
  <c r="P18" i="52"/>
  <c r="M18" i="52"/>
  <c r="J18" i="52"/>
  <c r="G18" i="52"/>
  <c r="X16" i="52"/>
  <c r="X19" i="52" s="1"/>
  <c r="W16" i="52"/>
  <c r="V16" i="52"/>
  <c r="S16" i="52"/>
  <c r="P16" i="52"/>
  <c r="M16" i="52"/>
  <c r="J16" i="52"/>
  <c r="G16" i="52"/>
  <c r="X15" i="52"/>
  <c r="W15" i="52"/>
  <c r="V15" i="52"/>
  <c r="S15" i="52"/>
  <c r="P15" i="52"/>
  <c r="M15" i="52"/>
  <c r="J15" i="52"/>
  <c r="G15" i="52"/>
  <c r="F108" i="51"/>
  <c r="S15" i="51"/>
  <c r="M91" i="56"/>
  <c r="M90" i="56"/>
  <c r="M89" i="56"/>
  <c r="M88" i="56"/>
  <c r="M87" i="56"/>
  <c r="M86" i="56"/>
  <c r="M85" i="56"/>
  <c r="M84" i="56"/>
  <c r="M83" i="56"/>
  <c r="M82" i="56"/>
  <c r="M81" i="56"/>
  <c r="M80" i="56"/>
  <c r="M79" i="56"/>
  <c r="M78" i="56"/>
  <c r="M77" i="56"/>
  <c r="M76" i="56"/>
  <c r="M75" i="56"/>
  <c r="M74" i="56"/>
  <c r="M73" i="56"/>
  <c r="M72" i="56"/>
  <c r="M71" i="56"/>
  <c r="M70" i="56"/>
  <c r="M69" i="56"/>
  <c r="M68" i="56"/>
  <c r="M67" i="56"/>
  <c r="M66" i="56"/>
  <c r="M65" i="56"/>
  <c r="M64" i="56"/>
  <c r="M63" i="56"/>
  <c r="M62" i="56"/>
  <c r="M61" i="56"/>
  <c r="M60" i="56"/>
  <c r="M59" i="56"/>
  <c r="M58" i="56"/>
  <c r="M57" i="56"/>
  <c r="M56" i="56"/>
  <c r="M55" i="56"/>
  <c r="M54" i="56"/>
  <c r="M53" i="56"/>
  <c r="M52" i="56"/>
  <c r="M51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M9" i="56"/>
  <c r="M8" i="56"/>
  <c r="M7" i="56"/>
  <c r="Z19" i="57"/>
  <c r="Y19" i="57"/>
  <c r="X19" i="57"/>
  <c r="W19" i="57"/>
  <c r="V19" i="57"/>
  <c r="U19" i="57"/>
  <c r="T19" i="57"/>
  <c r="S19" i="57"/>
  <c r="R19" i="57"/>
  <c r="Q19" i="57"/>
  <c r="P19" i="57"/>
  <c r="O19" i="57"/>
  <c r="N19" i="57"/>
  <c r="M19" i="57"/>
  <c r="L19" i="57"/>
  <c r="K19" i="57"/>
  <c r="J19" i="57"/>
  <c r="I19" i="57"/>
  <c r="H19" i="57"/>
  <c r="G19" i="57"/>
  <c r="F19" i="57"/>
  <c r="E19" i="57"/>
  <c r="D19" i="57"/>
  <c r="C19" i="57"/>
  <c r="AZ17" i="59"/>
  <c r="AS17" i="59"/>
  <c r="AR17" i="59"/>
  <c r="AN17" i="59"/>
  <c r="AK17" i="59"/>
  <c r="F17" i="59"/>
  <c r="E17" i="59"/>
  <c r="D17" i="59"/>
  <c r="C17" i="59"/>
  <c r="BP16" i="59"/>
  <c r="BO16" i="59"/>
  <c r="BN16" i="59"/>
  <c r="BK16" i="59"/>
  <c r="BJ16" i="59"/>
  <c r="BI16" i="59"/>
  <c r="BF16" i="59"/>
  <c r="BE16" i="59"/>
  <c r="BD16" i="59"/>
  <c r="BA16" i="59"/>
  <c r="BB16" i="59" s="1"/>
  <c r="AY16" i="59"/>
  <c r="AV16" i="59"/>
  <c r="AU16" i="59"/>
  <c r="AT16" i="59"/>
  <c r="AS16" i="59"/>
  <c r="AO16" i="59"/>
  <c r="AP16" i="59" s="1"/>
  <c r="AM16" i="59"/>
  <c r="AH16" i="59"/>
  <c r="AG16" i="59"/>
  <c r="AL16" i="59" s="1"/>
  <c r="AF16" i="59"/>
  <c r="AC16" i="59"/>
  <c r="AB16" i="59"/>
  <c r="AA16" i="59"/>
  <c r="X16" i="59"/>
  <c r="W16" i="59"/>
  <c r="V16" i="59"/>
  <c r="S16" i="59"/>
  <c r="R16" i="59"/>
  <c r="Q16" i="59"/>
  <c r="N16" i="59"/>
  <c r="M16" i="59"/>
  <c r="L16" i="59"/>
  <c r="I16" i="59"/>
  <c r="H16" i="59"/>
  <c r="G16" i="59"/>
  <c r="F16" i="59"/>
  <c r="E16" i="59"/>
  <c r="D16" i="59"/>
  <c r="C16" i="59"/>
  <c r="BP15" i="59"/>
  <c r="BO15" i="59"/>
  <c r="BN15" i="59"/>
  <c r="BK15" i="59"/>
  <c r="BJ15" i="59"/>
  <c r="BI15" i="59"/>
  <c r="BF15" i="59"/>
  <c r="BE15" i="59"/>
  <c r="BD15" i="59"/>
  <c r="BA15" i="59"/>
  <c r="BB15" i="59" s="1"/>
  <c r="AY15" i="59"/>
  <c r="AV15" i="59"/>
  <c r="AU15" i="59"/>
  <c r="AT15" i="59"/>
  <c r="AS15" i="59"/>
  <c r="AO15" i="59"/>
  <c r="AP15" i="59" s="1"/>
  <c r="AM15" i="59"/>
  <c r="AH15" i="59"/>
  <c r="AG15" i="59"/>
  <c r="AL15" i="59" s="1"/>
  <c r="AF15" i="59"/>
  <c r="AC15" i="59"/>
  <c r="AB15" i="59"/>
  <c r="AA15" i="59"/>
  <c r="X15" i="59"/>
  <c r="W15" i="59"/>
  <c r="V15" i="59"/>
  <c r="S15" i="59"/>
  <c r="R15" i="59"/>
  <c r="Q15" i="59"/>
  <c r="N15" i="59"/>
  <c r="M15" i="59"/>
  <c r="L15" i="59"/>
  <c r="I15" i="59"/>
  <c r="H15" i="59"/>
  <c r="G15" i="59"/>
  <c r="F15" i="59"/>
  <c r="E15" i="59"/>
  <c r="D15" i="59"/>
  <c r="AQ15" i="59" s="1"/>
  <c r="C15" i="59"/>
  <c r="BP14" i="59"/>
  <c r="BO14" i="59"/>
  <c r="BN14" i="59"/>
  <c r="BK14" i="59"/>
  <c r="BJ14" i="59"/>
  <c r="BI14" i="59"/>
  <c r="BF14" i="59"/>
  <c r="BE14" i="59"/>
  <c r="BD14" i="59"/>
  <c r="BA14" i="59"/>
  <c r="BB14" i="59" s="1"/>
  <c r="AY14" i="59"/>
  <c r="AV14" i="59"/>
  <c r="AU14" i="59"/>
  <c r="AT14" i="59"/>
  <c r="AS14" i="59"/>
  <c r="AO14" i="59"/>
  <c r="AP14" i="59" s="1"/>
  <c r="AM14" i="59"/>
  <c r="AH14" i="59"/>
  <c r="AG14" i="59"/>
  <c r="AL14" i="59" s="1"/>
  <c r="AF14" i="59"/>
  <c r="AC14" i="59"/>
  <c r="AB14" i="59"/>
  <c r="AA14" i="59"/>
  <c r="X14" i="59"/>
  <c r="W14" i="59"/>
  <c r="V14" i="59"/>
  <c r="S14" i="59"/>
  <c r="R14" i="59"/>
  <c r="Q14" i="59"/>
  <c r="N14" i="59"/>
  <c r="M14" i="59"/>
  <c r="L14" i="59"/>
  <c r="I14" i="59"/>
  <c r="H14" i="59"/>
  <c r="G14" i="59"/>
  <c r="F14" i="59"/>
  <c r="E14" i="59"/>
  <c r="D14" i="59"/>
  <c r="C14" i="59"/>
  <c r="BP13" i="59"/>
  <c r="BO13" i="59"/>
  <c r="BN13" i="59"/>
  <c r="BK13" i="59"/>
  <c r="BJ13" i="59"/>
  <c r="BI13" i="59"/>
  <c r="BF13" i="59"/>
  <c r="BE13" i="59"/>
  <c r="BD13" i="59"/>
  <c r="BA13" i="59"/>
  <c r="BB13" i="59" s="1"/>
  <c r="AY13" i="59"/>
  <c r="AV13" i="59"/>
  <c r="AU13" i="59"/>
  <c r="AU17" i="59" s="1"/>
  <c r="AT13" i="59"/>
  <c r="AS13" i="59"/>
  <c r="AO13" i="59"/>
  <c r="AP13" i="59" s="1"/>
  <c r="AM13" i="59"/>
  <c r="AH13" i="59"/>
  <c r="AG13" i="59"/>
  <c r="AL13" i="59" s="1"/>
  <c r="AF13" i="59"/>
  <c r="AC13" i="59"/>
  <c r="AB13" i="59"/>
  <c r="AA13" i="59"/>
  <c r="X13" i="59"/>
  <c r="W13" i="59"/>
  <c r="V13" i="59"/>
  <c r="S13" i="59"/>
  <c r="R13" i="59"/>
  <c r="Q13" i="59"/>
  <c r="N13" i="59"/>
  <c r="M13" i="59"/>
  <c r="L13" i="59"/>
  <c r="I13" i="59"/>
  <c r="H13" i="59"/>
  <c r="G13" i="59"/>
  <c r="F13" i="59"/>
  <c r="E13" i="59"/>
  <c r="D13" i="59"/>
  <c r="AQ13" i="59" s="1"/>
  <c r="C13" i="59"/>
  <c r="BP12" i="59"/>
  <c r="BO12" i="59"/>
  <c r="BN12" i="59"/>
  <c r="BK12" i="59"/>
  <c r="BJ12" i="59"/>
  <c r="BI12" i="59"/>
  <c r="BF12" i="59"/>
  <c r="BE12" i="59"/>
  <c r="BD12" i="59"/>
  <c r="BA12" i="59"/>
  <c r="BB12" i="59" s="1"/>
  <c r="AY12" i="59"/>
  <c r="AV12" i="59"/>
  <c r="AW12" i="59" s="1"/>
  <c r="AT12" i="59"/>
  <c r="AS12" i="59"/>
  <c r="AO12" i="59"/>
  <c r="AP12" i="59" s="1"/>
  <c r="AM12" i="59"/>
  <c r="AH12" i="59"/>
  <c r="AG12" i="59"/>
  <c r="AL12" i="59" s="1"/>
  <c r="AF12" i="59"/>
  <c r="AC12" i="59"/>
  <c r="AB12" i="59"/>
  <c r="AA12" i="59"/>
  <c r="X12" i="59"/>
  <c r="W12" i="59"/>
  <c r="V12" i="59"/>
  <c r="S12" i="59"/>
  <c r="R12" i="59"/>
  <c r="Q12" i="59"/>
  <c r="N12" i="59"/>
  <c r="M12" i="59"/>
  <c r="L12" i="59"/>
  <c r="I12" i="59"/>
  <c r="H12" i="59"/>
  <c r="G12" i="59"/>
  <c r="F12" i="59"/>
  <c r="E12" i="59"/>
  <c r="D12" i="59"/>
  <c r="C12" i="59"/>
  <c r="BP11" i="59"/>
  <c r="BO11" i="59"/>
  <c r="BN11" i="59"/>
  <c r="BK11" i="59"/>
  <c r="BL11" i="59" s="1"/>
  <c r="BJ11" i="59"/>
  <c r="BI11" i="59"/>
  <c r="BF11" i="59"/>
  <c r="BG11" i="59" s="1"/>
  <c r="BE11" i="59"/>
  <c r="BD11" i="59"/>
  <c r="BA11" i="59"/>
  <c r="BB11" i="59" s="1"/>
  <c r="AY11" i="59"/>
  <c r="AV11" i="59"/>
  <c r="AW11" i="59" s="1"/>
  <c r="AT11" i="59"/>
  <c r="AS11" i="59"/>
  <c r="AO11" i="59"/>
  <c r="AP11" i="59" s="1"/>
  <c r="AM11" i="59"/>
  <c r="AH11" i="59"/>
  <c r="AF11" i="59"/>
  <c r="AC11" i="59"/>
  <c r="AD11" i="59" s="1"/>
  <c r="AB11" i="59"/>
  <c r="AA11" i="59"/>
  <c r="X11" i="59"/>
  <c r="W11" i="59"/>
  <c r="V11" i="59"/>
  <c r="S11" i="59"/>
  <c r="R11" i="59"/>
  <c r="Q11" i="59"/>
  <c r="N11" i="59"/>
  <c r="M11" i="59"/>
  <c r="L11" i="59"/>
  <c r="I11" i="59"/>
  <c r="H11" i="59"/>
  <c r="G11" i="59"/>
  <c r="F11" i="59"/>
  <c r="E11" i="59"/>
  <c r="D11" i="59"/>
  <c r="C11" i="59"/>
  <c r="BP10" i="59"/>
  <c r="BO10" i="59"/>
  <c r="BN10" i="59"/>
  <c r="BK10" i="59"/>
  <c r="BJ10" i="59"/>
  <c r="BI10" i="59"/>
  <c r="BF10" i="59"/>
  <c r="BE10" i="59"/>
  <c r="BD10" i="59"/>
  <c r="BA10" i="59"/>
  <c r="BB10" i="59" s="1"/>
  <c r="AY10" i="59"/>
  <c r="AV10" i="59"/>
  <c r="AT10" i="59"/>
  <c r="AS10" i="59"/>
  <c r="AO10" i="59"/>
  <c r="AP10" i="59" s="1"/>
  <c r="AM10" i="59"/>
  <c r="AH10" i="59"/>
  <c r="AG10" i="59"/>
  <c r="AL10" i="59" s="1"/>
  <c r="AF10" i="59"/>
  <c r="AC10" i="59"/>
  <c r="AB10" i="59"/>
  <c r="AA10" i="59"/>
  <c r="X10" i="59"/>
  <c r="W10" i="59"/>
  <c r="V10" i="59"/>
  <c r="S10" i="59"/>
  <c r="R10" i="59"/>
  <c r="Q10" i="59"/>
  <c r="N10" i="59"/>
  <c r="M10" i="59"/>
  <c r="L10" i="59"/>
  <c r="I10" i="59"/>
  <c r="H10" i="59"/>
  <c r="G10" i="59"/>
  <c r="F10" i="59"/>
  <c r="E10" i="59"/>
  <c r="D10" i="59"/>
  <c r="C10" i="59"/>
  <c r="BO9" i="59"/>
  <c r="BJ9" i="59"/>
  <c r="BE9" i="59"/>
  <c r="AG9" i="59"/>
  <c r="AB9" i="59"/>
  <c r="W9" i="59"/>
  <c r="W17" i="59" s="1"/>
  <c r="R9" i="59"/>
  <c r="M9" i="59"/>
  <c r="M17" i="59" s="1"/>
  <c r="H9" i="59"/>
  <c r="BP8" i="59"/>
  <c r="BO8" i="59"/>
  <c r="BN8" i="59"/>
  <c r="BK8" i="59"/>
  <c r="BJ8" i="59"/>
  <c r="BI8" i="59"/>
  <c r="BF8" i="59"/>
  <c r="BE8" i="59"/>
  <c r="BD8" i="59"/>
  <c r="BA8" i="59"/>
  <c r="BB8" i="59" s="1"/>
  <c r="AY8" i="59"/>
  <c r="AV8" i="59"/>
  <c r="AW8" i="59" s="1"/>
  <c r="AT8" i="59"/>
  <c r="AS8" i="59"/>
  <c r="AO8" i="59"/>
  <c r="AM8" i="59"/>
  <c r="AH8" i="59"/>
  <c r="AG8" i="59"/>
  <c r="AL8" i="59" s="1"/>
  <c r="AF8" i="59"/>
  <c r="AC8" i="59"/>
  <c r="AB8" i="59"/>
  <c r="AB17" i="59" s="1"/>
  <c r="AA8" i="59"/>
  <c r="X8" i="59"/>
  <c r="W8" i="59"/>
  <c r="V8" i="59"/>
  <c r="S8" i="59"/>
  <c r="R8" i="59"/>
  <c r="R17" i="59" s="1"/>
  <c r="Q8" i="59"/>
  <c r="N8" i="59"/>
  <c r="M8" i="59"/>
  <c r="L8" i="59"/>
  <c r="I8" i="59"/>
  <c r="H8" i="59"/>
  <c r="G8" i="59"/>
  <c r="F8" i="59"/>
  <c r="E8" i="59"/>
  <c r="D8" i="59"/>
  <c r="C8" i="59"/>
  <c r="G449" i="46"/>
  <c r="G446" i="46"/>
  <c r="G441" i="46"/>
  <c r="G438" i="46"/>
  <c r="G435" i="46"/>
  <c r="G431" i="46"/>
  <c r="G428" i="46"/>
  <c r="G425" i="46"/>
  <c r="G422" i="46"/>
  <c r="G418" i="46"/>
  <c r="G415" i="46"/>
  <c r="G412" i="46"/>
  <c r="G409" i="46"/>
  <c r="G405" i="46"/>
  <c r="G402" i="46"/>
  <c r="G399" i="46"/>
  <c r="G396" i="46"/>
  <c r="G392" i="46"/>
  <c r="G386" i="46"/>
  <c r="G383" i="46"/>
  <c r="G379" i="46"/>
  <c r="G376" i="46"/>
  <c r="G373" i="46"/>
  <c r="G370" i="46"/>
  <c r="G366" i="46"/>
  <c r="G363" i="46"/>
  <c r="G360" i="46"/>
  <c r="G357" i="46"/>
  <c r="G353" i="46"/>
  <c r="G350" i="46"/>
  <c r="G347" i="46"/>
  <c r="G344" i="46"/>
  <c r="G340" i="46"/>
  <c r="G337" i="46"/>
  <c r="G334" i="46"/>
  <c r="G331" i="46"/>
  <c r="G314" i="46"/>
  <c r="G311" i="46"/>
  <c r="G308" i="46"/>
  <c r="G305" i="46"/>
  <c r="G297" i="46"/>
  <c r="G291" i="46"/>
  <c r="G288" i="46"/>
  <c r="G285" i="46"/>
  <c r="G282" i="46"/>
  <c r="G279" i="46"/>
  <c r="G276" i="46"/>
  <c r="G273" i="46"/>
  <c r="G270" i="46"/>
  <c r="G267" i="46"/>
  <c r="G264" i="46"/>
  <c r="G261" i="46"/>
  <c r="G258" i="46"/>
  <c r="G255" i="46"/>
  <c r="G252" i="46"/>
  <c r="G243" i="46"/>
  <c r="G235" i="46"/>
  <c r="G212" i="46"/>
  <c r="G204" i="46"/>
  <c r="G173" i="46"/>
  <c r="G170" i="46"/>
  <c r="G167" i="46"/>
  <c r="G164" i="46"/>
  <c r="G157" i="46"/>
  <c r="G154" i="46"/>
  <c r="G151" i="46"/>
  <c r="G148" i="46"/>
  <c r="G145" i="46"/>
  <c r="G142" i="46"/>
  <c r="G139" i="46"/>
  <c r="G136" i="46"/>
  <c r="G132" i="46"/>
  <c r="G129" i="46"/>
  <c r="G126" i="46"/>
  <c r="G123" i="46"/>
  <c r="G119" i="46"/>
  <c r="G116" i="46"/>
  <c r="G113" i="46"/>
  <c r="G110" i="46"/>
  <c r="G107" i="46"/>
  <c r="G103" i="46"/>
  <c r="G100" i="46"/>
  <c r="G97" i="46"/>
  <c r="G94" i="46"/>
  <c r="G91" i="46"/>
  <c r="G88" i="46"/>
  <c r="G85" i="46"/>
  <c r="G82" i="46"/>
  <c r="G78" i="46"/>
  <c r="G75" i="46"/>
  <c r="G72" i="46"/>
  <c r="G69" i="46"/>
  <c r="G66" i="46"/>
  <c r="G63" i="46"/>
  <c r="G60" i="46"/>
  <c r="G52" i="46"/>
  <c r="G49" i="46"/>
  <c r="G46" i="46"/>
  <c r="AG11" i="59" s="1"/>
  <c r="G20" i="46"/>
  <c r="G11" i="46"/>
  <c r="G10" i="46"/>
  <c r="BJ17" i="59" l="1"/>
  <c r="W19" i="52"/>
  <c r="Y19" i="52" s="1"/>
  <c r="Y16" i="52"/>
  <c r="Y15" i="52"/>
  <c r="J19" i="52"/>
  <c r="P19" i="52"/>
  <c r="V19" i="52"/>
  <c r="G19" i="52"/>
  <c r="M19" i="52"/>
  <c r="S19" i="52"/>
  <c r="BC10" i="59"/>
  <c r="J12" i="59"/>
  <c r="K12" i="59" s="1"/>
  <c r="T12" i="59"/>
  <c r="U12" i="59" s="1"/>
  <c r="AD12" i="59"/>
  <c r="BG13" i="59"/>
  <c r="BQ13" i="59"/>
  <c r="O14" i="59"/>
  <c r="Y14" i="59"/>
  <c r="BC13" i="59"/>
  <c r="AQ14" i="59"/>
  <c r="BC14" i="59"/>
  <c r="L17" i="59"/>
  <c r="N17" i="59"/>
  <c r="V17" i="59"/>
  <c r="X17" i="59"/>
  <c r="AF17" i="59"/>
  <c r="AH17" i="59"/>
  <c r="AQ10" i="59"/>
  <c r="BC11" i="59"/>
  <c r="BL16" i="59"/>
  <c r="BM16" i="59" s="1"/>
  <c r="AX11" i="59"/>
  <c r="O10" i="59"/>
  <c r="P10" i="59" s="1"/>
  <c r="Y10" i="59"/>
  <c r="Z10" i="59" s="1"/>
  <c r="AM17" i="59"/>
  <c r="BG10" i="59"/>
  <c r="BH10" i="59" s="1"/>
  <c r="BI17" i="59"/>
  <c r="BQ10" i="59"/>
  <c r="BR10" i="59" s="1"/>
  <c r="O11" i="59"/>
  <c r="P11" i="59" s="1"/>
  <c r="Y11" i="59"/>
  <c r="Z11" i="59" s="1"/>
  <c r="AE11" i="59"/>
  <c r="AQ11" i="59"/>
  <c r="BM11" i="59"/>
  <c r="BG15" i="59"/>
  <c r="BH15" i="59" s="1"/>
  <c r="BQ15" i="59"/>
  <c r="O16" i="59"/>
  <c r="P16" i="59" s="1"/>
  <c r="Y16" i="59"/>
  <c r="Z16" i="59" s="1"/>
  <c r="BC16" i="59"/>
  <c r="BL12" i="59"/>
  <c r="BM12" i="59" s="1"/>
  <c r="J13" i="59"/>
  <c r="K13" i="59" s="1"/>
  <c r="T13" i="59"/>
  <c r="U13" i="59" s="1"/>
  <c r="AD13" i="59"/>
  <c r="AE13" i="59" s="1"/>
  <c r="AW14" i="59"/>
  <c r="AX14" i="59" s="1"/>
  <c r="BC15" i="59"/>
  <c r="AQ16" i="59"/>
  <c r="AQ12" i="59"/>
  <c r="AY17" i="59"/>
  <c r="BK17" i="59"/>
  <c r="BH11" i="59"/>
  <c r="BL14" i="59"/>
  <c r="BM14" i="59" s="1"/>
  <c r="J15" i="59"/>
  <c r="K15" i="59" s="1"/>
  <c r="T15" i="59"/>
  <c r="U15" i="59" s="1"/>
  <c r="AD15" i="59"/>
  <c r="AW16" i="59"/>
  <c r="AX16" i="59" s="1"/>
  <c r="AP8" i="59"/>
  <c r="AO17" i="59"/>
  <c r="BC8" i="59"/>
  <c r="BB17" i="59"/>
  <c r="BC17" i="59" s="1"/>
  <c r="AW10" i="59"/>
  <c r="AX10" i="59" s="1"/>
  <c r="AV17" i="59"/>
  <c r="AE12" i="59"/>
  <c r="BC12" i="59"/>
  <c r="G17" i="59"/>
  <c r="Q17" i="59"/>
  <c r="AA17" i="59"/>
  <c r="AT17" i="59"/>
  <c r="AX8" i="59"/>
  <c r="BA17" i="59"/>
  <c r="BD17" i="59"/>
  <c r="BF17" i="59"/>
  <c r="BN17" i="59"/>
  <c r="BP17" i="59"/>
  <c r="I17" i="59"/>
  <c r="S17" i="59"/>
  <c r="AC17" i="59"/>
  <c r="AX12" i="59"/>
  <c r="BH13" i="59"/>
  <c r="BR13" i="59"/>
  <c r="P14" i="59"/>
  <c r="Z14" i="59"/>
  <c r="AE15" i="59"/>
  <c r="BR15" i="59"/>
  <c r="O8" i="59"/>
  <c r="P8" i="59" s="1"/>
  <c r="Y8" i="59"/>
  <c r="Z8" i="59" s="1"/>
  <c r="J10" i="59"/>
  <c r="K10" i="59" s="1"/>
  <c r="T10" i="59"/>
  <c r="U10" i="59" s="1"/>
  <c r="AD10" i="59"/>
  <c r="AE10" i="59" s="1"/>
  <c r="BL10" i="59"/>
  <c r="BM10" i="59" s="1"/>
  <c r="J11" i="59"/>
  <c r="K11" i="59" s="1"/>
  <c r="T11" i="59"/>
  <c r="U11" i="59" s="1"/>
  <c r="BQ11" i="59"/>
  <c r="BR11" i="59" s="1"/>
  <c r="O12" i="59"/>
  <c r="P12" i="59" s="1"/>
  <c r="Y12" i="59"/>
  <c r="Z12" i="59" s="1"/>
  <c r="BG12" i="59"/>
  <c r="BH12" i="59" s="1"/>
  <c r="BQ12" i="59"/>
  <c r="BR12" i="59" s="1"/>
  <c r="O13" i="59"/>
  <c r="P13" i="59" s="1"/>
  <c r="Y13" i="59"/>
  <c r="Z13" i="59" s="1"/>
  <c r="BL13" i="59"/>
  <c r="BM13" i="59" s="1"/>
  <c r="J14" i="59"/>
  <c r="K14" i="59" s="1"/>
  <c r="T14" i="59"/>
  <c r="U14" i="59" s="1"/>
  <c r="AD14" i="59"/>
  <c r="AE14" i="59" s="1"/>
  <c r="BG14" i="59"/>
  <c r="BH14" i="59" s="1"/>
  <c r="BQ14" i="59"/>
  <c r="BR14" i="59" s="1"/>
  <c r="O15" i="59"/>
  <c r="P15" i="59" s="1"/>
  <c r="Y15" i="59"/>
  <c r="Z15" i="59" s="1"/>
  <c r="AW15" i="59"/>
  <c r="AX15" i="59" s="1"/>
  <c r="BL15" i="59"/>
  <c r="BM15" i="59" s="1"/>
  <c r="J16" i="59"/>
  <c r="K16" i="59" s="1"/>
  <c r="T16" i="59"/>
  <c r="U16" i="59" s="1"/>
  <c r="AD16" i="59"/>
  <c r="AE16" i="59" s="1"/>
  <c r="BG16" i="59"/>
  <c r="BH16" i="59" s="1"/>
  <c r="BQ16" i="59"/>
  <c r="BR16" i="59" s="1"/>
  <c r="AI13" i="59"/>
  <c r="AJ13" i="59" s="1"/>
  <c r="AI14" i="59"/>
  <c r="AJ14" i="59" s="1"/>
  <c r="AI15" i="59"/>
  <c r="AJ15" i="59" s="1"/>
  <c r="AI16" i="59"/>
  <c r="AJ16" i="59" s="1"/>
  <c r="AI12" i="59"/>
  <c r="AJ12" i="59" s="1"/>
  <c r="AW13" i="59"/>
  <c r="AL11" i="59"/>
  <c r="AI11" i="59"/>
  <c r="AJ11" i="59" s="1"/>
  <c r="AG17" i="59"/>
  <c r="AL17" i="59" s="1"/>
  <c r="H17" i="59"/>
  <c r="BE17" i="59"/>
  <c r="BO17" i="59"/>
  <c r="AI10" i="59"/>
  <c r="AJ10" i="59" s="1"/>
  <c r="J8" i="59"/>
  <c r="T8" i="59"/>
  <c r="AD8" i="59"/>
  <c r="BG8" i="59"/>
  <c r="BQ8" i="59"/>
  <c r="AI8" i="59"/>
  <c r="BL8" i="59"/>
  <c r="O17" i="59" l="1"/>
  <c r="P17" i="59" s="1"/>
  <c r="Y17" i="59"/>
  <c r="Z17" i="59" s="1"/>
  <c r="AP17" i="59"/>
  <c r="AQ17" i="59" s="1"/>
  <c r="AQ8" i="59"/>
  <c r="AW17" i="59"/>
  <c r="AX17" i="59" s="1"/>
  <c r="AX13" i="59"/>
  <c r="AI17" i="59"/>
  <c r="AJ17" i="59" s="1"/>
  <c r="AJ8" i="59"/>
  <c r="BH8" i="59"/>
  <c r="BG17" i="59"/>
  <c r="BH17" i="59" s="1"/>
  <c r="T17" i="59"/>
  <c r="U17" i="59" s="1"/>
  <c r="U8" i="59"/>
  <c r="BL17" i="59"/>
  <c r="BM17" i="59" s="1"/>
  <c r="BM8" i="59"/>
  <c r="BR8" i="59"/>
  <c r="BQ17" i="59"/>
  <c r="BR17" i="59" s="1"/>
  <c r="AD17" i="59"/>
  <c r="AE17" i="59" s="1"/>
  <c r="AE8" i="59"/>
  <c r="J17" i="59"/>
  <c r="K17" i="59" s="1"/>
  <c r="K8" i="59"/>
</calcChain>
</file>

<file path=xl/sharedStrings.xml><?xml version="1.0" encoding="utf-8"?>
<sst xmlns="http://schemas.openxmlformats.org/spreadsheetml/2006/main" count="2037" uniqueCount="870">
  <si>
    <t>REKAP LAPORAN KESGA ,KB,GIZI DAN IMUNISASI TAHUN 2020</t>
  </si>
  <si>
    <t>BULAN</t>
  </si>
  <si>
    <t>:</t>
  </si>
  <si>
    <t>NO</t>
  </si>
  <si>
    <t>DATA</t>
  </si>
  <si>
    <t>JORONG</t>
  </si>
  <si>
    <t>NAGARI</t>
  </si>
  <si>
    <t>A</t>
  </si>
  <si>
    <t>PELAYANAN IBU HAMIL</t>
  </si>
  <si>
    <t>Jumlah Kunjungan bumil triwulan I (K1 Murni)</t>
  </si>
  <si>
    <t>Jumlah Kunjungan bumil diatas triwulan I (K1 Akses)</t>
  </si>
  <si>
    <t>Jumlah bumil dengan faktor resiko nakes/masyarakat</t>
  </si>
  <si>
    <t>Jumlah bumil menurut jenis faktor resiko</t>
  </si>
  <si>
    <t>a. Umur</t>
  </si>
  <si>
    <t>&lt; 20 tahun</t>
  </si>
  <si>
    <t>&gt; 35 tahun</t>
  </si>
  <si>
    <t>b. Paritas</t>
  </si>
  <si>
    <t>&gt; 4</t>
  </si>
  <si>
    <t>c.KEK</t>
  </si>
  <si>
    <t>Lila &lt; 23,5 cm</t>
  </si>
  <si>
    <t>d.Tinggi Badan</t>
  </si>
  <si>
    <t>&lt; 145 cm</t>
  </si>
  <si>
    <t>e.Jarak anak</t>
  </si>
  <si>
    <t>&lt; 2 tahun</t>
  </si>
  <si>
    <t>Jumlah bumil dengan resti masyarakat</t>
  </si>
  <si>
    <t>Jumlah bumil dengan resti nakes</t>
  </si>
  <si>
    <t>Jumlah ibu hamil berdasarkan jenis resti</t>
  </si>
  <si>
    <t>a.Perdarahan</t>
  </si>
  <si>
    <t>b.Infeksi</t>
  </si>
  <si>
    <t>c.Pre Eklamsi/Eklamsi</t>
  </si>
  <si>
    <t>d.HB &lt; 8 gr%</t>
  </si>
  <si>
    <t>e. Post SC</t>
  </si>
  <si>
    <t>Jumlah Kunjungan bumil triwulan II (K2)</t>
  </si>
  <si>
    <t>Jumlah Kunjungan bumil triwulan III (K3)</t>
  </si>
  <si>
    <t>Jumlah Kunjungan bumil triwulan III (K4)</t>
  </si>
  <si>
    <t xml:space="preserve">B </t>
  </si>
  <si>
    <t xml:space="preserve">PEMERIKSAAN LABORATORIUM IBU HAMIL </t>
  </si>
  <si>
    <t>Jumah bumil periksa HB  Triwulan I</t>
  </si>
  <si>
    <t>Jumah bumil periksa HB  Triwulan III</t>
  </si>
  <si>
    <t>Jumlah Bumil Anemia   ( 8 &lt; Hb &lt; 11 gr%)</t>
  </si>
  <si>
    <t>Jumlah periksa Triple E</t>
  </si>
  <si>
    <t>a. Jumlah HIV positif</t>
  </si>
  <si>
    <t>b. Jumlah sifilis positif</t>
  </si>
  <si>
    <t>c. Jumlah Hepatitis positif</t>
  </si>
  <si>
    <t xml:space="preserve">Jumlah periksa protein </t>
  </si>
  <si>
    <t>Jumlah protein positif</t>
  </si>
  <si>
    <t>Jumlah periksa gula darah</t>
  </si>
  <si>
    <t>Jumlah bumil DM</t>
  </si>
  <si>
    <t>Jumlah bumil tes malaria</t>
  </si>
  <si>
    <t>Jumlah bumil malaria positif</t>
  </si>
  <si>
    <t>Jumlah bumil periksa BTA</t>
  </si>
  <si>
    <t>Jumlah bumi BTA positif</t>
  </si>
  <si>
    <t>C</t>
  </si>
  <si>
    <t>PELAYANAN PERSALINAN</t>
  </si>
  <si>
    <t>Jumlah persalinan nakes</t>
  </si>
  <si>
    <t>a</t>
  </si>
  <si>
    <t>laki-laki</t>
  </si>
  <si>
    <t>b</t>
  </si>
  <si>
    <t>perempuan</t>
  </si>
  <si>
    <t>Jumlah persalinan mati (IUFD)</t>
  </si>
  <si>
    <t>Laki-laki</t>
  </si>
  <si>
    <t>Perempuan</t>
  </si>
  <si>
    <t>Jenis Persalinan</t>
  </si>
  <si>
    <t>Spontan</t>
  </si>
  <si>
    <t>Tindakan</t>
  </si>
  <si>
    <t>E</t>
  </si>
  <si>
    <t>PELAYANAN NIFAS</t>
  </si>
  <si>
    <t>Jumlah Kunjungan KF 1</t>
  </si>
  <si>
    <t xml:space="preserve">Jumlah Kunjungan KF 2 </t>
  </si>
  <si>
    <t>Jumlah Kunjungan KF 3</t>
  </si>
  <si>
    <t>D</t>
  </si>
  <si>
    <t>PELAYANAN NEONATUS</t>
  </si>
  <si>
    <t>Jumlah KN1
dengan MTBM</t>
  </si>
  <si>
    <t>Jumlah KN 2  
dengan MTBM</t>
  </si>
  <si>
    <t>Jumlah KN 3   
dengan MTBM</t>
  </si>
  <si>
    <t>Jumlah BBLR</t>
  </si>
  <si>
    <t>Jumlah Bayi Lahir dengan IMD</t>
  </si>
  <si>
    <t>Jumlah Bayi Lahir diberi Vit K dan salf mata</t>
  </si>
  <si>
    <t>Jumlah Bayi Lahir diberi HB0</t>
  </si>
  <si>
    <t>PELAYANAN BAYI</t>
  </si>
  <si>
    <t>Jumlah Kunjungan bayi sakit dengan MTBS</t>
  </si>
  <si>
    <t xml:space="preserve">Jumlah Kunjungan Bayi 0-11 bulan </t>
  </si>
  <si>
    <t>Jumlah bayi di DDTK pertama kali</t>
  </si>
  <si>
    <t>Jumlah bayi di DDTK 4 kali</t>
  </si>
  <si>
    <t>Jumlah Bayi dengan hasil KPSP Dp (Penyimpangan)</t>
  </si>
  <si>
    <t>Jumlah bayi 0-6 bulan yang masih ASI Eksklusif</t>
  </si>
  <si>
    <t>Jumlah bayi usia 6 bulan bulan ini</t>
  </si>
  <si>
    <t>Jumlah bayi usia 6 bulan ini  yang lulus ASI Eksklusif</t>
  </si>
  <si>
    <t>F</t>
  </si>
  <si>
    <t>PELAYANAN ANAK</t>
  </si>
  <si>
    <t>Jumlah Kunjungan balita sakit dengan MTBS</t>
  </si>
  <si>
    <t>Jumlah Kunjungan Balita 12 -59 bulan</t>
  </si>
  <si>
    <t>Jumlah balita di DDTK pertama kali</t>
  </si>
  <si>
    <t>Jumlah balita di DDTK 2 kali per tahun</t>
  </si>
  <si>
    <t>Jumlah Anak balita dengan kelainan tumbuh kembang</t>
  </si>
  <si>
    <t>G</t>
  </si>
  <si>
    <t>PELAYANAN APRAS</t>
  </si>
  <si>
    <t xml:space="preserve">Jumlah Kunjungan Apras 60-72 bulan </t>
  </si>
  <si>
    <t>Jumlah Apras di DDTK pertama kali</t>
  </si>
  <si>
    <t>Jumlah apras di DDTK 2 kali per tahun</t>
  </si>
  <si>
    <t>Jumlah apras dengan kelainan tumbuh kembang</t>
  </si>
  <si>
    <t>H</t>
  </si>
  <si>
    <t>PELAYANAN KOMPLIKASI</t>
  </si>
  <si>
    <t xml:space="preserve">Jumlah kasus bumil dengan komplikasi </t>
  </si>
  <si>
    <t>yang dirujuk</t>
  </si>
  <si>
    <t>yang ditangani di Puskesmas</t>
  </si>
  <si>
    <t xml:space="preserve">Jumlah kasus persalinan dengan komplikasi </t>
  </si>
  <si>
    <t xml:space="preserve">Jumlah kasus nifas dengan komplikasi </t>
  </si>
  <si>
    <t>Jumlah  Neonatus dengan komplikasi yang ada</t>
  </si>
  <si>
    <t>Jumlah  Neonatus dengan komplikasi yang ditangani</t>
  </si>
  <si>
    <t>Jumlah  Neonatus dengan komplikasi yang dirujuk</t>
  </si>
  <si>
    <t>Jumlah anak balita dengan kelainan yang dirujuk</t>
  </si>
  <si>
    <t>Jumlah apras dengan kelainan yang dirujuk</t>
  </si>
  <si>
    <t>I</t>
  </si>
  <si>
    <t>JUMLAH KEMATIAN ( Penyebab)</t>
  </si>
  <si>
    <t xml:space="preserve">Bumil </t>
  </si>
  <si>
    <t>Bulin</t>
  </si>
  <si>
    <t>c</t>
  </si>
  <si>
    <t>Bufas</t>
  </si>
  <si>
    <t>d</t>
  </si>
  <si>
    <t xml:space="preserve">Neonatal </t>
  </si>
  <si>
    <t>e</t>
  </si>
  <si>
    <t>Bayi</t>
  </si>
  <si>
    <t>f</t>
  </si>
  <si>
    <t>Anak balita</t>
  </si>
  <si>
    <t>g</t>
  </si>
  <si>
    <t>APRAS</t>
  </si>
  <si>
    <t>J</t>
  </si>
  <si>
    <t xml:space="preserve">JUMLAH MASALAH KESEHATAN  PADA REMAJA </t>
  </si>
  <si>
    <t>Gangguan Haid</t>
  </si>
  <si>
    <t>Seks Pra Nikah</t>
  </si>
  <si>
    <t>Kehamilan Tidak Diinginkan</t>
  </si>
  <si>
    <t>Persalinan Remaja</t>
  </si>
  <si>
    <t>Gangguan gizi</t>
  </si>
  <si>
    <t>NAPZA (Rokok, Alkohol)</t>
  </si>
  <si>
    <t>IMS</t>
  </si>
  <si>
    <t>ISR</t>
  </si>
  <si>
    <t>HIV-AIDS</t>
  </si>
  <si>
    <t>Masalah kejiwaan</t>
  </si>
  <si>
    <t>K</t>
  </si>
  <si>
    <t xml:space="preserve"> KASUS ABORTUS</t>
  </si>
  <si>
    <t>Jumlah kasus abortus</t>
  </si>
  <si>
    <t>L</t>
  </si>
  <si>
    <t>KELAS BUMIL</t>
  </si>
  <si>
    <t>Jumlah kelas bumil yang tebentuk</t>
  </si>
  <si>
    <t>Jumlah Bumil Yang Ikut 4 kali pertemuan</t>
  </si>
  <si>
    <t>Jumlah bumil atau keluarga yang ikut kelas bumil</t>
  </si>
  <si>
    <t>Jumlah stiker P4K yang diisi lengkap</t>
  </si>
  <si>
    <t>M</t>
  </si>
  <si>
    <t>KELAS IBU BALITA</t>
  </si>
  <si>
    <t>Jumlah kelas bubal yang tebentuk</t>
  </si>
  <si>
    <t>Jumlah ibu yang mengikuti kelas bubal</t>
  </si>
  <si>
    <t>N</t>
  </si>
  <si>
    <t>BUKU KIA</t>
  </si>
  <si>
    <t>Sisa buku KIA bulan lalu</t>
  </si>
  <si>
    <t>Buku yang diterima bulan ini</t>
  </si>
  <si>
    <t>Buku yang dikeluarkan bulan ini</t>
  </si>
  <si>
    <t xml:space="preserve">Sisa buku bulan ini </t>
  </si>
  <si>
    <t xml:space="preserve"> PELAYANAN KB</t>
  </si>
  <si>
    <t xml:space="preserve">a </t>
  </si>
  <si>
    <t>Jumlah PUS</t>
  </si>
  <si>
    <t xml:space="preserve">Jumlah peserta aktif </t>
  </si>
  <si>
    <t>Pil</t>
  </si>
  <si>
    <t>Suntik</t>
  </si>
  <si>
    <t>Kondom</t>
  </si>
  <si>
    <t>IUD</t>
  </si>
  <si>
    <t>Implan</t>
  </si>
  <si>
    <t>MOW</t>
  </si>
  <si>
    <t>MOP</t>
  </si>
  <si>
    <t>Jumlah peserta KB baru</t>
  </si>
  <si>
    <t>Jumlah peserta KB Pasca Salin</t>
  </si>
  <si>
    <t>Jumlah Kegagalan</t>
  </si>
  <si>
    <t>Jumlah Komplikasi KB</t>
  </si>
  <si>
    <t>Jumlah DO</t>
  </si>
  <si>
    <t>P</t>
  </si>
  <si>
    <t>PELAYANAN IMUNISASI</t>
  </si>
  <si>
    <t>HB 0</t>
  </si>
  <si>
    <t xml:space="preserve">BCG </t>
  </si>
  <si>
    <t>Polio 1</t>
  </si>
  <si>
    <t>DPTHB-Hib 1</t>
  </si>
  <si>
    <t>Polio 2</t>
  </si>
  <si>
    <t xml:space="preserve">DPTHB-Hib 2 </t>
  </si>
  <si>
    <t>Polio 3</t>
  </si>
  <si>
    <t xml:space="preserve">DPTHB-Hib 3 </t>
  </si>
  <si>
    <t>Polio 4</t>
  </si>
  <si>
    <t>IPV</t>
  </si>
  <si>
    <t>Campak</t>
  </si>
  <si>
    <t>h</t>
  </si>
  <si>
    <t>Booster DPTHB-Hib</t>
  </si>
  <si>
    <t>i</t>
  </si>
  <si>
    <t>Booster campak</t>
  </si>
  <si>
    <t>j</t>
  </si>
  <si>
    <t>TT WUS</t>
  </si>
  <si>
    <t>TT 1</t>
  </si>
  <si>
    <t>TT 2</t>
  </si>
  <si>
    <t>TT 3</t>
  </si>
  <si>
    <t>TT 4</t>
  </si>
  <si>
    <t>TT 5</t>
  </si>
  <si>
    <t>k</t>
  </si>
  <si>
    <t>TT Bumil</t>
  </si>
  <si>
    <t>Q</t>
  </si>
  <si>
    <t>GIZI</t>
  </si>
  <si>
    <t>Sasaran</t>
  </si>
  <si>
    <t>Bayi 0-5 bulan</t>
  </si>
  <si>
    <t>Bayi 6-11 bulan</t>
  </si>
  <si>
    <t>Anak balita 12-23 bulan</t>
  </si>
  <si>
    <t>Anak Balita 24-59 bulan</t>
  </si>
  <si>
    <t>KMS</t>
  </si>
  <si>
    <t>Ditimbang (D)</t>
  </si>
  <si>
    <t>Baru ( B)</t>
  </si>
  <si>
    <t>Naik (N)</t>
  </si>
  <si>
    <t>Tidak Naik (T)</t>
  </si>
  <si>
    <t>Tidak Ditimbang bulan lalu (O)</t>
  </si>
  <si>
    <t>BGM</t>
  </si>
  <si>
    <t>2T</t>
  </si>
  <si>
    <t>0</t>
  </si>
  <si>
    <t>Kurus (BB/TB &lt;- 2SD)</t>
  </si>
  <si>
    <t>Intervensi Gizi</t>
  </si>
  <si>
    <t>Jumlah kasus gizi kurang ( BB/TB kurus)  usia 6-11 bulan dapat PMT</t>
  </si>
  <si>
    <t>Jumlah kasus gizi kurang ( BB/TB kurus)  usia 12-23 bulan dapat PMT</t>
  </si>
  <si>
    <t>Jumlah kasus gizi kurang ( BB/TB kurus)  usia 24-59 bulan dapat PMT</t>
  </si>
  <si>
    <t>Ibu hamil KEK dapat PMT</t>
  </si>
  <si>
    <t>Remaja putri dapat Fe</t>
  </si>
  <si>
    <t>Bayi 6-11 bulan dapat vit A biru</t>
  </si>
  <si>
    <t>Balita 24-59 bulan dapat vit A merah</t>
  </si>
  <si>
    <t>Stok Obat Gizi</t>
  </si>
  <si>
    <t>Stock Fe</t>
  </si>
  <si>
    <t xml:space="preserve">Stock Vit A </t>
  </si>
  <si>
    <t>biru</t>
  </si>
  <si>
    <t>merah</t>
  </si>
  <si>
    <t>Stock PMT balita</t>
  </si>
  <si>
    <t>Stock PMT bumil</t>
  </si>
  <si>
    <t>Bidan Koordinator Nagari</t>
  </si>
  <si>
    <t>....................................................................</t>
  </si>
  <si>
    <t>PWS KIA</t>
  </si>
  <si>
    <t>Bulan</t>
  </si>
  <si>
    <t>PUSKESMAS</t>
  </si>
  <si>
    <t>SASARAN</t>
  </si>
  <si>
    <t>K1</t>
  </si>
  <si>
    <t>K4</t>
  </si>
  <si>
    <t>DETEKSI RESIKO TINGGI OLEH NAKES</t>
  </si>
  <si>
    <t>DETEKSI RESIKO TINGGI OLEH MASYARAKAT</t>
  </si>
  <si>
    <t>NEONATUS</t>
  </si>
  <si>
    <t>PERSALINAN OLEH NAKES</t>
  </si>
  <si>
    <t>PERSALINAN OLEH Perawat</t>
  </si>
  <si>
    <t>PERSALINAN DENGAN DUKUN</t>
  </si>
  <si>
    <t>PERSALINAN MITRA NAKES</t>
  </si>
  <si>
    <t>KUNJUNGAN IBU NIFAS</t>
  </si>
  <si>
    <t>Bumil</t>
  </si>
  <si>
    <t>Bumil Resti</t>
  </si>
  <si>
    <t>Bulan Lalu</t>
  </si>
  <si>
    <t>Bulan Ini</t>
  </si>
  <si>
    <t>Kumulatif bulan lalu</t>
  </si>
  <si>
    <t>Kumulatif Absolut</t>
  </si>
  <si>
    <t>%</t>
  </si>
  <si>
    <t>Bulan ini</t>
  </si>
  <si>
    <t>Bulan lalu</t>
  </si>
  <si>
    <t>bulan ini</t>
  </si>
  <si>
    <t>Kumulatif absolut</t>
  </si>
  <si>
    <t>Kumulatif bln lalu</t>
  </si>
  <si>
    <t>Partograf</t>
  </si>
  <si>
    <t>KF1</t>
  </si>
  <si>
    <t>KF2</t>
  </si>
  <si>
    <t>KF3</t>
  </si>
  <si>
    <t>Kumulatif bln. Lalu</t>
  </si>
  <si>
    <t>TOTAL</t>
  </si>
  <si>
    <t>IDENTITAS K-1</t>
  </si>
  <si>
    <t>NAGARI SEI KAM</t>
  </si>
  <si>
    <t>NAMA IBU</t>
  </si>
  <si>
    <t>UMUR</t>
  </si>
  <si>
    <t>ALAMAT</t>
  </si>
  <si>
    <t>NAMA SUAMI</t>
  </si>
  <si>
    <t>HAMIL KE</t>
  </si>
  <si>
    <t>HPHT</t>
  </si>
  <si>
    <t>USIA KEHAMILAN</t>
  </si>
  <si>
    <t>JENIS RESIKO</t>
  </si>
  <si>
    <t>DPT BUKU</t>
  </si>
  <si>
    <t>IDENTITAS K-4</t>
  </si>
  <si>
    <t>TGL K-4</t>
  </si>
  <si>
    <t>MASALAH</t>
  </si>
  <si>
    <t>LAPORAN IDENTITAS  PERSALINAN</t>
  </si>
  <si>
    <t>TGL PARTUS</t>
  </si>
  <si>
    <t>KONDISI IBU</t>
  </si>
  <si>
    <t>JMLH DARAH</t>
  </si>
  <si>
    <t>PARTOGRAF ( ada/ tidak)</t>
  </si>
  <si>
    <t>KONDISI BAYI</t>
  </si>
  <si>
    <t>JK BAYI</t>
  </si>
  <si>
    <t>BBL        ( gram)</t>
  </si>
  <si>
    <t>IMD ( Ya/ Tidak)</t>
  </si>
  <si>
    <t xml:space="preserve"> TGL UNIJEK</t>
  </si>
  <si>
    <t>TGL                           VIT K</t>
  </si>
  <si>
    <t>JENIS PERSALINAN</t>
  </si>
  <si>
    <t>PETUGAS</t>
  </si>
  <si>
    <t>STATUS BYR</t>
  </si>
  <si>
    <t>LAPORAN KUNJUNGAN NIFAS</t>
  </si>
  <si>
    <t>KF 1</t>
  </si>
  <si>
    <t>KF 2</t>
  </si>
  <si>
    <t>KF 3</t>
  </si>
  <si>
    <t>ALKON TERPASANG</t>
  </si>
  <si>
    <t>LAPORAN KUNJUNGAN NEONATUS</t>
  </si>
  <si>
    <t>TGL KN</t>
  </si>
  <si>
    <t>BCG</t>
  </si>
  <si>
    <t>DATA PELAKSANAAN MTBM TAHUN 2020</t>
  </si>
  <si>
    <t>Bayi Muda 0 - 2 Bulan Yang Mendapatka Pelayanan MTBM</t>
  </si>
  <si>
    <t>Jumlah Pasien</t>
  </si>
  <si>
    <t>Kemungkinan Penyakit Sangat Berat Atau Infeksi Berat</t>
  </si>
  <si>
    <t>Ikterus</t>
  </si>
  <si>
    <t>Diare</t>
  </si>
  <si>
    <t>HIV</t>
  </si>
  <si>
    <t>Kemungkinan Berat Rendah dan/ atau Masalah Pemberian Minum</t>
  </si>
  <si>
    <t>Vitamin K</t>
  </si>
  <si>
    <t>Imunisasi</t>
  </si>
  <si>
    <t>Rujukan (-/+ ke)</t>
  </si>
  <si>
    <t>Penyakit Sangat Berat / Infeksi Sangat Berat</t>
  </si>
  <si>
    <t>Infeksi Bakteri Lokal</t>
  </si>
  <si>
    <t>Mungkin Bukan Infeksi</t>
  </si>
  <si>
    <t>Ikterus Berat</t>
  </si>
  <si>
    <t>Tidak Ada Ikterus</t>
  </si>
  <si>
    <t>Dehidrasi Berat</t>
  </si>
  <si>
    <t>Dehidrasi Ringan / Sedang</t>
  </si>
  <si>
    <t>Tanpa Dehidrasi</t>
  </si>
  <si>
    <t>Infeksi HIV Terkonfirmasi</t>
  </si>
  <si>
    <t>Terpajan HIV</t>
  </si>
  <si>
    <t>Mungkin Bukan Infeksi HIV</t>
  </si>
  <si>
    <t>Pada Bayi Yang Mendapat ASI</t>
  </si>
  <si>
    <t>Pada Bayi Yang Tidak Mendapat ASI</t>
  </si>
  <si>
    <t>Diberi Setelah Lahir</t>
  </si>
  <si>
    <t>Diberi Hari Ini</t>
  </si>
  <si>
    <t>Baru</t>
  </si>
  <si>
    <t>Lama</t>
  </si>
  <si>
    <t xml:space="preserve"> Berat Badan Rendah dan/atau Masalah Pemberian ASI</t>
  </si>
  <si>
    <t xml:space="preserve">BB Tidak Rendah dan tidak ada masalah pemberian ASI </t>
  </si>
  <si>
    <t>BBR dan/atau Msl Pemberian Minum</t>
  </si>
  <si>
    <t>BB Tdk Rendah dan Tdk ada Msl Pemberian Minum</t>
  </si>
  <si>
    <t>SEI KAM</t>
  </si>
  <si>
    <t>Diketahui Oleh,</t>
  </si>
  <si>
    <t>Mungo,...................................... 2020</t>
  </si>
  <si>
    <t>Kepala UPTD Puskesmas Mungo</t>
  </si>
  <si>
    <t>drg. Meilita Wise Utami</t>
  </si>
  <si>
    <t>.........................................................</t>
  </si>
  <si>
    <t>NIP. 197505132005022003</t>
  </si>
  <si>
    <t>NIP.................................................</t>
  </si>
  <si>
    <t>DATA PELAKSANAAN MTBS TAHUN 2020</t>
  </si>
  <si>
    <t xml:space="preserve">BULAN </t>
  </si>
  <si>
    <t>Uraian</t>
  </si>
  <si>
    <t>Jorong</t>
  </si>
  <si>
    <t>Nagari</t>
  </si>
  <si>
    <t>Jumlah Tenaga yang sudah dilatih MTBS</t>
  </si>
  <si>
    <t>a.</t>
  </si>
  <si>
    <t>baru</t>
  </si>
  <si>
    <t>b.</t>
  </si>
  <si>
    <t xml:space="preserve"> Balita 2 - 59 bulan yang sakit mendapatkan pelayanan MTBS</t>
  </si>
  <si>
    <t>Tanda Bahaya Umum / Peny. Sangat Berat</t>
  </si>
  <si>
    <t xml:space="preserve"> Kejang Demam</t>
  </si>
  <si>
    <t xml:space="preserve"> Tetanus</t>
  </si>
  <si>
    <t>c.</t>
  </si>
  <si>
    <t xml:space="preserve"> Meningitis</t>
  </si>
  <si>
    <t>d.</t>
  </si>
  <si>
    <t xml:space="preserve"> Ensefalitis</t>
  </si>
  <si>
    <t>e.</t>
  </si>
  <si>
    <t>Diphteri</t>
  </si>
  <si>
    <t>Batuk Sukar Brnapas</t>
  </si>
  <si>
    <t>Pneumonia Berat</t>
  </si>
  <si>
    <t>Pneumonia</t>
  </si>
  <si>
    <t>Batuk Bukan Pneumonia</t>
  </si>
  <si>
    <t>Dehidrasi</t>
  </si>
  <si>
    <t>Diare Dehidrasi Berat</t>
  </si>
  <si>
    <t>Diare Dehidrasi Ringan/ Sedang</t>
  </si>
  <si>
    <t>Diare Tanpa Dehidrasi</t>
  </si>
  <si>
    <r>
      <rPr>
        <b/>
        <sz val="10"/>
        <color rgb="FF000000"/>
        <rFont val="Bahnschrift Light SemiCondensed"/>
        <charset val="134"/>
      </rPr>
      <t xml:space="preserve">Jika </t>
    </r>
    <r>
      <rPr>
        <b/>
        <sz val="10"/>
        <color rgb="FF000000"/>
        <rFont val="Cambria"/>
        <charset val="134"/>
      </rPr>
      <t>≥</t>
    </r>
    <r>
      <rPr>
        <b/>
        <sz val="10"/>
        <color rgb="FF000000"/>
        <rFont val="Bahnschrift Light SemiCondensed"/>
        <charset val="134"/>
      </rPr>
      <t xml:space="preserve"> 14 hari</t>
    </r>
  </si>
  <si>
    <t>Diare Persisten Berat</t>
  </si>
  <si>
    <t>Diare Persisten</t>
  </si>
  <si>
    <r>
      <rPr>
        <b/>
        <sz val="10"/>
        <color rgb="FF000000"/>
        <rFont val="Bahnschrift Light SemiCondensed"/>
        <charset val="134"/>
      </rPr>
      <t xml:space="preserve">Berdarah : </t>
    </r>
    <r>
      <rPr>
        <sz val="10"/>
        <color rgb="FF000000"/>
        <rFont val="Bahnschrift Light SemiCondensed"/>
        <charset val="134"/>
      </rPr>
      <t>Disentri</t>
    </r>
  </si>
  <si>
    <t>Demam</t>
  </si>
  <si>
    <t>Malaria Resiko Tinggi/Rendah</t>
  </si>
  <si>
    <t>RDT +/-</t>
  </si>
  <si>
    <t>Peny. Berat Dengan Demam</t>
  </si>
  <si>
    <t>Malaria</t>
  </si>
  <si>
    <t>Demam Bukan Malaria</t>
  </si>
  <si>
    <t>Tanpa Resiko Malaria</t>
  </si>
  <si>
    <t>Campak Dengan Komplikasi Berat</t>
  </si>
  <si>
    <t>Campak Dengan Komplikasi pada Mata/ Mulut</t>
  </si>
  <si>
    <t xml:space="preserve">Campak </t>
  </si>
  <si>
    <t>Demam Berdarah</t>
  </si>
  <si>
    <t>Demam Berdarah Dengue</t>
  </si>
  <si>
    <t>Mungkin DBD</t>
  </si>
  <si>
    <t>Demam Mungkin Bukan DBD</t>
  </si>
  <si>
    <t>Masalah Telinga</t>
  </si>
  <si>
    <t>Mastoiditis</t>
  </si>
  <si>
    <t>Infeksi Telinga Akut</t>
  </si>
  <si>
    <t>Infeksi Telinga Kronis</t>
  </si>
  <si>
    <t>Tdk Ada Infeksi Telinga</t>
  </si>
  <si>
    <t>Status Gizi</t>
  </si>
  <si>
    <t>Gizi Buruk Dengan Komplikasi</t>
  </si>
  <si>
    <t>Gizi Buruk Tanpa Komplikasi</t>
  </si>
  <si>
    <t>Gizi Kurang</t>
  </si>
  <si>
    <t>Gizi Baik</t>
  </si>
  <si>
    <t>Status Anemia</t>
  </si>
  <si>
    <t>Anemia Berat</t>
  </si>
  <si>
    <t>Anemia</t>
  </si>
  <si>
    <t>Tanpa Anemia</t>
  </si>
  <si>
    <t>Daerah Epidemi Meluas</t>
  </si>
  <si>
    <t>IHIVT</t>
  </si>
  <si>
    <t>THIV</t>
  </si>
  <si>
    <t>DTHIV</t>
  </si>
  <si>
    <t>KBIHIV</t>
  </si>
  <si>
    <t>Daerah Epidemi Terkonsentrasi</t>
  </si>
  <si>
    <t>Dasar</t>
  </si>
  <si>
    <t>HB0</t>
  </si>
  <si>
    <t>DPT HB Hib 1</t>
  </si>
  <si>
    <t>Polio2</t>
  </si>
  <si>
    <t>DPT HB Hib 2</t>
  </si>
  <si>
    <t>DPT HB Hib 3</t>
  </si>
  <si>
    <t>Lanjutan</t>
  </si>
  <si>
    <t xml:space="preserve">DPT HB Hib </t>
  </si>
  <si>
    <t>Vitamin A (suplementasi)</t>
  </si>
  <si>
    <t>DB</t>
  </si>
  <si>
    <t>DBHI</t>
  </si>
  <si>
    <t>Rujukan -/+ ke</t>
  </si>
  <si>
    <t>LAPORAN IDENTITAS BALITA KURANG GIZI PUSKESMAS MUNGO</t>
  </si>
  <si>
    <t>NAMA BALITA</t>
  </si>
  <si>
    <t>JK (L/P)</t>
  </si>
  <si>
    <t>ALAMAT                 (JORONG &amp; NAGARI)</t>
  </si>
  <si>
    <t>TGL LHR</t>
  </si>
  <si>
    <t>TGL Pengukuran</t>
  </si>
  <si>
    <t>ANTROPOMETRI</t>
  </si>
  <si>
    <t>BGM/ TDK BGM</t>
  </si>
  <si>
    <t>STATUS GIZI</t>
  </si>
  <si>
    <t>TANDA KLINIS</t>
  </si>
  <si>
    <t>PENYAKIT PENYERTA</t>
  </si>
  <si>
    <t>ANAK  KE</t>
  </si>
  <si>
    <t>ASI</t>
  </si>
  <si>
    <t>Intervensi/tindakan yg dilakukan</t>
  </si>
  <si>
    <t>NAMA ORTU</t>
  </si>
  <si>
    <t>PEKERJAAN</t>
  </si>
  <si>
    <t>STATUS KK</t>
  </si>
  <si>
    <t>KEPEMILIKAN BPJS</t>
  </si>
  <si>
    <t>KASUS LAMA /BARU</t>
  </si>
  <si>
    <t>(bln)</t>
  </si>
  <si>
    <t>BB</t>
  </si>
  <si>
    <t>TB</t>
  </si>
  <si>
    <t>BB/U</t>
  </si>
  <si>
    <t>TB/U</t>
  </si>
  <si>
    <t>BB/TB</t>
  </si>
  <si>
    <t>MRS</t>
  </si>
  <si>
    <t>KWS</t>
  </si>
  <si>
    <t>Eksl</t>
  </si>
  <si>
    <t>2 TH</t>
  </si>
  <si>
    <t>G/NG</t>
  </si>
  <si>
    <t>M Rizhi</t>
  </si>
  <si>
    <t>Madang Kadok</t>
  </si>
  <si>
    <t>22/1/2016</t>
  </si>
  <si>
    <t>tdk bgm</t>
  </si>
  <si>
    <t>GK</t>
  </si>
  <si>
    <t>√</t>
  </si>
  <si>
    <t xml:space="preserve"> PMT</t>
  </si>
  <si>
    <t>Zulkifli</t>
  </si>
  <si>
    <t>Tani</t>
  </si>
  <si>
    <t>ada</t>
  </si>
  <si>
    <t>Siti Nur sakinah</t>
  </si>
  <si>
    <t>23/04/2017</t>
  </si>
  <si>
    <t>Maradona</t>
  </si>
  <si>
    <t>Buruh Bangunan</t>
  </si>
  <si>
    <t>Celin</t>
  </si>
  <si>
    <t>16/11/2019</t>
  </si>
  <si>
    <t xml:space="preserve"> BGM</t>
  </si>
  <si>
    <t>SK</t>
  </si>
  <si>
    <t>Anton wijaya</t>
  </si>
  <si>
    <t>Tidak Bekerja</t>
  </si>
  <si>
    <t xml:space="preserve">fadlan </t>
  </si>
  <si>
    <t>16/3/2017</t>
  </si>
  <si>
    <t>didil fantora</t>
  </si>
  <si>
    <t xml:space="preserve">tani </t>
  </si>
  <si>
    <t>nathan</t>
  </si>
  <si>
    <t>3.0</t>
  </si>
  <si>
    <t>BULAN JANUARI TAHUN 2020</t>
  </si>
  <si>
    <t>Sikabu-kabu</t>
  </si>
  <si>
    <t>Dion</t>
  </si>
  <si>
    <t>Tj Haro Utara</t>
  </si>
  <si>
    <t>Riri Amelia</t>
  </si>
  <si>
    <t>Rafka</t>
  </si>
  <si>
    <t>Adiba</t>
  </si>
  <si>
    <t>Kapalo Koto</t>
  </si>
  <si>
    <t>v</t>
  </si>
  <si>
    <t>Meri</t>
  </si>
  <si>
    <t>IRT</t>
  </si>
  <si>
    <t>M Nabil</t>
  </si>
  <si>
    <t>Yeni</t>
  </si>
  <si>
    <t>NG</t>
  </si>
  <si>
    <t>Parca M</t>
  </si>
  <si>
    <t>Wiwit</t>
  </si>
  <si>
    <t>-</t>
  </si>
  <si>
    <t>Hafiz</t>
  </si>
  <si>
    <t>Sari</t>
  </si>
  <si>
    <t>Alifah Syakira</t>
  </si>
  <si>
    <t>Kp Tangah</t>
  </si>
  <si>
    <t>Weni</t>
  </si>
  <si>
    <t>Dilan</t>
  </si>
  <si>
    <t>Ririn</t>
  </si>
  <si>
    <t>Mikayla</t>
  </si>
  <si>
    <t>Putri</t>
  </si>
  <si>
    <t>Aini</t>
  </si>
  <si>
    <t>Galo Gandang</t>
  </si>
  <si>
    <t>MP_ASI</t>
  </si>
  <si>
    <t>Lina</t>
  </si>
  <si>
    <t>Chalisa</t>
  </si>
  <si>
    <t>Bl Bukik</t>
  </si>
  <si>
    <t>Yenti</t>
  </si>
  <si>
    <t>Mulia Rahmah</t>
  </si>
  <si>
    <t>Farisa</t>
  </si>
  <si>
    <t>Al Ahwas</t>
  </si>
  <si>
    <t>Bt Tabik</t>
  </si>
  <si>
    <t>14/1/2020</t>
  </si>
  <si>
    <t>Sri Huria</t>
  </si>
  <si>
    <t>Aqifa</t>
  </si>
  <si>
    <t>31/5/2017</t>
  </si>
  <si>
    <t>Nurfadila</t>
  </si>
  <si>
    <t>Rido</t>
  </si>
  <si>
    <t>VI Kp</t>
  </si>
  <si>
    <t>Yusni</t>
  </si>
  <si>
    <t>M. Alfalah</t>
  </si>
  <si>
    <t>27/5/2018</t>
  </si>
  <si>
    <t>Yusrida</t>
  </si>
  <si>
    <t>B</t>
  </si>
  <si>
    <t>Cakra Irawan Rafad</t>
  </si>
  <si>
    <t>VIII Kp</t>
  </si>
  <si>
    <t>17/1/2020</t>
  </si>
  <si>
    <t>TDK</t>
  </si>
  <si>
    <t>Afrizal</t>
  </si>
  <si>
    <t>Dagang</t>
  </si>
  <si>
    <t>M Rizi</t>
  </si>
  <si>
    <t>MP-ASI</t>
  </si>
  <si>
    <t>Uli Suriani</t>
  </si>
  <si>
    <t>Arka</t>
  </si>
  <si>
    <t>Tj Kaliang</t>
  </si>
  <si>
    <t>Loli M</t>
  </si>
  <si>
    <t>Raka</t>
  </si>
  <si>
    <t>BA</t>
  </si>
  <si>
    <t>Fela</t>
  </si>
  <si>
    <t>Hanafi</t>
  </si>
  <si>
    <t>Watri</t>
  </si>
  <si>
    <t>Ada</t>
  </si>
  <si>
    <t>Azam</t>
  </si>
  <si>
    <t>TT</t>
  </si>
  <si>
    <t>Rini</t>
  </si>
  <si>
    <t>Aqila</t>
  </si>
  <si>
    <t>Batu nan Pasuak</t>
  </si>
  <si>
    <t>Yuni</t>
  </si>
  <si>
    <t>Nada</t>
  </si>
  <si>
    <t>Silvia</t>
  </si>
  <si>
    <t>Salim J</t>
  </si>
  <si>
    <t>Deswita</t>
  </si>
  <si>
    <t>Alfendra</t>
  </si>
  <si>
    <t>Tj Enau</t>
  </si>
  <si>
    <t>Yuliana</t>
  </si>
  <si>
    <t>Fatqil</t>
  </si>
  <si>
    <t>Imel</t>
  </si>
  <si>
    <t>Aris Mulyadi</t>
  </si>
  <si>
    <t>Adiwami</t>
  </si>
  <si>
    <t>……………………Tgl…………………….</t>
  </si>
  <si>
    <t>Pj Program Gizi</t>
  </si>
  <si>
    <t>Bidan Desa</t>
  </si>
  <si>
    <t>…………………………………….</t>
  </si>
  <si>
    <t>FORMULIR REKAPITULASI BAYI KURANG DARI 6 BULAN MENDAPAT ASI</t>
  </si>
  <si>
    <t xml:space="preserve">Puskesmas </t>
  </si>
  <si>
    <t>: Mungo</t>
  </si>
  <si>
    <t>Bulan / Tahun</t>
  </si>
  <si>
    <t>No</t>
  </si>
  <si>
    <t>Nama Jorong</t>
  </si>
  <si>
    <t>Nama Posyandu</t>
  </si>
  <si>
    <t>Jumlah sasaran Bayi umur 0-6 bulan</t>
  </si>
  <si>
    <t>AGUSTUS</t>
  </si>
  <si>
    <t>0 bulan</t>
  </si>
  <si>
    <t>1 bulan</t>
  </si>
  <si>
    <t>2 bulan</t>
  </si>
  <si>
    <t>3 bulan</t>
  </si>
  <si>
    <t>4 bulan</t>
  </si>
  <si>
    <t>5 bulan</t>
  </si>
  <si>
    <t>0 - 5 bulan</t>
  </si>
  <si>
    <t xml:space="preserve">Jumlah bayi </t>
  </si>
  <si>
    <t>Jumlah bayi masih ASI Eksklusif</t>
  </si>
  <si>
    <t>Jumlah bayi direcall</t>
  </si>
  <si>
    <t>(6=5/4*100)</t>
  </si>
  <si>
    <t>(9=8/7*100)</t>
  </si>
  <si>
    <t>(12=11/10*100)</t>
  </si>
  <si>
    <t>(15=14/13*100)</t>
  </si>
  <si>
    <t>(18=17/16*100)</t>
  </si>
  <si>
    <t>(21=20/19*100)</t>
  </si>
  <si>
    <t>(24=23/22*100)</t>
  </si>
  <si>
    <t>LAPORAN IBU HAMIL KEK DAN ANEMIA PUSKESMAS MUNGO</t>
  </si>
  <si>
    <t>TGL LHR/ UMUR</t>
  </si>
  <si>
    <t>TGL DITEMUKAN</t>
  </si>
  <si>
    <t>PEMERIKSAAN LABORATORIUM</t>
  </si>
  <si>
    <t>HAMIL ANAK KE</t>
  </si>
  <si>
    <t xml:space="preserve">KET </t>
  </si>
  <si>
    <t>LILA</t>
  </si>
  <si>
    <t>Hb</t>
  </si>
  <si>
    <t>PROTEIN URIN</t>
  </si>
  <si>
    <t>SIHA (HIV/SIPILIS/HEPATITIS)</t>
  </si>
  <si>
    <t>LAPORAN BALITA DAPAT MP-ASI/ PMT TAHUN 2020</t>
  </si>
  <si>
    <t>Nama balita</t>
  </si>
  <si>
    <t>Tanggal Lahir</t>
  </si>
  <si>
    <t>Usia</t>
  </si>
  <si>
    <t>Nama Ortu</t>
  </si>
  <si>
    <t>Alamat</t>
  </si>
  <si>
    <t>Pemberian PMT/MP-ASI</t>
  </si>
  <si>
    <t>BB Akhir</t>
  </si>
  <si>
    <t>Pemberian I</t>
  </si>
  <si>
    <t>Pemberian II</t>
  </si>
  <si>
    <t>Pemberian III</t>
  </si>
  <si>
    <t>Tanggal</t>
  </si>
  <si>
    <t>Jumlah</t>
  </si>
  <si>
    <t>MADAN KADOK</t>
  </si>
  <si>
    <t>LAPORAN BUMIL KEK/ ANEMIA DAPAT PMT TAHUN 2020</t>
  </si>
  <si>
    <t xml:space="preserve">Bulan : </t>
  </si>
  <si>
    <t>Nama bumil</t>
  </si>
  <si>
    <t>Usia Kehamilan</t>
  </si>
  <si>
    <t>Hamil anak ke</t>
  </si>
  <si>
    <t>Pemberian PMT</t>
  </si>
  <si>
    <t>LILA Akhir</t>
  </si>
  <si>
    <t>HB Akhir</t>
  </si>
  <si>
    <t>KET</t>
  </si>
  <si>
    <t>HB</t>
  </si>
  <si>
    <t>BTG TBK</t>
  </si>
  <si>
    <t>VI KP</t>
  </si>
  <si>
    <t>TJ KLG</t>
  </si>
  <si>
    <t>RAGEH</t>
  </si>
  <si>
    <t>XII KP</t>
  </si>
  <si>
    <t>SBD</t>
  </si>
  <si>
    <t>TBG</t>
  </si>
  <si>
    <t>MD KDK</t>
  </si>
  <si>
    <t>VIII KP</t>
  </si>
  <si>
    <t>Sungai Kamuyang,................................2020</t>
  </si>
  <si>
    <t>Sept</t>
  </si>
  <si>
    <t>Ratna Sari Dewi</t>
  </si>
  <si>
    <t>25 th</t>
  </si>
  <si>
    <t>Tabing</t>
  </si>
  <si>
    <t>Ari</t>
  </si>
  <si>
    <t>25-5-2020</t>
  </si>
  <si>
    <t>12 mg</t>
  </si>
  <si>
    <t>tidak ada</t>
  </si>
  <si>
    <t>dapat</t>
  </si>
  <si>
    <t>Yunites</t>
  </si>
  <si>
    <t>Subaladung</t>
  </si>
  <si>
    <t>Ismail</t>
  </si>
  <si>
    <t>-6-2020</t>
  </si>
  <si>
    <t>umur</t>
  </si>
  <si>
    <t>belum</t>
  </si>
  <si>
    <t>Dina Novrenti</t>
  </si>
  <si>
    <t>Andika</t>
  </si>
  <si>
    <t>15-6-2020</t>
  </si>
  <si>
    <t>10 mg</t>
  </si>
  <si>
    <t>Endang</t>
  </si>
  <si>
    <t>Aldi</t>
  </si>
  <si>
    <t>28-7-2020</t>
  </si>
  <si>
    <t>8 mg</t>
  </si>
  <si>
    <t>Fitria Wistari</t>
  </si>
  <si>
    <t>29 th</t>
  </si>
  <si>
    <t>Oki</t>
  </si>
  <si>
    <t>25-8-2020</t>
  </si>
  <si>
    <t>Fiatul rahmi</t>
  </si>
  <si>
    <t>23 th</t>
  </si>
  <si>
    <t>Rudi</t>
  </si>
  <si>
    <t>1-9-2020</t>
  </si>
  <si>
    <t>Resti Novianti</t>
  </si>
  <si>
    <t xml:space="preserve">26 th </t>
  </si>
  <si>
    <t>Yudi handoko</t>
  </si>
  <si>
    <t>2-9-2020</t>
  </si>
  <si>
    <t>26-8-2020</t>
  </si>
  <si>
    <t>sehat</t>
  </si>
  <si>
    <t>normal</t>
  </si>
  <si>
    <t>tidak</t>
  </si>
  <si>
    <t>26-6-2020</t>
  </si>
  <si>
    <t>SC</t>
  </si>
  <si>
    <t>Doker</t>
  </si>
  <si>
    <t>Bayar</t>
  </si>
  <si>
    <t>11-9-2020</t>
  </si>
  <si>
    <t>ya</t>
  </si>
  <si>
    <t>12-9-2020</t>
  </si>
  <si>
    <t>Normal</t>
  </si>
  <si>
    <t>Bidan</t>
  </si>
  <si>
    <t>JKN</t>
  </si>
  <si>
    <t>Yudi Handoko</t>
  </si>
  <si>
    <t xml:space="preserve">tabing </t>
  </si>
  <si>
    <t>5-9-2020</t>
  </si>
  <si>
    <t>6-9-2020</t>
  </si>
  <si>
    <t xml:space="preserve">norma </t>
  </si>
  <si>
    <t>Tia Febrina</t>
  </si>
  <si>
    <t>28 th</t>
  </si>
  <si>
    <t>Yudha</t>
  </si>
  <si>
    <t>18-8-2020</t>
  </si>
  <si>
    <t>23-9-2020</t>
  </si>
  <si>
    <t>Septia M wiwi</t>
  </si>
  <si>
    <t>31 th</t>
  </si>
  <si>
    <t>Oskandar</t>
  </si>
  <si>
    <t>31-7-2020</t>
  </si>
  <si>
    <t>kondom</t>
  </si>
  <si>
    <t>Sylviana Mawarti</t>
  </si>
  <si>
    <t>21 th</t>
  </si>
  <si>
    <t>indra</t>
  </si>
  <si>
    <t xml:space="preserve"> 31-7-2020</t>
  </si>
  <si>
    <t>suntik</t>
  </si>
  <si>
    <t>27-8-2020</t>
  </si>
  <si>
    <t>18-9-2020</t>
  </si>
  <si>
    <t>subaladung</t>
  </si>
  <si>
    <t>tabing</t>
  </si>
  <si>
    <t>RS</t>
  </si>
  <si>
    <t>Raflesia</t>
  </si>
  <si>
    <t>Baiduri</t>
  </si>
  <si>
    <t>lina Susanti</t>
  </si>
  <si>
    <t>observasi, beri PMT</t>
  </si>
  <si>
    <t xml:space="preserve">G </t>
  </si>
  <si>
    <t>LAMA</t>
  </si>
  <si>
    <t>Lina Susanti</t>
  </si>
  <si>
    <t>29-8-2020</t>
  </si>
  <si>
    <t>Khafifa Maya Putri</t>
  </si>
  <si>
    <t>Batang tabik</t>
  </si>
  <si>
    <t>Satria teguh</t>
  </si>
  <si>
    <t>Tidak ada</t>
  </si>
  <si>
    <t>Ahmida</t>
  </si>
  <si>
    <t>Indra satria</t>
  </si>
  <si>
    <t>20-6-2020</t>
  </si>
  <si>
    <t>10mg</t>
  </si>
  <si>
    <t>Resti</t>
  </si>
  <si>
    <t>Tuti sriningsih</t>
  </si>
  <si>
    <t>Wanda</t>
  </si>
  <si>
    <t>Riwayat SC/CPD</t>
  </si>
  <si>
    <t>Henny</t>
  </si>
  <si>
    <t>Teddy</t>
  </si>
  <si>
    <t>VI Kampung</t>
  </si>
  <si>
    <t>Sehat</t>
  </si>
  <si>
    <t>Pr</t>
  </si>
  <si>
    <t>Ya</t>
  </si>
  <si>
    <t>spontan</t>
  </si>
  <si>
    <t>Bd Surya N</t>
  </si>
  <si>
    <t>BTG TBk</t>
  </si>
  <si>
    <t>M Alfalah</t>
  </si>
  <si>
    <t>26/5/2018</t>
  </si>
  <si>
    <t>8,8</t>
  </si>
  <si>
    <t>77,8</t>
  </si>
  <si>
    <t>Yusnida</t>
  </si>
  <si>
    <t>Bt Tbk</t>
  </si>
  <si>
    <t>Anggrek</t>
  </si>
  <si>
    <t>VI Kmp</t>
  </si>
  <si>
    <t>Pinang</t>
  </si>
  <si>
    <t>Lisa Anggraeni</t>
  </si>
  <si>
    <t>Tanjung Kaling</t>
  </si>
  <si>
    <t>Hilman</t>
  </si>
  <si>
    <t>7 mgg</t>
  </si>
  <si>
    <t>Eris Wahyulina</t>
  </si>
  <si>
    <t>A Hidayatullah</t>
  </si>
  <si>
    <t>Rw SC</t>
  </si>
  <si>
    <t>Yeni Erita</t>
  </si>
  <si>
    <t>Zal Efendi</t>
  </si>
  <si>
    <t>Susmiati</t>
  </si>
  <si>
    <t>Prima Roli A</t>
  </si>
  <si>
    <t>27 th</t>
  </si>
  <si>
    <t>baik</t>
  </si>
  <si>
    <t>SpOG</t>
  </si>
  <si>
    <t>Byr</t>
  </si>
  <si>
    <t>Mardiana</t>
  </si>
  <si>
    <t>41 th</t>
  </si>
  <si>
    <t>Rizaldi</t>
  </si>
  <si>
    <t>Senimawati</t>
  </si>
  <si>
    <t>30 th</t>
  </si>
  <si>
    <t>Zulhendi</t>
  </si>
  <si>
    <t>Tj Kaling</t>
  </si>
  <si>
    <t>ROS</t>
  </si>
  <si>
    <t>Susilawati</t>
  </si>
  <si>
    <t>Rageh</t>
  </si>
  <si>
    <t>Jayusman</t>
  </si>
  <si>
    <t>14-7-2020</t>
  </si>
  <si>
    <t>umur, jumlah anak</t>
  </si>
  <si>
    <t>Yuliarti</t>
  </si>
  <si>
    <t>XII Kampung</t>
  </si>
  <si>
    <t>Delfis</t>
  </si>
  <si>
    <t>5-7-2020</t>
  </si>
  <si>
    <t>10 mgg</t>
  </si>
  <si>
    <t>umur, Riwayat SC</t>
  </si>
  <si>
    <t>Nurul Fadilah N</t>
  </si>
  <si>
    <t>Tomi Tri Suganda</t>
  </si>
  <si>
    <t>27-7-2020</t>
  </si>
  <si>
    <t>9 mgg</t>
  </si>
  <si>
    <t>Fuji rahayu</t>
  </si>
  <si>
    <t>XII kampung</t>
  </si>
  <si>
    <t>Rajiman</t>
  </si>
  <si>
    <t>Riwayat SC, Plasenta previa</t>
  </si>
  <si>
    <t>Gito Andrico</t>
  </si>
  <si>
    <t>3-9-2020</t>
  </si>
  <si>
    <t>bidan</t>
  </si>
  <si>
    <t>Belia Ramadhani</t>
  </si>
  <si>
    <t>20 th</t>
  </si>
  <si>
    <t>24 th</t>
  </si>
  <si>
    <t>Irfan Erianto</t>
  </si>
  <si>
    <t>Yindri Novita sari</t>
  </si>
  <si>
    <t>7-9-2020</t>
  </si>
  <si>
    <t>10-9-2020</t>
  </si>
  <si>
    <t>cahaya Khairani</t>
  </si>
  <si>
    <t>37 th</t>
  </si>
  <si>
    <t>Riko</t>
  </si>
  <si>
    <t>Delfa Wira</t>
  </si>
  <si>
    <t>39 th</t>
  </si>
  <si>
    <t>Gusriyal</t>
  </si>
  <si>
    <t>29-7-2020</t>
  </si>
  <si>
    <t>4-9-2020</t>
  </si>
  <si>
    <t>Mira Novia M</t>
  </si>
  <si>
    <t>32 th</t>
  </si>
  <si>
    <t>Zamri</t>
  </si>
  <si>
    <t>14-8-2020</t>
  </si>
  <si>
    <t>19-9-2020</t>
  </si>
  <si>
    <t>5-8-2020</t>
  </si>
  <si>
    <t>24-9-2020</t>
  </si>
  <si>
    <t>28-9-2020</t>
  </si>
  <si>
    <t>9-9-2020</t>
  </si>
  <si>
    <t>14-9-2020</t>
  </si>
  <si>
    <t>21-9-2020</t>
  </si>
  <si>
    <t>9-3-2020</t>
  </si>
  <si>
    <t>9-10-2020</t>
  </si>
  <si>
    <t>Yindri Novita S</t>
  </si>
  <si>
    <t>Belia R</t>
  </si>
  <si>
    <t>XII Kp</t>
  </si>
  <si>
    <t>rageh</t>
  </si>
  <si>
    <t>Mawar</t>
  </si>
  <si>
    <t>Pelangi</t>
  </si>
  <si>
    <t>M.KADOK</t>
  </si>
  <si>
    <t>MELATI</t>
  </si>
  <si>
    <t>TELAGA BIRU</t>
  </si>
  <si>
    <t>: SEPTEMBER 2020</t>
  </si>
  <si>
    <t>Lili Suryani</t>
  </si>
  <si>
    <t>36 th</t>
  </si>
  <si>
    <t>zulkifli</t>
  </si>
  <si>
    <t>md. Kadok</t>
  </si>
  <si>
    <t>13/9/2020</t>
  </si>
  <si>
    <t>Diah ayu ningsih</t>
  </si>
  <si>
    <t>Gusrifan Efendi</t>
  </si>
  <si>
    <t>Intan daneza putri</t>
  </si>
  <si>
    <t>16 th</t>
  </si>
  <si>
    <t>Nofrianto</t>
  </si>
  <si>
    <t>30-7-2020</t>
  </si>
  <si>
    <t>VIII Kampung</t>
  </si>
  <si>
    <t>Md. Kadok</t>
  </si>
  <si>
    <t>: September</t>
  </si>
  <si>
    <t>MDK</t>
  </si>
  <si>
    <t>: SEPTEMBER</t>
  </si>
  <si>
    <t>Zelina Putri</t>
  </si>
  <si>
    <t>BULAN SEPTEMBER TAHUN 2020</t>
  </si>
  <si>
    <t>MD. KADOK</t>
  </si>
  <si>
    <t>16-11-2020</t>
  </si>
  <si>
    <t>4,0</t>
  </si>
  <si>
    <t>54,3</t>
  </si>
  <si>
    <t>SISNIATI</t>
  </si>
  <si>
    <t>ADA</t>
  </si>
  <si>
    <t>16-11-2019</t>
  </si>
  <si>
    <t>Sisniati</t>
  </si>
  <si>
    <t>md.kadok</t>
  </si>
  <si>
    <t>16-08-2020</t>
  </si>
  <si>
    <t>3,5</t>
  </si>
  <si>
    <t>17-09-2020</t>
  </si>
  <si>
    <t>BULAN SEPTEMBER</t>
  </si>
  <si>
    <t>Yunda Permata Sari</t>
  </si>
  <si>
    <t>Dapit</t>
  </si>
  <si>
    <t>25-7-2020</t>
  </si>
  <si>
    <t>md Kadok</t>
  </si>
  <si>
    <t>kek</t>
  </si>
  <si>
    <t>Lili suryani</t>
  </si>
  <si>
    <t>BBLR</t>
  </si>
  <si>
    <t>BATANG TABIT</t>
  </si>
  <si>
    <t>REFRITA ARIYANTI</t>
  </si>
  <si>
    <t>NIP. 196908201990032002</t>
  </si>
  <si>
    <t>Sungai Kamuyang, 25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</si>
</sst>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0_);\(0\)"/>
    <numFmt numFmtId="166" formatCode="_(* #,##0.00_);_(* \(#,##0.00\);_(* &quot;-&quot;_);_(@_)"/>
    <numFmt numFmtId="167" formatCode="_(* #,##0_);_(* \(#,##0\);_(* &quot;-&quot;??_);_(@_)"/>
  </numFmts>
  <fonts count="8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sz val="10"/>
      <color theme="1"/>
      <name val="Cambria"/>
      <charset val="134"/>
    </font>
    <font>
      <sz val="10"/>
      <name val="Cambria"/>
      <charset val="134"/>
    </font>
    <font>
      <b/>
      <sz val="14"/>
      <color theme="1"/>
      <name val="Cambria"/>
      <charset val="134"/>
    </font>
    <font>
      <sz val="10"/>
      <color theme="1"/>
      <name val="Bahnschrift Light SemiCondensed"/>
      <charset val="134"/>
    </font>
    <font>
      <sz val="10"/>
      <name val="Bahnschrift Light SemiCondensed"/>
      <charset val="134"/>
    </font>
    <font>
      <b/>
      <sz val="12"/>
      <color indexed="8"/>
      <name val="Bahnschrift Light SemiCondensed"/>
      <charset val="134"/>
    </font>
    <font>
      <sz val="10"/>
      <color indexed="8"/>
      <name val="Bahnschrift Light SemiCondensed"/>
      <charset val="134"/>
    </font>
    <font>
      <sz val="10"/>
      <color theme="1"/>
      <name val="Calibri"/>
      <charset val="134"/>
    </font>
    <font>
      <sz val="8"/>
      <color theme="1"/>
      <name val="Bahnschrift Light SemiCondensed"/>
      <charset val="134"/>
    </font>
    <font>
      <b/>
      <sz val="10"/>
      <color theme="1"/>
      <name val="Bahnschrift Light SemiCondensed"/>
      <charset val="134"/>
    </font>
    <font>
      <sz val="11"/>
      <color theme="1"/>
      <name val="Bahnschrift Light SemiCondensed"/>
      <charset val="134"/>
    </font>
    <font>
      <sz val="11"/>
      <color theme="1"/>
      <name val="Calibri"/>
      <charset val="1"/>
      <scheme val="minor"/>
    </font>
    <font>
      <b/>
      <sz val="12"/>
      <color theme="1"/>
      <name val="Bahnschrift Light SemiCondensed"/>
      <charset val="134"/>
    </font>
    <font>
      <b/>
      <sz val="11"/>
      <color theme="1"/>
      <name val="Bahnschrift Light SemiCondensed"/>
      <charset val="134"/>
    </font>
    <font>
      <sz val="11"/>
      <color theme="1"/>
      <name val="Bahnschrift Light Condensed"/>
      <charset val="134"/>
    </font>
    <font>
      <b/>
      <sz val="11"/>
      <color theme="1"/>
      <name val="Bahnschrift Light Condensed"/>
      <charset val="134"/>
    </font>
    <font>
      <sz val="10"/>
      <color theme="0"/>
      <name val="Bahnschrift Light SemiCondensed"/>
      <charset val="134"/>
    </font>
    <font>
      <sz val="10"/>
      <color theme="0"/>
      <name val="Calibri"/>
      <charset val="134"/>
    </font>
    <font>
      <sz val="8"/>
      <color theme="0"/>
      <name val="Bahnschrift Light SemiCondensed"/>
      <charset val="134"/>
    </font>
    <font>
      <sz val="11"/>
      <color theme="1"/>
      <name val="Cambria"/>
      <charset val="1"/>
    </font>
    <font>
      <sz val="12"/>
      <color theme="1"/>
      <name val="Cambria"/>
      <charset val="1"/>
    </font>
    <font>
      <b/>
      <sz val="14"/>
      <color rgb="FF000000"/>
      <name val="Cambria"/>
      <charset val="134"/>
    </font>
    <font>
      <b/>
      <sz val="11"/>
      <color theme="1"/>
      <name val="Cambria"/>
      <charset val="134"/>
    </font>
    <font>
      <b/>
      <sz val="11"/>
      <color rgb="FF000000"/>
      <name val="Cambria"/>
      <charset val="134"/>
    </font>
    <font>
      <b/>
      <sz val="11"/>
      <color theme="1"/>
      <name val="Bahnschrift Light SemiCondensed"/>
      <charset val="1"/>
    </font>
    <font>
      <b/>
      <sz val="11"/>
      <color rgb="FF000000"/>
      <name val="Bahnschrift Light SemiCondensed"/>
      <charset val="134"/>
    </font>
    <font>
      <sz val="11"/>
      <color theme="1"/>
      <name val="Bahnschrift Light SemiCondensed"/>
      <charset val="1"/>
    </font>
    <font>
      <sz val="10"/>
      <color theme="1"/>
      <name val="Bahnschrift Light SemiCondensed"/>
      <charset val="1"/>
    </font>
    <font>
      <b/>
      <sz val="10"/>
      <color rgb="FF000000"/>
      <name val="Bahnschrift Light SemiCondensed"/>
      <charset val="134"/>
    </font>
    <font>
      <sz val="10"/>
      <color rgb="FF000000"/>
      <name val="Bahnschrift Light SemiCondensed"/>
      <charset val="134"/>
    </font>
    <font>
      <u/>
      <sz val="10"/>
      <color theme="1"/>
      <name val="Bahnschrift Light SemiCondensed"/>
      <charset val="1"/>
    </font>
    <font>
      <b/>
      <sz val="26"/>
      <color rgb="FF000000"/>
      <name val="Cambria"/>
      <charset val="134"/>
    </font>
    <font>
      <b/>
      <sz val="10"/>
      <color rgb="FF000000"/>
      <name val="Bookman Old Style"/>
      <charset val="134"/>
    </font>
    <font>
      <sz val="10"/>
      <color theme="1"/>
      <name val="Calibri"/>
      <charset val="1"/>
      <scheme val="minor"/>
    </font>
    <font>
      <sz val="10"/>
      <color rgb="FF000000"/>
      <name val="Bookman Old Style"/>
      <charset val="134"/>
    </font>
    <font>
      <sz val="9"/>
      <color theme="1"/>
      <name val="Bahnschrift Light SemiCondensed"/>
      <charset val="1"/>
    </font>
    <font>
      <b/>
      <sz val="14"/>
      <color rgb="FF000000"/>
      <name val="Bahnschrift Light SemiCondensed"/>
      <charset val="134"/>
    </font>
    <font>
      <b/>
      <sz val="11"/>
      <name val="Bahnschrift Light SemiCondensed"/>
      <charset val="134"/>
    </font>
    <font>
      <b/>
      <sz val="9"/>
      <color rgb="FF000000"/>
      <name val="Bahnschrift Light SemiCondensed"/>
      <charset val="134"/>
    </font>
    <font>
      <sz val="11"/>
      <name val="Bahnschrift Light SemiCondensed"/>
      <charset val="134"/>
    </font>
    <font>
      <sz val="11"/>
      <color rgb="FF000000"/>
      <name val="Bahnschrift Light SemiCondensed"/>
      <charset val="134"/>
    </font>
    <font>
      <b/>
      <sz val="11"/>
      <color rgb="FF000000"/>
      <name val="Calibri"/>
      <charset val="134"/>
    </font>
    <font>
      <sz val="11"/>
      <color indexed="8"/>
      <name val="Bahnschrift Light SemiCondensed"/>
      <charset val="1"/>
    </font>
    <font>
      <b/>
      <sz val="12"/>
      <color theme="1"/>
      <name val="Cambria"/>
      <charset val="134"/>
    </font>
    <font>
      <sz val="12"/>
      <color theme="1"/>
      <name val="Cambria"/>
      <charset val="134"/>
    </font>
    <font>
      <b/>
      <sz val="9"/>
      <color theme="1"/>
      <name val="Bahnschrift Light SemiCondensed"/>
      <charset val="1"/>
    </font>
    <font>
      <b/>
      <sz val="9"/>
      <color theme="1"/>
      <name val="Bahnschrift Light SemiCondensed"/>
    </font>
    <font>
      <b/>
      <sz val="10"/>
      <color theme="1"/>
      <name val="Bahnschrift Light SemiCondensed"/>
      <charset val="1"/>
    </font>
    <font>
      <b/>
      <sz val="9"/>
      <color indexed="8"/>
      <name val="Bahnschrift Light SemiCondensed"/>
    </font>
    <font>
      <sz val="9"/>
      <color indexed="8"/>
      <name val="Bahnschrift Light SemiCondensed"/>
    </font>
    <font>
      <sz val="9"/>
      <name val="Bahnschrift Light SemiCondensed"/>
    </font>
    <font>
      <sz val="9"/>
      <color theme="0"/>
      <name val="Bahnschrift Light SemiCondensed"/>
    </font>
    <font>
      <sz val="9"/>
      <color theme="0"/>
      <name val="Bahnschrift Light SemiCondensed"/>
      <charset val="1"/>
    </font>
    <font>
      <b/>
      <sz val="9"/>
      <name val="Bahnschrift Light SemiCondensed"/>
    </font>
    <font>
      <b/>
      <sz val="9"/>
      <color theme="0"/>
      <name val="Bahnschrift Light SemiCondensed"/>
    </font>
    <font>
      <sz val="10"/>
      <name val="Bahnschrift Light SemiCondensed"/>
    </font>
    <font>
      <u/>
      <sz val="10"/>
      <name val="Bahnschrift Light SemiCondensed"/>
    </font>
    <font>
      <b/>
      <sz val="9"/>
      <color theme="0"/>
      <name val="Bahnschrift Light SemiCondensed"/>
      <charset val="1"/>
    </font>
    <font>
      <sz val="9"/>
      <color rgb="FFFF0000"/>
      <name val="Bahnschrift Light SemiCondensed"/>
    </font>
    <font>
      <sz val="9"/>
      <color theme="1"/>
      <name val="Bahnschrift Light SemiCondensed"/>
    </font>
    <font>
      <sz val="11"/>
      <color theme="1"/>
      <name val="Cambria"/>
      <charset val="134"/>
      <scheme val="major"/>
    </font>
    <font>
      <b/>
      <sz val="14"/>
      <name val="Cambria"/>
      <charset val="134"/>
      <scheme val="major"/>
    </font>
    <font>
      <b/>
      <sz val="11"/>
      <name val="Cambria"/>
      <charset val="134"/>
      <scheme val="major"/>
    </font>
    <font>
      <b/>
      <sz val="11"/>
      <color theme="1"/>
      <name val="Cambria"/>
      <charset val="134"/>
      <scheme val="major"/>
    </font>
    <font>
      <b/>
      <sz val="11"/>
      <color rgb="FFFF0000"/>
      <name val="Cambria"/>
      <charset val="134"/>
      <scheme val="major"/>
    </font>
    <font>
      <sz val="11"/>
      <name val="Cambria"/>
      <charset val="134"/>
      <scheme val="major"/>
    </font>
    <font>
      <sz val="10"/>
      <name val="Arial"/>
      <charset val="134"/>
    </font>
    <font>
      <sz val="11"/>
      <color indexed="8"/>
      <name val="Calibri"/>
      <charset val="1"/>
    </font>
    <font>
      <sz val="12"/>
      <color theme="1"/>
      <name val="Arial"/>
      <charset val="1"/>
    </font>
    <font>
      <sz val="11"/>
      <color indexed="8"/>
      <name val="Calibri"/>
      <charset val="134"/>
    </font>
    <font>
      <b/>
      <sz val="10"/>
      <color rgb="FF000000"/>
      <name val="Cambria"/>
      <charset val="134"/>
    </font>
    <font>
      <sz val="11"/>
      <color theme="1"/>
      <name val="Calibri"/>
      <charset val="134"/>
      <scheme val="minor"/>
    </font>
    <font>
      <sz val="11"/>
      <color theme="1"/>
      <name val="Cambria"/>
      <family val="1"/>
    </font>
    <font>
      <sz val="11"/>
      <color theme="1"/>
      <name val="Calibri"/>
      <family val="2"/>
    </font>
    <font>
      <sz val="11"/>
      <name val="Bahnschrift Light SemiCondensed"/>
      <family val="2"/>
    </font>
    <font>
      <b/>
      <sz val="11"/>
      <color rgb="FF000000"/>
      <name val="Bahnschrift Light SemiCondensed"/>
      <family val="2"/>
    </font>
    <font>
      <sz val="10"/>
      <color indexed="8"/>
      <name val="Bahnschrift Light SemiCondensed"/>
      <family val="2"/>
    </font>
    <font>
      <sz val="10"/>
      <color theme="1"/>
      <name val="Cambria"/>
      <family val="1"/>
    </font>
    <font>
      <sz val="10"/>
      <color theme="1"/>
      <name val="Bahnschrift Light SemiCondensed"/>
      <family val="2"/>
    </font>
    <font>
      <sz val="11"/>
      <color theme="1"/>
      <name val="Bahnschrift Light Condensed"/>
      <family val="2"/>
    </font>
    <font>
      <sz val="10"/>
      <name val="Cambria"/>
      <family val="1"/>
    </font>
    <font>
      <sz val="9"/>
      <name val="Cambria"/>
      <family val="1"/>
    </font>
    <font>
      <sz val="8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59">
    <xf numFmtId="0" fontId="0" fillId="0" borderId="0"/>
    <xf numFmtId="43" fontId="73" fillId="0" borderId="0" applyFont="0" applyFill="0" applyBorder="0" applyAlignment="0" applyProtection="0">
      <alignment vertical="center"/>
    </xf>
    <xf numFmtId="0" fontId="68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1" fillId="0" borderId="0"/>
    <xf numFmtId="41" fontId="70" fillId="0" borderId="0" applyFont="0" applyFill="0" applyBorder="0" applyAlignment="0" applyProtection="0"/>
    <xf numFmtId="41" fontId="69" fillId="0" borderId="0" applyFont="0" applyFill="0" applyBorder="0" applyAlignment="0" applyProtection="0"/>
    <xf numFmtId="0" fontId="68" fillId="0" borderId="0">
      <alignment vertical="center"/>
    </xf>
  </cellStyleXfs>
  <cellXfs count="429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0" fontId="3" fillId="0" borderId="0" xfId="55" applyFont="1" applyAlignment="1">
      <alignment horizontal="center"/>
    </xf>
    <xf numFmtId="0" fontId="3" fillId="0" borderId="0" xfId="20" applyFont="1" applyFill="1" applyAlignment="1">
      <alignment horizontal="center"/>
    </xf>
    <xf numFmtId="0" fontId="3" fillId="0" borderId="0" xfId="20" applyFont="1" applyFill="1" applyAlignment="1"/>
    <xf numFmtId="0" fontId="3" fillId="0" borderId="0" xfId="55" applyFont="1"/>
    <xf numFmtId="0" fontId="3" fillId="0" borderId="0" xfId="0" applyFont="1" applyFill="1" applyAlignment="1">
      <alignment horizontal="center"/>
    </xf>
    <xf numFmtId="0" fontId="3" fillId="0" borderId="0" xfId="20" applyFont="1" applyFill="1" applyBorder="1" applyAlignment="1"/>
    <xf numFmtId="0" fontId="3" fillId="0" borderId="0" xfId="2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55" applyFont="1" applyBorder="1"/>
    <xf numFmtId="0" fontId="3" fillId="0" borderId="0" xfId="55" applyFont="1" applyBorder="1" applyAlignment="1">
      <alignment horizontal="center"/>
    </xf>
    <xf numFmtId="0" fontId="2" fillId="0" borderId="1" xfId="0" applyFont="1" applyFill="1" applyBorder="1" applyAlignment="1"/>
    <xf numFmtId="1" fontId="2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/>
    </xf>
    <xf numFmtId="164" fontId="6" fillId="0" borderId="1" xfId="44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6" fillId="0" borderId="0" xfId="55" applyFont="1" applyAlignment="1">
      <alignment horizontal="center"/>
    </xf>
    <xf numFmtId="0" fontId="6" fillId="0" borderId="0" xfId="20" applyFont="1" applyFill="1" applyAlignment="1">
      <alignment horizontal="center"/>
    </xf>
    <xf numFmtId="0" fontId="6" fillId="0" borderId="0" xfId="20" applyFont="1" applyFill="1" applyAlignment="1"/>
    <xf numFmtId="0" fontId="6" fillId="0" borderId="0" xfId="55" applyFont="1"/>
    <xf numFmtId="0" fontId="6" fillId="0" borderId="0" xfId="0" applyFont="1" applyFill="1" applyAlignment="1">
      <alignment horizontal="center"/>
    </xf>
    <xf numFmtId="0" fontId="6" fillId="0" borderId="0" xfId="20" applyFont="1" applyFill="1" applyBorder="1" applyAlignment="1"/>
    <xf numFmtId="0" fontId="6" fillId="0" borderId="0" xfId="20" applyFont="1" applyFill="1" applyBorder="1" applyAlignment="1">
      <alignment horizontal="center"/>
    </xf>
    <xf numFmtId="0" fontId="6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6" fillId="0" borderId="0" xfId="55" applyFont="1" applyBorder="1"/>
    <xf numFmtId="0" fontId="6" fillId="0" borderId="0" xfId="55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67" fontId="5" fillId="0" borderId="0" xfId="1" applyNumberFormat="1" applyFont="1" applyFill="1" applyBorder="1" applyAlignment="1"/>
    <xf numFmtId="43" fontId="5" fillId="0" borderId="0" xfId="1" applyFont="1" applyFill="1" applyBorder="1" applyAlignment="1"/>
    <xf numFmtId="167" fontId="15" fillId="0" borderId="0" xfId="1" applyNumberFormat="1" applyFont="1" applyFill="1" applyAlignment="1"/>
    <xf numFmtId="43" fontId="5" fillId="0" borderId="0" xfId="1" applyFont="1" applyFill="1" applyAlignment="1"/>
    <xf numFmtId="167" fontId="5" fillId="0" borderId="0" xfId="1" applyNumberFormat="1" applyFont="1" applyFill="1" applyAlignment="1"/>
    <xf numFmtId="0" fontId="5" fillId="2" borderId="1" xfId="0" applyFont="1" applyFill="1" applyBorder="1" applyAlignment="1">
      <alignment horizontal="center" vertical="center" wrapText="1"/>
    </xf>
    <xf numFmtId="165" fontId="11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wrapText="1"/>
    </xf>
    <xf numFmtId="167" fontId="5" fillId="2" borderId="1" xfId="1" applyNumberFormat="1" applyFont="1" applyFill="1" applyBorder="1" applyAlignment="1">
      <alignment horizontal="right" vertical="center"/>
    </xf>
    <xf numFmtId="167" fontId="5" fillId="0" borderId="1" xfId="1" applyNumberFormat="1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7" fontId="5" fillId="2" borderId="1" xfId="1" applyNumberFormat="1" applyFont="1" applyFill="1" applyBorder="1" applyAlignment="1">
      <alignment vertical="center"/>
    </xf>
    <xf numFmtId="167" fontId="5" fillId="0" borderId="1" xfId="1" applyNumberFormat="1" applyFont="1" applyFill="1" applyBorder="1" applyAlignment="1">
      <alignment vertical="center"/>
    </xf>
    <xf numFmtId="167" fontId="5" fillId="0" borderId="1" xfId="1" applyNumberFormat="1" applyFont="1" applyFill="1" applyBorder="1" applyAlignment="1"/>
    <xf numFmtId="0" fontId="11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wrapText="1"/>
    </xf>
    <xf numFmtId="167" fontId="11" fillId="3" borderId="1" xfId="1" applyNumberFormat="1" applyFont="1" applyFill="1" applyBorder="1" applyAlignment="1">
      <alignment vertical="center"/>
    </xf>
    <xf numFmtId="167" fontId="11" fillId="3" borderId="1" xfId="1" applyNumberFormat="1" applyFont="1" applyFill="1" applyBorder="1" applyAlignment="1"/>
    <xf numFmtId="43" fontId="11" fillId="3" borderId="1" xfId="1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wrapText="1"/>
    </xf>
    <xf numFmtId="167" fontId="11" fillId="0" borderId="0" xfId="1" applyNumberFormat="1" applyFont="1" applyFill="1" applyAlignment="1">
      <alignment vertical="center"/>
    </xf>
    <xf numFmtId="167" fontId="11" fillId="0" borderId="0" xfId="1" applyNumberFormat="1" applyFont="1" applyFill="1" applyAlignment="1"/>
    <xf numFmtId="43" fontId="11" fillId="0" borderId="0" xfId="1" applyFont="1" applyFill="1" applyAlignment="1">
      <alignment horizontal="center"/>
    </xf>
    <xf numFmtId="167" fontId="5" fillId="0" borderId="0" xfId="0" applyNumberFormat="1" applyFont="1" applyFill="1" applyBorder="1" applyAlignment="1"/>
    <xf numFmtId="167" fontId="5" fillId="0" borderId="0" xfId="0" applyNumberFormat="1" applyFont="1" applyFill="1" applyAlignment="1"/>
    <xf numFmtId="167" fontId="5" fillId="0" borderId="0" xfId="0" applyNumberFormat="1" applyFont="1" applyFill="1" applyBorder="1" applyAlignment="1">
      <alignment horizontal="left"/>
    </xf>
    <xf numFmtId="167" fontId="5" fillId="0" borderId="1" xfId="1" applyNumberFormat="1" applyFont="1" applyFill="1" applyBorder="1" applyAlignment="1">
      <alignment horizontal="right"/>
    </xf>
    <xf numFmtId="167" fontId="5" fillId="3" borderId="1" xfId="0" applyNumberFormat="1" applyFont="1" applyFill="1" applyBorder="1" applyAlignment="1"/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14" fontId="18" fillId="0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164" fontId="18" fillId="0" borderId="1" xfId="0" applyNumberFormat="1" applyFont="1" applyFill="1" applyBorder="1" applyAlignment="1">
      <alignment horizontal="center" vertical="center" wrapText="1"/>
    </xf>
    <xf numFmtId="0" fontId="18" fillId="0" borderId="1" xfId="2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/>
    </xf>
    <xf numFmtId="14" fontId="18" fillId="0" borderId="1" xfId="2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/>
    </xf>
    <xf numFmtId="164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14" fontId="18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8" fillId="0" borderId="1" xfId="20" applyFont="1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left" vertical="center"/>
    </xf>
    <xf numFmtId="0" fontId="5" fillId="0" borderId="1" xfId="20" applyFont="1" applyFill="1" applyBorder="1" applyAlignment="1">
      <alignment horizontal="center" vertical="center" wrapText="1"/>
    </xf>
    <xf numFmtId="14" fontId="5" fillId="0" borderId="1" xfId="20" applyNumberFormat="1" applyFont="1" applyFill="1" applyBorder="1" applyAlignment="1">
      <alignment horizontal="center" vertical="center" wrapText="1"/>
    </xf>
    <xf numFmtId="0" fontId="6" fillId="0" borderId="1" xfId="44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2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21" fillId="0" borderId="0" xfId="0" applyFont="1" applyFill="1" applyAlignment="1"/>
    <xf numFmtId="0" fontId="22" fillId="0" borderId="0" xfId="0" applyFont="1" applyFill="1" applyAlignment="1"/>
    <xf numFmtId="0" fontId="13" fillId="0" borderId="0" xfId="0" applyFont="1" applyFill="1" applyBorder="1" applyAlignment="1"/>
    <xf numFmtId="0" fontId="21" fillId="0" borderId="0" xfId="0" applyFont="1" applyFill="1" applyAlignment="1">
      <alignment horizontal="center" vertical="top"/>
    </xf>
    <xf numFmtId="0" fontId="23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Fill="1" applyAlignment="1"/>
    <xf numFmtId="0" fontId="29" fillId="0" borderId="1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top"/>
    </xf>
    <xf numFmtId="0" fontId="29" fillId="0" borderId="4" xfId="0" applyFont="1" applyFill="1" applyBorder="1" applyAlignment="1"/>
    <xf numFmtId="0" fontId="29" fillId="0" borderId="1" xfId="0" applyFont="1" applyFill="1" applyBorder="1" applyAlignment="1">
      <alignment horizontal="center" vertical="top"/>
    </xf>
    <xf numFmtId="0" fontId="30" fillId="0" borderId="1" xfId="0" applyFont="1" applyFill="1" applyBorder="1" applyAlignment="1">
      <alignment horizontal="left" vertical="top" wrapText="1"/>
    </xf>
    <xf numFmtId="0" fontId="29" fillId="0" borderId="1" xfId="0" applyFont="1" applyFill="1" applyBorder="1" applyAlignment="1"/>
    <xf numFmtId="0" fontId="31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vertical="top" wrapText="1"/>
    </xf>
    <xf numFmtId="0" fontId="30" fillId="0" borderId="1" xfId="0" applyFont="1" applyFill="1" applyBorder="1" applyAlignment="1">
      <alignment horizontal="center" vertical="top" wrapText="1"/>
    </xf>
    <xf numFmtId="166" fontId="5" fillId="0" borderId="1" xfId="56" applyNumberFormat="1" applyFont="1" applyBorder="1" applyAlignment="1" applyProtection="1"/>
    <xf numFmtId="0" fontId="31" fillId="0" borderId="1" xfId="0" applyFont="1" applyFill="1" applyBorder="1" applyAlignment="1">
      <alignment horizontal="center" vertical="top" wrapText="1"/>
    </xf>
    <xf numFmtId="0" fontId="32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vertical="top" wrapText="1"/>
    </xf>
    <xf numFmtId="0" fontId="33" fillId="0" borderId="0" xfId="0" applyFont="1" applyFill="1" applyAlignment="1">
      <alignment vertical="top"/>
    </xf>
    <xf numFmtId="0" fontId="25" fillId="0" borderId="0" xfId="0" applyFont="1" applyFill="1" applyAlignment="1">
      <alignment vertical="top"/>
    </xf>
    <xf numFmtId="0" fontId="22" fillId="0" borderId="0" xfId="0" applyFont="1" applyFill="1" applyBorder="1" applyAlignment="1"/>
    <xf numFmtId="0" fontId="29" fillId="3" borderId="4" xfId="0" applyFont="1" applyFill="1" applyBorder="1" applyAlignment="1">
      <alignment horizontal="center"/>
    </xf>
    <xf numFmtId="0" fontId="34" fillId="0" borderId="1" xfId="0" applyFont="1" applyFill="1" applyBorder="1" applyAlignment="1">
      <alignment vertical="top" wrapText="1"/>
    </xf>
    <xf numFmtId="0" fontId="35" fillId="0" borderId="1" xfId="0" applyFont="1" applyFill="1" applyBorder="1" applyAlignment="1"/>
    <xf numFmtId="0" fontId="13" fillId="0" borderId="1" xfId="0" applyFont="1" applyFill="1" applyBorder="1" applyAlignment="1"/>
    <xf numFmtId="0" fontId="36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 wrapText="1"/>
    </xf>
    <xf numFmtId="0" fontId="34" fillId="0" borderId="1" xfId="0" applyFont="1" applyFill="1" applyBorder="1" applyAlignment="1">
      <alignment vertical="top"/>
    </xf>
    <xf numFmtId="0" fontId="30" fillId="0" borderId="1" xfId="0" applyFont="1" applyFill="1" applyBorder="1" applyAlignment="1">
      <alignment horizontal="left" vertical="top"/>
    </xf>
    <xf numFmtId="0" fontId="28" fillId="0" borderId="0" xfId="0" applyFont="1" applyFill="1" applyAlignment="1"/>
    <xf numFmtId="0" fontId="37" fillId="0" borderId="0" xfId="0" applyFont="1" applyFill="1" applyAlignment="1"/>
    <xf numFmtId="0" fontId="38" fillId="0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left"/>
    </xf>
    <xf numFmtId="0" fontId="27" fillId="0" borderId="0" xfId="0" applyFont="1" applyFill="1" applyAlignment="1"/>
    <xf numFmtId="0" fontId="40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/>
    </xf>
    <xf numFmtId="1" fontId="41" fillId="2" borderId="1" xfId="58" applyNumberFormat="1" applyFont="1" applyFill="1" applyBorder="1" applyAlignment="1">
      <alignment vertical="top"/>
    </xf>
    <xf numFmtId="0" fontId="12" fillId="2" borderId="1" xfId="11" applyFont="1" applyFill="1" applyBorder="1" applyAlignment="1">
      <alignment horizontal="center" vertical="top"/>
    </xf>
    <xf numFmtId="0" fontId="42" fillId="0" borderId="1" xfId="0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/>
    </xf>
    <xf numFmtId="0" fontId="41" fillId="0" borderId="1" xfId="0" applyFont="1" applyFill="1" applyBorder="1" applyAlignment="1"/>
    <xf numFmtId="1" fontId="39" fillId="2" borderId="1" xfId="58" applyNumberFormat="1" applyFont="1" applyFill="1" applyBorder="1" applyAlignment="1">
      <alignment horizontal="center" vertical="top"/>
    </xf>
    <xf numFmtId="0" fontId="27" fillId="3" borderId="1" xfId="0" applyFont="1" applyFill="1" applyBorder="1" applyAlignment="1">
      <alignment horizontal="center"/>
    </xf>
    <xf numFmtId="0" fontId="27" fillId="0" borderId="0" xfId="0" applyFont="1" applyFill="1" applyBorder="1" applyAlignment="1"/>
    <xf numFmtId="0" fontId="39" fillId="0" borderId="0" xfId="0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1" fillId="0" borderId="0" xfId="0" applyFont="1"/>
    <xf numFmtId="0" fontId="4" fillId="0" borderId="0" xfId="0" applyFont="1"/>
    <xf numFmtId="0" fontId="24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4" fillId="0" borderId="2" xfId="0" applyFont="1" applyBorder="1" applyAlignment="1">
      <alignment vertical="center"/>
    </xf>
    <xf numFmtId="0" fontId="4" fillId="0" borderId="0" xfId="0" applyFont="1" applyAlignment="1"/>
    <xf numFmtId="0" fontId="45" fillId="0" borderId="1" xfId="0" applyFont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/>
    </xf>
    <xf numFmtId="0" fontId="24" fillId="0" borderId="0" xfId="0" applyFont="1"/>
    <xf numFmtId="0" fontId="46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/>
    <xf numFmtId="0" fontId="47" fillId="0" borderId="0" xfId="0" applyFont="1" applyFill="1" applyBorder="1" applyAlignment="1">
      <alignment vertical="center"/>
    </xf>
    <xf numFmtId="0" fontId="48" fillId="0" borderId="0" xfId="0" applyFont="1" applyFill="1" applyBorder="1" applyAlignment="1">
      <alignment vertical="center" wrapText="1"/>
    </xf>
    <xf numFmtId="0" fontId="48" fillId="0" borderId="0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50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54" fillId="0" borderId="1" xfId="0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horizontal="center" vertical="center"/>
    </xf>
    <xf numFmtId="0" fontId="55" fillId="0" borderId="1" xfId="0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57" fillId="5" borderId="0" xfId="0" applyFont="1" applyFill="1" applyBorder="1" applyAlignment="1">
      <alignment vertical="center"/>
    </xf>
    <xf numFmtId="0" fontId="58" fillId="5" borderId="0" xfId="0" applyFont="1" applyFill="1" applyBorder="1" applyAlignment="1">
      <alignment vertical="center"/>
    </xf>
    <xf numFmtId="2" fontId="54" fillId="0" borderId="1" xfId="0" applyNumberFormat="1" applyFont="1" applyFill="1" applyBorder="1" applyAlignment="1">
      <alignment horizontal="center" vertical="center"/>
    </xf>
    <xf numFmtId="2" fontId="59" fillId="0" borderId="1" xfId="0" applyNumberFormat="1" applyFont="1" applyFill="1" applyBorder="1" applyAlignment="1">
      <alignment horizontal="center" vertical="center"/>
    </xf>
    <xf numFmtId="17" fontId="57" fillId="5" borderId="0" xfId="0" applyNumberFormat="1" applyFont="1" applyFill="1" applyBorder="1" applyAlignment="1">
      <alignment vertical="center"/>
    </xf>
    <xf numFmtId="0" fontId="37" fillId="6" borderId="1" xfId="0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60" fillId="3" borderId="1" xfId="0" applyFont="1" applyFill="1" applyBorder="1" applyAlignment="1">
      <alignment horizontal="center" vertical="center"/>
    </xf>
    <xf numFmtId="0" fontId="61" fillId="0" borderId="1" xfId="0" applyFont="1" applyFill="1" applyBorder="1" applyAlignment="1">
      <alignment horizontal="center" vertical="center" wrapText="1"/>
    </xf>
    <xf numFmtId="0" fontId="62" fillId="0" borderId="0" xfId="0" applyFont="1"/>
    <xf numFmtId="0" fontId="62" fillId="0" borderId="0" xfId="0" applyFont="1" applyAlignment="1">
      <alignment horizontal="center"/>
    </xf>
    <xf numFmtId="0" fontId="64" fillId="0" borderId="0" xfId="11" applyFont="1" applyFill="1" applyAlignment="1">
      <alignment horizontal="center"/>
    </xf>
    <xf numFmtId="0" fontId="64" fillId="0" borderId="0" xfId="11" applyFont="1" applyFill="1" applyBorder="1" applyAlignment="1">
      <alignment horizontal="center"/>
    </xf>
    <xf numFmtId="17" fontId="64" fillId="0" borderId="0" xfId="11" applyNumberFormat="1" applyFont="1" applyFill="1" applyBorder="1" applyAlignment="1"/>
    <xf numFmtId="0" fontId="62" fillId="0" borderId="0" xfId="0" applyFont="1" applyBorder="1"/>
    <xf numFmtId="0" fontId="24" fillId="0" borderId="1" xfId="0" applyFont="1" applyBorder="1" applyAlignment="1">
      <alignment horizontal="center" vertical="center" wrapText="1"/>
    </xf>
    <xf numFmtId="0" fontId="66" fillId="7" borderId="2" xfId="11" applyFont="1" applyFill="1" applyBorder="1" applyAlignment="1">
      <alignment horizontal="center"/>
    </xf>
    <xf numFmtId="0" fontId="24" fillId="0" borderId="3" xfId="0" applyFont="1" applyBorder="1" applyAlignment="1">
      <alignment horizontal="center" vertical="center" wrapText="1"/>
    </xf>
    <xf numFmtId="0" fontId="64" fillId="0" borderId="1" xfId="11" applyFont="1" applyFill="1" applyBorder="1" applyAlignment="1">
      <alignment horizontal="center"/>
    </xf>
    <xf numFmtId="0" fontId="64" fillId="8" borderId="1" xfId="11" applyFont="1" applyFill="1" applyBorder="1" applyAlignment="1">
      <alignment horizontal="left"/>
    </xf>
    <xf numFmtId="0" fontId="62" fillId="9" borderId="1" xfId="0" applyFont="1" applyFill="1" applyBorder="1"/>
    <xf numFmtId="0" fontId="24" fillId="9" borderId="1" xfId="0" applyFont="1" applyFill="1" applyBorder="1" applyAlignment="1">
      <alignment horizontal="center" vertical="center" wrapText="1"/>
    </xf>
    <xf numFmtId="0" fontId="67" fillId="0" borderId="1" xfId="26" applyFont="1" applyFill="1" applyBorder="1" applyAlignment="1">
      <alignment horizontal="center"/>
    </xf>
    <xf numFmtId="0" fontId="67" fillId="0" borderId="1" xfId="26" applyFont="1" applyFill="1" applyBorder="1" applyAlignment="1">
      <alignment horizontal="left"/>
    </xf>
    <xf numFmtId="0" fontId="1" fillId="0" borderId="1" xfId="13" applyFont="1" applyBorder="1" applyAlignment="1">
      <alignment horizontal="center"/>
    </xf>
    <xf numFmtId="0" fontId="1" fillId="2" borderId="1" xfId="13" applyFont="1" applyFill="1" applyBorder="1" applyAlignment="1">
      <alignment horizontal="center"/>
    </xf>
    <xf numFmtId="0" fontId="1" fillId="10" borderId="1" xfId="13" applyFont="1" applyFill="1" applyBorder="1" applyAlignment="1">
      <alignment horizontal="center"/>
    </xf>
    <xf numFmtId="0" fontId="67" fillId="0" borderId="1" xfId="26" applyFont="1" applyFill="1" applyBorder="1" applyAlignment="1"/>
    <xf numFmtId="0" fontId="64" fillId="0" borderId="1" xfId="26" applyFont="1" applyFill="1" applyBorder="1" applyAlignment="1">
      <alignment horizontal="center"/>
    </xf>
    <xf numFmtId="0" fontId="1" fillId="9" borderId="1" xfId="13" applyFont="1" applyFill="1" applyBorder="1" applyAlignment="1">
      <alignment horizontal="center"/>
    </xf>
    <xf numFmtId="0" fontId="67" fillId="0" borderId="0" xfId="26" applyFont="1" applyFill="1" applyAlignment="1">
      <alignment horizontal="center"/>
    </xf>
    <xf numFmtId="0" fontId="67" fillId="0" borderId="7" xfId="26" applyFont="1" applyFill="1" applyBorder="1" applyAlignment="1">
      <alignment horizontal="left"/>
    </xf>
    <xf numFmtId="0" fontId="62" fillId="0" borderId="9" xfId="0" applyFont="1" applyBorder="1"/>
    <xf numFmtId="0" fontId="1" fillId="11" borderId="1" xfId="13" applyFont="1" applyFill="1" applyBorder="1" applyAlignment="1">
      <alignment horizontal="center"/>
    </xf>
    <xf numFmtId="0" fontId="67" fillId="0" borderId="7" xfId="26" applyFont="1" applyFill="1" applyBorder="1" applyAlignment="1">
      <alignment horizontal="right"/>
    </xf>
    <xf numFmtId="0" fontId="62" fillId="0" borderId="5" xfId="0" applyFont="1" applyBorder="1"/>
    <xf numFmtId="0" fontId="62" fillId="0" borderId="10" xfId="0" applyFont="1" applyBorder="1"/>
    <xf numFmtId="0" fontId="67" fillId="0" borderId="1" xfId="26" applyFont="1" applyFill="1" applyBorder="1" applyAlignment="1">
      <alignment horizontal="right"/>
    </xf>
    <xf numFmtId="0" fontId="67" fillId="0" borderId="5" xfId="26" applyFont="1" applyFill="1" applyBorder="1" applyAlignment="1">
      <alignment horizontal="left"/>
    </xf>
    <xf numFmtId="0" fontId="64" fillId="0" borderId="0" xfId="11" applyFont="1" applyFill="1" applyBorder="1" applyAlignment="1"/>
    <xf numFmtId="0" fontId="64" fillId="0" borderId="0" xfId="11" applyFont="1" applyFill="1" applyAlignment="1"/>
    <xf numFmtId="0" fontId="62" fillId="0" borderId="7" xfId="0" applyFont="1" applyBorder="1"/>
    <xf numFmtId="0" fontId="65" fillId="0" borderId="3" xfId="0" applyFont="1" applyBorder="1" applyAlignment="1">
      <alignment vertical="center"/>
    </xf>
    <xf numFmtId="0" fontId="62" fillId="0" borderId="11" xfId="0" applyFont="1" applyBorder="1" applyAlignment="1"/>
    <xf numFmtId="0" fontId="65" fillId="9" borderId="1" xfId="0" applyFont="1" applyFill="1" applyBorder="1" applyAlignment="1">
      <alignment vertical="center"/>
    </xf>
    <xf numFmtId="0" fontId="62" fillId="12" borderId="1" xfId="38" applyFont="1" applyFill="1" applyBorder="1" applyAlignment="1">
      <alignment horizontal="center" vertical="center"/>
    </xf>
    <xf numFmtId="0" fontId="62" fillId="9" borderId="1" xfId="38" applyFont="1" applyFill="1" applyBorder="1" applyAlignment="1">
      <alignment horizontal="center" vertical="center"/>
    </xf>
    <xf numFmtId="0" fontId="67" fillId="0" borderId="1" xfId="26" applyFont="1" applyFill="1" applyBorder="1" applyAlignment="1">
      <alignment horizontal="center" vertical="center"/>
    </xf>
    <xf numFmtId="0" fontId="67" fillId="0" borderId="1" xfId="26" applyFont="1" applyFill="1" applyBorder="1" applyAlignment="1">
      <alignment horizontal="right" wrapText="1"/>
    </xf>
    <xf numFmtId="0" fontId="67" fillId="0" borderId="1" xfId="26" applyFont="1" applyFill="1" applyBorder="1" applyAlignment="1">
      <alignment wrapText="1"/>
    </xf>
    <xf numFmtId="0" fontId="64" fillId="2" borderId="1" xfId="26" applyFont="1" applyFill="1" applyBorder="1" applyAlignment="1">
      <alignment horizontal="center" vertical="center"/>
    </xf>
    <xf numFmtId="0" fontId="67" fillId="2" borderId="1" xfId="26" applyFont="1" applyFill="1" applyBorder="1" applyAlignment="1">
      <alignment horizontal="center"/>
    </xf>
    <xf numFmtId="0" fontId="67" fillId="2" borderId="1" xfId="26" applyFont="1" applyFill="1" applyBorder="1" applyAlignment="1">
      <alignment horizontal="right" vertical="center" wrapText="1"/>
    </xf>
    <xf numFmtId="0" fontId="67" fillId="2" borderId="1" xfId="26" applyFont="1" applyFill="1" applyBorder="1" applyAlignment="1">
      <alignment horizontal="left" wrapText="1"/>
    </xf>
    <xf numFmtId="0" fontId="67" fillId="2" borderId="1" xfId="26" applyFont="1" applyFill="1" applyBorder="1" applyAlignment="1">
      <alignment horizontal="right" vertical="center"/>
    </xf>
    <xf numFmtId="0" fontId="67" fillId="2" borderId="1" xfId="26" applyFont="1" applyFill="1" applyBorder="1" applyAlignment="1">
      <alignment wrapText="1"/>
    </xf>
    <xf numFmtId="0" fontId="64" fillId="2" borderId="1" xfId="26" applyFont="1" applyFill="1" applyBorder="1" applyAlignment="1">
      <alignment horizontal="center"/>
    </xf>
    <xf numFmtId="0" fontId="67" fillId="2" borderId="1" xfId="26" applyFont="1" applyFill="1" applyBorder="1" applyAlignment="1">
      <alignment horizontal="left" vertical="justify"/>
    </xf>
    <xf numFmtId="0" fontId="67" fillId="2" borderId="1" xfId="26" applyFont="1" applyFill="1" applyBorder="1" applyAlignment="1">
      <alignment vertical="center"/>
    </xf>
    <xf numFmtId="0" fontId="67" fillId="2" borderId="1" xfId="26" applyFont="1" applyFill="1" applyBorder="1" applyAlignment="1">
      <alignment horizontal="right" vertical="justify"/>
    </xf>
    <xf numFmtId="0" fontId="67" fillId="2" borderId="1" xfId="26" applyFont="1" applyFill="1" applyBorder="1" applyAlignment="1">
      <alignment horizontal="justify" vertical="justify"/>
    </xf>
    <xf numFmtId="0" fontId="1" fillId="0" borderId="1" xfId="13" applyFont="1" applyBorder="1" applyAlignment="1">
      <alignment horizontal="left"/>
    </xf>
    <xf numFmtId="0" fontId="67" fillId="0" borderId="1" xfId="11" applyFont="1" applyFill="1" applyBorder="1" applyAlignment="1">
      <alignment horizontal="left"/>
    </xf>
    <xf numFmtId="0" fontId="67" fillId="0" borderId="1" xfId="11" applyFont="1" applyFill="1" applyBorder="1" applyAlignment="1">
      <alignment horizontal="justify" wrapText="1"/>
    </xf>
    <xf numFmtId="0" fontId="67" fillId="0" borderId="1" xfId="11" applyFont="1" applyFill="1" applyBorder="1" applyAlignment="1">
      <alignment horizontal="justify" vertical="justify"/>
    </xf>
    <xf numFmtId="0" fontId="1" fillId="11" borderId="1" xfId="0" applyNumberFormat="1" applyFont="1" applyFill="1" applyBorder="1" applyAlignment="1">
      <alignment horizontal="center"/>
    </xf>
    <xf numFmtId="0" fontId="67" fillId="0" borderId="5" xfId="26" applyFont="1" applyFill="1" applyBorder="1" applyAlignment="1">
      <alignment horizontal="right"/>
    </xf>
    <xf numFmtId="0" fontId="1" fillId="12" borderId="1" xfId="0" applyNumberFormat="1" applyFont="1" applyFill="1" applyBorder="1" applyAlignment="1">
      <alignment horizontal="center"/>
    </xf>
    <xf numFmtId="0" fontId="1" fillId="0" borderId="1" xfId="13" applyFont="1" applyFill="1" applyBorder="1" applyAlignment="1">
      <alignment horizontal="center"/>
    </xf>
    <xf numFmtId="0" fontId="67" fillId="0" borderId="5" xfId="26" applyFont="1" applyFill="1" applyBorder="1" applyAlignment="1">
      <alignment horizontal="center"/>
    </xf>
    <xf numFmtId="0" fontId="62" fillId="2" borderId="1" xfId="38" applyFont="1" applyFill="1" applyBorder="1" applyAlignment="1">
      <alignment horizontal="center" vertical="center"/>
    </xf>
    <xf numFmtId="0" fontId="1" fillId="0" borderId="1" xfId="16" applyFont="1" applyBorder="1" applyAlignment="1">
      <alignment horizontal="center"/>
    </xf>
    <xf numFmtId="0" fontId="1" fillId="0" borderId="1" xfId="14" applyFont="1" applyBorder="1" applyAlignment="1">
      <alignment horizontal="center"/>
    </xf>
    <xf numFmtId="0" fontId="1" fillId="0" borderId="1" xfId="14" applyFont="1" applyFill="1" applyBorder="1" applyAlignment="1">
      <alignment horizontal="center"/>
    </xf>
    <xf numFmtId="0" fontId="1" fillId="0" borderId="1" xfId="15" applyFont="1" applyBorder="1" applyAlignment="1">
      <alignment horizontal="center"/>
    </xf>
    <xf numFmtId="0" fontId="67" fillId="0" borderId="5" xfId="26" applyFont="1" applyFill="1" applyBorder="1" applyAlignment="1">
      <alignment horizontal="center" vertical="justify"/>
    </xf>
    <xf numFmtId="0" fontId="1" fillId="0" borderId="1" xfId="10" applyFont="1" applyBorder="1" applyAlignment="1">
      <alignment horizontal="center"/>
    </xf>
    <xf numFmtId="0" fontId="67" fillId="0" borderId="5" xfId="26" applyFont="1" applyFill="1" applyBorder="1" applyAlignment="1">
      <alignment horizontal="center" wrapText="1"/>
    </xf>
    <xf numFmtId="0" fontId="1" fillId="0" borderId="1" xfId="17" applyFont="1" applyBorder="1" applyAlignment="1">
      <alignment horizontal="center"/>
    </xf>
    <xf numFmtId="0" fontId="67" fillId="0" borderId="12" xfId="26" applyFont="1" applyFill="1" applyBorder="1" applyAlignment="1">
      <alignment horizontal="center"/>
    </xf>
    <xf numFmtId="0" fontId="62" fillId="0" borderId="1" xfId="40" applyFont="1" applyBorder="1" applyAlignment="1">
      <alignment horizontal="center" vertical="center"/>
    </xf>
    <xf numFmtId="0" fontId="62" fillId="0" borderId="0" xfId="0" applyFont="1" applyAlignment="1">
      <alignment horizontal="right"/>
    </xf>
    <xf numFmtId="0" fontId="62" fillId="0" borderId="0" xfId="0" applyFont="1" applyAlignment="1"/>
    <xf numFmtId="0" fontId="62" fillId="0" borderId="0" xfId="0" applyFont="1" applyAlignment="1">
      <alignment horizontal="left"/>
    </xf>
    <xf numFmtId="0" fontId="5" fillId="0" borderId="1" xfId="0" quotePrefix="1" applyFont="1" applyFill="1" applyBorder="1" applyAlignment="1">
      <alignment horizontal="center" vertical="center"/>
    </xf>
    <xf numFmtId="43" fontId="11" fillId="2" borderId="1" xfId="1" quotePrefix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" fontId="1" fillId="0" borderId="1" xfId="13" quotePrefix="1" applyNumberFormat="1" applyFont="1" applyBorder="1" applyAlignment="1">
      <alignment horizontal="center"/>
    </xf>
    <xf numFmtId="14" fontId="1" fillId="0" borderId="4" xfId="0" quotePrefix="1" applyNumberFormat="1" applyFont="1" applyBorder="1" applyAlignment="1">
      <alignment horizontal="center" vertical="center"/>
    </xf>
    <xf numFmtId="14" fontId="1" fillId="0" borderId="1" xfId="0" quotePrefix="1" applyNumberFormat="1" applyFont="1" applyBorder="1" applyAlignment="1">
      <alignment horizontal="center"/>
    </xf>
    <xf numFmtId="0" fontId="74" fillId="0" borderId="1" xfId="0" applyFont="1" applyBorder="1" applyAlignment="1">
      <alignment horizontal="left"/>
    </xf>
    <xf numFmtId="0" fontId="74" fillId="0" borderId="1" xfId="0" applyFont="1" applyBorder="1" applyAlignment="1">
      <alignment horizontal="center"/>
    </xf>
    <xf numFmtId="14" fontId="74" fillId="0" borderId="1" xfId="0" quotePrefix="1" applyNumberFormat="1" applyFont="1" applyBorder="1" applyAlignment="1">
      <alignment horizontal="center"/>
    </xf>
    <xf numFmtId="0" fontId="74" fillId="0" borderId="4" xfId="0" applyFont="1" applyBorder="1" applyAlignment="1">
      <alignment horizontal="left"/>
    </xf>
    <xf numFmtId="0" fontId="74" fillId="0" borderId="1" xfId="0" applyFont="1" applyBorder="1"/>
    <xf numFmtId="0" fontId="74" fillId="0" borderId="2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/>
    </xf>
    <xf numFmtId="0" fontId="74" fillId="0" borderId="1" xfId="0" quotePrefix="1" applyFont="1" applyBorder="1" applyAlignment="1">
      <alignment horizontal="center"/>
    </xf>
    <xf numFmtId="0" fontId="74" fillId="0" borderId="4" xfId="0" applyFont="1" applyBorder="1" applyAlignment="1">
      <alignment horizontal="center" vertical="center"/>
    </xf>
    <xf numFmtId="0" fontId="74" fillId="0" borderId="3" xfId="0" applyFont="1" applyBorder="1" applyAlignment="1">
      <alignment horizontal="center" vertical="center"/>
    </xf>
    <xf numFmtId="1" fontId="76" fillId="2" borderId="1" xfId="58" applyNumberFormat="1" applyFont="1" applyFill="1" applyBorder="1" applyAlignment="1">
      <alignment vertical="top"/>
    </xf>
    <xf numFmtId="0" fontId="77" fillId="0" borderId="1" xfId="0" applyFont="1" applyFill="1" applyBorder="1" applyAlignment="1">
      <alignment horizontal="center" vertical="center"/>
    </xf>
    <xf numFmtId="167" fontId="5" fillId="0" borderId="1" xfId="1" quotePrefix="1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 vertical="center" wrapText="1"/>
    </xf>
    <xf numFmtId="0" fontId="78" fillId="0" borderId="1" xfId="0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/>
    </xf>
    <xf numFmtId="14" fontId="79" fillId="0" borderId="1" xfId="0" quotePrefix="1" applyNumberFormat="1" applyFont="1" applyFill="1" applyBorder="1" applyAlignment="1">
      <alignment horizontal="center"/>
    </xf>
    <xf numFmtId="0" fontId="79" fillId="0" borderId="1" xfId="0" quotePrefix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justify" vertical="justify"/>
    </xf>
    <xf numFmtId="0" fontId="74" fillId="0" borderId="1" xfId="0" quotePrefix="1" applyFont="1" applyBorder="1"/>
    <xf numFmtId="0" fontId="74" fillId="0" borderId="2" xfId="0" quotePrefix="1" applyFont="1" applyBorder="1"/>
    <xf numFmtId="0" fontId="80" fillId="0" borderId="1" xfId="0" applyFont="1" applyFill="1" applyBorder="1" applyAlignment="1">
      <alignment horizontal="center" vertical="center"/>
    </xf>
    <xf numFmtId="0" fontId="81" fillId="0" borderId="1" xfId="0" applyFont="1" applyFill="1" applyBorder="1" applyAlignment="1">
      <alignment vertical="center"/>
    </xf>
    <xf numFmtId="0" fontId="81" fillId="0" borderId="1" xfId="0" applyFont="1" applyFill="1" applyBorder="1" applyAlignment="1">
      <alignment horizontal="center" wrapText="1"/>
    </xf>
    <xf numFmtId="0" fontId="7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74" fillId="0" borderId="1" xfId="0" quotePrefix="1" applyNumberFormat="1" applyFont="1" applyBorder="1"/>
    <xf numFmtId="14" fontId="1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14" fontId="74" fillId="0" borderId="1" xfId="0" quotePrefix="1" applyNumberFormat="1" applyFont="1" applyBorder="1" applyAlignment="1">
      <alignment vertical="center"/>
    </xf>
    <xf numFmtId="0" fontId="74" fillId="0" borderId="1" xfId="0" quotePrefix="1" applyFont="1" applyBorder="1" applyAlignment="1">
      <alignment vertical="center"/>
    </xf>
    <xf numFmtId="0" fontId="82" fillId="0" borderId="1" xfId="0" applyFont="1" applyFill="1" applyBorder="1" applyAlignment="1">
      <alignment horizontal="center"/>
    </xf>
    <xf numFmtId="0" fontId="74" fillId="0" borderId="0" xfId="0" applyFont="1" applyFill="1" applyAlignment="1"/>
    <xf numFmtId="0" fontId="82" fillId="0" borderId="1" xfId="0" applyFont="1" applyFill="1" applyBorder="1" applyAlignment="1"/>
    <xf numFmtId="14" fontId="82" fillId="0" borderId="1" xfId="0" applyNumberFormat="1" applyFont="1" applyFill="1" applyBorder="1" applyAlignment="1">
      <alignment horizontal="center"/>
    </xf>
    <xf numFmtId="1" fontId="82" fillId="0" borderId="1" xfId="0" applyNumberFormat="1" applyFont="1" applyFill="1" applyBorder="1" applyAlignment="1">
      <alignment horizontal="center"/>
    </xf>
    <xf numFmtId="14" fontId="83" fillId="0" borderId="1" xfId="0" applyNumberFormat="1" applyFont="1" applyFill="1" applyBorder="1" applyAlignment="1">
      <alignment horizontal="center"/>
    </xf>
    <xf numFmtId="0" fontId="84" fillId="0" borderId="1" xfId="0" applyFont="1" applyFill="1" applyBorder="1" applyAlignment="1">
      <alignment horizont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left"/>
    </xf>
    <xf numFmtId="0" fontId="65" fillId="0" borderId="1" xfId="0" applyFont="1" applyFill="1" applyBorder="1" applyAlignment="1">
      <alignment horizontal="center" vertical="center"/>
    </xf>
    <xf numFmtId="0" fontId="65" fillId="0" borderId="2" xfId="0" applyFont="1" applyBorder="1" applyAlignment="1">
      <alignment horizontal="center" vertical="center"/>
    </xf>
    <xf numFmtId="0" fontId="65" fillId="0" borderId="3" xfId="0" applyFont="1" applyBorder="1" applyAlignment="1">
      <alignment horizontal="center" vertical="center"/>
    </xf>
    <xf numFmtId="0" fontId="64" fillId="0" borderId="1" xfId="11" applyFont="1" applyFill="1" applyBorder="1" applyAlignment="1">
      <alignment horizontal="center" vertical="center"/>
    </xf>
    <xf numFmtId="0" fontId="64" fillId="9" borderId="5" xfId="26" applyFont="1" applyFill="1" applyBorder="1" applyAlignment="1">
      <alignment horizontal="left"/>
    </xf>
    <xf numFmtId="0" fontId="64" fillId="9" borderId="7" xfId="26" applyFont="1" applyFill="1" applyBorder="1" applyAlignment="1">
      <alignment horizontal="left"/>
    </xf>
    <xf numFmtId="0" fontId="64" fillId="9" borderId="5" xfId="26" applyFont="1" applyFill="1" applyBorder="1" applyAlignment="1">
      <alignment horizontal="left" wrapText="1"/>
    </xf>
    <xf numFmtId="0" fontId="64" fillId="9" borderId="7" xfId="26" applyFont="1" applyFill="1" applyBorder="1" applyAlignment="1">
      <alignment horizontal="left" wrapText="1"/>
    </xf>
    <xf numFmtId="0" fontId="62" fillId="0" borderId="13" xfId="0" applyFont="1" applyBorder="1" applyAlignment="1">
      <alignment horizontal="center"/>
    </xf>
    <xf numFmtId="0" fontId="67" fillId="0" borderId="5" xfId="26" applyFont="1" applyFill="1" applyBorder="1" applyAlignment="1">
      <alignment horizontal="left"/>
    </xf>
    <xf numFmtId="0" fontId="67" fillId="0" borderId="7" xfId="26" applyFont="1" applyFill="1" applyBorder="1" applyAlignment="1">
      <alignment horizontal="left"/>
    </xf>
    <xf numFmtId="0" fontId="64" fillId="9" borderId="1" xfId="26" applyFont="1" applyFill="1" applyBorder="1" applyAlignment="1">
      <alignment horizontal="left"/>
    </xf>
    <xf numFmtId="0" fontId="67" fillId="0" borderId="1" xfId="26" applyFont="1" applyFill="1" applyBorder="1" applyAlignment="1">
      <alignment horizontal="left" wrapText="1"/>
    </xf>
    <xf numFmtId="0" fontId="64" fillId="9" borderId="1" xfId="26" applyFont="1" applyFill="1" applyBorder="1" applyAlignment="1">
      <alignment horizontal="left" wrapText="1"/>
    </xf>
    <xf numFmtId="0" fontId="64" fillId="9" borderId="1" xfId="26" applyFont="1" applyFill="1" applyBorder="1" applyAlignment="1">
      <alignment horizontal="left" vertical="center"/>
    </xf>
    <xf numFmtId="0" fontId="67" fillId="0" borderId="1" xfId="26" applyFont="1" applyFill="1" applyBorder="1" applyAlignment="1">
      <alignment horizontal="left"/>
    </xf>
    <xf numFmtId="0" fontId="67" fillId="0" borderId="1" xfId="26" applyFont="1" applyFill="1" applyBorder="1" applyAlignment="1">
      <alignment horizontal="left" vertical="center" wrapText="1"/>
    </xf>
    <xf numFmtId="0" fontId="63" fillId="0" borderId="8" xfId="11" applyFont="1" applyFill="1" applyBorder="1" applyAlignment="1">
      <alignment horizontal="center"/>
    </xf>
    <xf numFmtId="0" fontId="63" fillId="0" borderId="0" xfId="11" applyFont="1" applyFill="1" applyAlignment="1">
      <alignment horizontal="center"/>
    </xf>
    <xf numFmtId="0" fontId="64" fillId="0" borderId="0" xfId="11" applyFont="1" applyFill="1" applyAlignment="1">
      <alignment horizontal="center"/>
    </xf>
    <xf numFmtId="0" fontId="64" fillId="0" borderId="0" xfId="11" applyFont="1" applyFill="1" applyBorder="1" applyAlignment="1">
      <alignment horizontal="left"/>
    </xf>
    <xf numFmtId="0" fontId="65" fillId="0" borderId="1" xfId="0" applyFont="1" applyBorder="1" applyAlignment="1">
      <alignment horizontal="center" vertical="center"/>
    </xf>
    <xf numFmtId="0" fontId="66" fillId="7" borderId="2" xfId="11" applyFont="1" applyFill="1" applyBorder="1" applyAlignment="1">
      <alignment horizontal="center"/>
    </xf>
    <xf numFmtId="0" fontId="51" fillId="0" borderId="1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/>
    </xf>
    <xf numFmtId="0" fontId="51" fillId="0" borderId="2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49" fillId="0" borderId="0" xfId="0" applyFont="1" applyFill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/>
    </xf>
    <xf numFmtId="0" fontId="50" fillId="0" borderId="6" xfId="0" applyFont="1" applyFill="1" applyBorder="1" applyAlignment="1">
      <alignment horizontal="center" vertical="center"/>
    </xf>
    <xf numFmtId="0" fontId="50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0" fillId="0" borderId="1" xfId="0" applyFont="1" applyFill="1" applyBorder="1" applyAlignment="1">
      <alignment horizontal="center" vertical="center" wrapText="1"/>
    </xf>
    <xf numFmtId="0" fontId="6" fillId="0" borderId="0" xfId="2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41" fillId="0" borderId="0" xfId="36" applyFont="1" applyFill="1" applyAlignment="1">
      <alignment horizontal="center"/>
    </xf>
    <xf numFmtId="41" fontId="44" fillId="0" borderId="0" xfId="57" applyFont="1" applyAlignment="1">
      <alignment horizontal="center"/>
    </xf>
    <xf numFmtId="0" fontId="6" fillId="0" borderId="0" xfId="55" applyFont="1" applyAlignment="1">
      <alignment horizontal="center"/>
    </xf>
    <xf numFmtId="0" fontId="38" fillId="0" borderId="0" xfId="0" applyFont="1" applyFill="1" applyAlignment="1">
      <alignment horizontal="center"/>
    </xf>
    <xf numFmtId="0" fontId="39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top" wrapText="1"/>
    </xf>
    <xf numFmtId="0" fontId="30" fillId="0" borderId="1" xfId="0" applyFont="1" applyFill="1" applyBorder="1" applyAlignment="1">
      <alignment horizontal="center" vertical="top" wrapText="1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/>
    </xf>
    <xf numFmtId="0" fontId="28" fillId="0" borderId="1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65" fontId="11" fillId="2" borderId="5" xfId="0" applyNumberFormat="1" applyFont="1" applyFill="1" applyBorder="1" applyAlignment="1">
      <alignment horizontal="center" vertical="center" wrapText="1"/>
    </xf>
    <xf numFmtId="165" fontId="11" fillId="2" borderId="7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/>
    </xf>
    <xf numFmtId="167" fontId="11" fillId="2" borderId="5" xfId="1" applyNumberFormat="1" applyFont="1" applyFill="1" applyBorder="1" applyAlignment="1">
      <alignment horizontal="center"/>
    </xf>
    <xf numFmtId="167" fontId="11" fillId="2" borderId="6" xfId="1" applyNumberFormat="1" applyFont="1" applyFill="1" applyBorder="1" applyAlignment="1">
      <alignment horizontal="center"/>
    </xf>
    <xf numFmtId="167" fontId="11" fillId="2" borderId="7" xfId="1" applyNumberFormat="1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55" applyFont="1" applyAlignment="1">
      <alignment horizontal="center"/>
    </xf>
    <xf numFmtId="0" fontId="3" fillId="0" borderId="0" xfId="2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59">
    <cellStyle name="Comma" xfId="1" builtinId="3"/>
    <cellStyle name="Comma [0] 2" xfId="56"/>
    <cellStyle name="Comma [0] 4" xfId="57"/>
    <cellStyle name="Normal" xfId="0" builtinId="0"/>
    <cellStyle name="Normal 10" xfId="13"/>
    <cellStyle name="Normal 11" xfId="14"/>
    <cellStyle name="Normal 13" xfId="15"/>
    <cellStyle name="Normal 15" xfId="10"/>
    <cellStyle name="Normal 16" xfId="16"/>
    <cellStyle name="Normal 17" xfId="17"/>
    <cellStyle name="Normal 2" xfId="11"/>
    <cellStyle name="Normal 2 10" xfId="7"/>
    <cellStyle name="Normal 2 11" xfId="2"/>
    <cellStyle name="Normal 2 12" xfId="18"/>
    <cellStyle name="Normal 2 13" xfId="19"/>
    <cellStyle name="Normal 2 14" xfId="8"/>
    <cellStyle name="Normal 2 2" xfId="20"/>
    <cellStyle name="Normal 2 3" xfId="21"/>
    <cellStyle name="Normal 2 4" xfId="9"/>
    <cellStyle name="Normal 2 5" xfId="12"/>
    <cellStyle name="Normal 2 6" xfId="22"/>
    <cellStyle name="Normal 2 7" xfId="23"/>
    <cellStyle name="Normal 2 8" xfId="24"/>
    <cellStyle name="Normal 2 9" xfId="25"/>
    <cellStyle name="Normal 3" xfId="26"/>
    <cellStyle name="Normal 3 10" xfId="4"/>
    <cellStyle name="Normal 3 11" xfId="3"/>
    <cellStyle name="Normal 3 12" xfId="5"/>
    <cellStyle name="Normal 3 13" xfId="6"/>
    <cellStyle name="Normal 3 14" xfId="27"/>
    <cellStyle name="Normal 3 2" xfId="28"/>
    <cellStyle name="Normal 3 3" xfId="29"/>
    <cellStyle name="Normal 3 4" xfId="30"/>
    <cellStyle name="Normal 3 5" xfId="31"/>
    <cellStyle name="Normal 3 6" xfId="32"/>
    <cellStyle name="Normal 3 7" xfId="33"/>
    <cellStyle name="Normal 3 8" xfId="34"/>
    <cellStyle name="Normal 3 9" xfId="35"/>
    <cellStyle name="Normal 4" xfId="36"/>
    <cellStyle name="Normal 4 10" xfId="37"/>
    <cellStyle name="Normal 4 11" xfId="39"/>
    <cellStyle name="Normal 4 12" xfId="41"/>
    <cellStyle name="Normal 4 13" xfId="43"/>
    <cellStyle name="Normal 4 14" xfId="45"/>
    <cellStyle name="Normal 4 2" xfId="47"/>
    <cellStyle name="Normal 4 3" xfId="48"/>
    <cellStyle name="Normal 4 3 2" xfId="55"/>
    <cellStyle name="Normal 4 4" xfId="49"/>
    <cellStyle name="Normal 4 5" xfId="50"/>
    <cellStyle name="Normal 4 6" xfId="51"/>
    <cellStyle name="Normal 4 7" xfId="52"/>
    <cellStyle name="Normal 4 8" xfId="53"/>
    <cellStyle name="Normal 4 9" xfId="54"/>
    <cellStyle name="Normal 5" xfId="38"/>
    <cellStyle name="Normal 6" xfId="40"/>
    <cellStyle name="Normal 7" xfId="42"/>
    <cellStyle name="Normal 8" xfId="44"/>
    <cellStyle name="Normal 9" xfId="46"/>
    <cellStyle name="Normal_Kab All Indo 2004" xfId="5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WS%20KIA%20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 Dasar"/>
      <sheetName val="MENU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K1"/>
      <sheetName val="K4"/>
      <sheetName val="R.NAKES"/>
      <sheetName val="R.MASY"/>
      <sheetName val="NEONATUS"/>
      <sheetName val="P.NAKES"/>
      <sheetName val="P.PERAWAT"/>
      <sheetName val="P.DUKUN"/>
      <sheetName val="P.MITRA NAKES"/>
      <sheetName val="KF1"/>
      <sheetName val="KF2"/>
      <sheetName val="KF3"/>
    </sheetNames>
    <sheetDataSet>
      <sheetData sheetId="0">
        <row r="11">
          <cell r="B11" t="str">
            <v>DRG. MEILITA WISE UTAMI</v>
          </cell>
        </row>
      </sheetData>
      <sheetData sheetId="1">
        <row r="30">
          <cell r="B30" t="str">
            <v>Tabing</v>
          </cell>
          <cell r="C30">
            <v>22</v>
          </cell>
          <cell r="D30">
            <v>21</v>
          </cell>
          <cell r="E30">
            <v>4.4000000000000004</v>
          </cell>
          <cell r="F30">
            <v>20</v>
          </cell>
        </row>
        <row r="31">
          <cell r="C31">
            <v>35</v>
          </cell>
          <cell r="D31">
            <v>32</v>
          </cell>
          <cell r="E31">
            <v>7</v>
          </cell>
          <cell r="F31">
            <v>29</v>
          </cell>
        </row>
        <row r="32">
          <cell r="C32">
            <v>15</v>
          </cell>
          <cell r="D32">
            <v>15</v>
          </cell>
          <cell r="E32">
            <v>3</v>
          </cell>
          <cell r="F32">
            <v>15</v>
          </cell>
        </row>
        <row r="33">
          <cell r="C33">
            <v>7</v>
          </cell>
          <cell r="D33">
            <v>7</v>
          </cell>
          <cell r="E33">
            <v>1.4</v>
          </cell>
          <cell r="F33">
            <v>7</v>
          </cell>
        </row>
        <row r="34">
          <cell r="C34">
            <v>8</v>
          </cell>
          <cell r="D34">
            <v>8</v>
          </cell>
          <cell r="E34">
            <v>1.6</v>
          </cell>
          <cell r="F34">
            <v>7</v>
          </cell>
        </row>
        <row r="35">
          <cell r="C35">
            <v>22</v>
          </cell>
          <cell r="D35">
            <v>21</v>
          </cell>
          <cell r="E35">
            <v>4.4000000000000004</v>
          </cell>
          <cell r="F35">
            <v>20</v>
          </cell>
        </row>
        <row r="36">
          <cell r="C36">
            <v>23</v>
          </cell>
          <cell r="D36">
            <v>22</v>
          </cell>
          <cell r="E36">
            <v>4.5999999999999996</v>
          </cell>
          <cell r="F36">
            <v>21</v>
          </cell>
        </row>
        <row r="37">
          <cell r="C37">
            <v>18</v>
          </cell>
          <cell r="D37">
            <v>17</v>
          </cell>
          <cell r="E37">
            <v>3.6</v>
          </cell>
          <cell r="F37">
            <v>17</v>
          </cell>
        </row>
        <row r="45">
          <cell r="C45">
            <v>616</v>
          </cell>
          <cell r="D45">
            <v>588</v>
          </cell>
          <cell r="E45">
            <v>122.2</v>
          </cell>
          <cell r="F45">
            <v>560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H32">
            <v>0</v>
          </cell>
          <cell r="J32">
            <v>17</v>
          </cell>
          <cell r="M32">
            <v>1</v>
          </cell>
          <cell r="O32">
            <v>16</v>
          </cell>
          <cell r="R32">
            <v>0</v>
          </cell>
          <cell r="T32">
            <v>3</v>
          </cell>
          <cell r="W32">
            <v>0</v>
          </cell>
          <cell r="Y32">
            <v>1</v>
          </cell>
          <cell r="AB32">
            <v>1</v>
          </cell>
          <cell r="AD32">
            <v>24</v>
          </cell>
          <cell r="AG32">
            <v>1</v>
          </cell>
          <cell r="AI32">
            <v>17</v>
          </cell>
          <cell r="AN32">
            <v>0</v>
          </cell>
          <cell r="AP32">
            <v>0</v>
          </cell>
          <cell r="AU32">
            <v>0</v>
          </cell>
          <cell r="AW32">
            <v>0</v>
          </cell>
          <cell r="AZ32">
            <v>0</v>
          </cell>
          <cell r="BB32">
            <v>0</v>
          </cell>
          <cell r="BE32">
            <v>1</v>
          </cell>
          <cell r="BG32">
            <v>17</v>
          </cell>
          <cell r="BJ32">
            <v>1</v>
          </cell>
          <cell r="BL32">
            <v>17</v>
          </cell>
          <cell r="BO32">
            <v>2</v>
          </cell>
          <cell r="BQ32">
            <v>14</v>
          </cell>
        </row>
        <row r="33">
          <cell r="H33">
            <v>3</v>
          </cell>
          <cell r="J33">
            <v>29</v>
          </cell>
          <cell r="M33">
            <v>1</v>
          </cell>
          <cell r="O33">
            <v>23</v>
          </cell>
          <cell r="R33">
            <v>0</v>
          </cell>
          <cell r="T33">
            <v>5</v>
          </cell>
          <cell r="W33">
            <v>0</v>
          </cell>
          <cell r="Y33">
            <v>1</v>
          </cell>
          <cell r="AB33">
            <v>2</v>
          </cell>
          <cell r="AD33">
            <v>22</v>
          </cell>
          <cell r="AG33">
            <v>2</v>
          </cell>
          <cell r="AI33">
            <v>23</v>
          </cell>
          <cell r="AN33">
            <v>0</v>
          </cell>
          <cell r="AP33">
            <v>0</v>
          </cell>
          <cell r="AU33">
            <v>0</v>
          </cell>
          <cell r="AW33">
            <v>0</v>
          </cell>
          <cell r="AZ33">
            <v>0</v>
          </cell>
          <cell r="BB33">
            <v>0</v>
          </cell>
          <cell r="BE33">
            <v>2</v>
          </cell>
          <cell r="BG33">
            <v>23</v>
          </cell>
          <cell r="BJ33">
            <v>2</v>
          </cell>
          <cell r="BL33">
            <v>22</v>
          </cell>
          <cell r="BO33">
            <v>2</v>
          </cell>
          <cell r="BQ33">
            <v>22</v>
          </cell>
        </row>
        <row r="34">
          <cell r="H34">
            <v>1</v>
          </cell>
          <cell r="J34">
            <v>12</v>
          </cell>
          <cell r="M34">
            <v>0</v>
          </cell>
          <cell r="O34">
            <v>7</v>
          </cell>
          <cell r="R34">
            <v>0</v>
          </cell>
          <cell r="T34">
            <v>1</v>
          </cell>
          <cell r="W34">
            <v>0</v>
          </cell>
          <cell r="Y34">
            <v>0</v>
          </cell>
          <cell r="AB34">
            <v>0</v>
          </cell>
          <cell r="AD34">
            <v>5</v>
          </cell>
          <cell r="AG34">
            <v>0</v>
          </cell>
          <cell r="AI34">
            <v>5</v>
          </cell>
          <cell r="AN34">
            <v>0</v>
          </cell>
          <cell r="AP34">
            <v>0</v>
          </cell>
          <cell r="AU34">
            <v>0</v>
          </cell>
          <cell r="AW34">
            <v>0</v>
          </cell>
          <cell r="AZ34">
            <v>0</v>
          </cell>
          <cell r="BB34">
            <v>0</v>
          </cell>
          <cell r="BE34">
            <v>0</v>
          </cell>
          <cell r="BG34">
            <v>5</v>
          </cell>
          <cell r="BJ34">
            <v>0</v>
          </cell>
          <cell r="BL34">
            <v>5</v>
          </cell>
          <cell r="BO34">
            <v>1</v>
          </cell>
          <cell r="BQ34">
            <v>7</v>
          </cell>
        </row>
        <row r="35">
          <cell r="H35">
            <v>0</v>
          </cell>
          <cell r="J35">
            <v>5</v>
          </cell>
          <cell r="M35">
            <v>0</v>
          </cell>
          <cell r="O35">
            <v>3</v>
          </cell>
          <cell r="R35">
            <v>0</v>
          </cell>
          <cell r="T35">
            <v>1</v>
          </cell>
          <cell r="W35">
            <v>0</v>
          </cell>
          <cell r="Y35">
            <v>0</v>
          </cell>
          <cell r="AB35">
            <v>0</v>
          </cell>
          <cell r="AD35">
            <v>0</v>
          </cell>
          <cell r="AG35">
            <v>0</v>
          </cell>
          <cell r="AI35">
            <v>0</v>
          </cell>
          <cell r="AN35">
            <v>0</v>
          </cell>
          <cell r="AP35">
            <v>0</v>
          </cell>
          <cell r="AU35">
            <v>0</v>
          </cell>
          <cell r="AW35">
            <v>0</v>
          </cell>
          <cell r="AZ35">
            <v>0</v>
          </cell>
          <cell r="BB35">
            <v>0</v>
          </cell>
          <cell r="BE35">
            <v>0</v>
          </cell>
          <cell r="BG35">
            <v>0</v>
          </cell>
          <cell r="BJ35">
            <v>0</v>
          </cell>
          <cell r="BL35">
            <v>0</v>
          </cell>
          <cell r="BO35">
            <v>0</v>
          </cell>
          <cell r="BQ35">
            <v>0</v>
          </cell>
        </row>
        <row r="36">
          <cell r="H36">
            <v>0</v>
          </cell>
          <cell r="J36">
            <v>3</v>
          </cell>
          <cell r="M36">
            <v>0</v>
          </cell>
          <cell r="O36">
            <v>2</v>
          </cell>
          <cell r="R36">
            <v>0</v>
          </cell>
          <cell r="T36">
            <v>0</v>
          </cell>
          <cell r="W36">
            <v>0</v>
          </cell>
          <cell r="Y36">
            <v>0</v>
          </cell>
          <cell r="AB36">
            <v>0</v>
          </cell>
          <cell r="AD36">
            <v>2</v>
          </cell>
          <cell r="AG36">
            <v>0</v>
          </cell>
          <cell r="AI36">
            <v>3</v>
          </cell>
          <cell r="AN36">
            <v>0</v>
          </cell>
          <cell r="AP36">
            <v>0</v>
          </cell>
          <cell r="AU36">
            <v>0</v>
          </cell>
          <cell r="AW36">
            <v>0</v>
          </cell>
          <cell r="AZ36">
            <v>0</v>
          </cell>
          <cell r="BB36">
            <v>0</v>
          </cell>
          <cell r="BE36">
            <v>0</v>
          </cell>
          <cell r="BG36">
            <v>2</v>
          </cell>
          <cell r="BJ36">
            <v>0</v>
          </cell>
          <cell r="BL36">
            <v>2</v>
          </cell>
          <cell r="BO36">
            <v>0</v>
          </cell>
          <cell r="BQ36">
            <v>2</v>
          </cell>
        </row>
        <row r="37">
          <cell r="H37">
            <v>2</v>
          </cell>
          <cell r="J37">
            <v>8</v>
          </cell>
          <cell r="M37">
            <v>2</v>
          </cell>
          <cell r="O37">
            <v>6</v>
          </cell>
          <cell r="R37">
            <v>0</v>
          </cell>
          <cell r="T37">
            <v>1</v>
          </cell>
          <cell r="W37">
            <v>0</v>
          </cell>
          <cell r="Y37">
            <v>0</v>
          </cell>
          <cell r="AB37">
            <v>1</v>
          </cell>
          <cell r="AD37">
            <v>5</v>
          </cell>
          <cell r="AG37">
            <v>1</v>
          </cell>
          <cell r="AI37">
            <v>6</v>
          </cell>
          <cell r="AN37">
            <v>0</v>
          </cell>
          <cell r="AP37">
            <v>0</v>
          </cell>
          <cell r="AU37">
            <v>0</v>
          </cell>
          <cell r="AW37">
            <v>0</v>
          </cell>
          <cell r="AZ37">
            <v>0</v>
          </cell>
          <cell r="BB37">
            <v>0</v>
          </cell>
          <cell r="BE37">
            <v>1</v>
          </cell>
          <cell r="BG37">
            <v>6</v>
          </cell>
          <cell r="BJ37">
            <v>1</v>
          </cell>
          <cell r="BL37">
            <v>5</v>
          </cell>
          <cell r="BO37">
            <v>1</v>
          </cell>
          <cell r="BQ37">
            <v>3</v>
          </cell>
        </row>
        <row r="38">
          <cell r="H38">
            <v>4</v>
          </cell>
          <cell r="J38">
            <v>16</v>
          </cell>
          <cell r="M38">
            <v>1</v>
          </cell>
          <cell r="O38">
            <v>9</v>
          </cell>
          <cell r="R38">
            <v>0</v>
          </cell>
          <cell r="T38">
            <v>0</v>
          </cell>
          <cell r="W38">
            <v>0</v>
          </cell>
          <cell r="Y38">
            <v>0</v>
          </cell>
          <cell r="AB38">
            <v>1</v>
          </cell>
          <cell r="AD38">
            <v>8</v>
          </cell>
          <cell r="AG38">
            <v>1</v>
          </cell>
          <cell r="AI38">
            <v>9</v>
          </cell>
          <cell r="AN38">
            <v>0</v>
          </cell>
          <cell r="AP38">
            <v>0</v>
          </cell>
          <cell r="AU38">
            <v>0</v>
          </cell>
          <cell r="AW38">
            <v>0</v>
          </cell>
          <cell r="AZ38">
            <v>0</v>
          </cell>
          <cell r="BB38">
            <v>0</v>
          </cell>
          <cell r="BE38">
            <v>1</v>
          </cell>
          <cell r="BG38">
            <v>9</v>
          </cell>
          <cell r="BJ38">
            <v>1</v>
          </cell>
          <cell r="BL38">
            <v>9</v>
          </cell>
          <cell r="BO38">
            <v>3</v>
          </cell>
          <cell r="BQ38">
            <v>8</v>
          </cell>
        </row>
        <row r="39">
          <cell r="H39">
            <v>0</v>
          </cell>
          <cell r="J39">
            <v>14</v>
          </cell>
          <cell r="M39">
            <v>0</v>
          </cell>
          <cell r="O39">
            <v>9</v>
          </cell>
          <cell r="R39">
            <v>0</v>
          </cell>
          <cell r="T39">
            <v>6</v>
          </cell>
          <cell r="W39">
            <v>0</v>
          </cell>
          <cell r="Y39">
            <v>3</v>
          </cell>
          <cell r="AB39">
            <v>0</v>
          </cell>
          <cell r="AD39">
            <v>9</v>
          </cell>
          <cell r="AG39">
            <v>0</v>
          </cell>
          <cell r="AI39">
            <v>8</v>
          </cell>
          <cell r="AN39">
            <v>0</v>
          </cell>
          <cell r="AP39">
            <v>0</v>
          </cell>
          <cell r="AU39">
            <v>0</v>
          </cell>
          <cell r="AW39">
            <v>0</v>
          </cell>
          <cell r="AZ39">
            <v>0</v>
          </cell>
          <cell r="BB39">
            <v>0</v>
          </cell>
          <cell r="BE39">
            <v>2</v>
          </cell>
          <cell r="BG39">
            <v>10</v>
          </cell>
          <cell r="BJ39">
            <v>2</v>
          </cell>
          <cell r="BL39">
            <v>10</v>
          </cell>
          <cell r="BO39">
            <v>2</v>
          </cell>
          <cell r="BQ39">
            <v>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7"/>
  <sheetViews>
    <sheetView tabSelected="1" view="pageBreakPreview" zoomScaleNormal="100" zoomScaleSheetLayoutView="100" workbookViewId="0">
      <pane ySplit="2805" topLeftCell="A331" activePane="bottomLeft"/>
      <selection activeCell="K3" sqref="K3"/>
      <selection pane="bottomLeft" activeCell="L331" sqref="L331"/>
    </sheetView>
  </sheetViews>
  <sheetFormatPr defaultColWidth="9" defaultRowHeight="14.25"/>
  <cols>
    <col min="1" max="1" width="5.7109375" style="218" customWidth="1"/>
    <col min="2" max="2" width="13.7109375" style="217" customWidth="1"/>
    <col min="3" max="3" width="34.85546875" style="217" customWidth="1"/>
    <col min="4" max="8" width="8.5703125" style="217" customWidth="1"/>
    <col min="9" max="9" width="9.5703125" style="217" customWidth="1"/>
    <col min="10" max="10" width="10.85546875" style="217" customWidth="1"/>
    <col min="11" max="11" width="9.42578125" style="217" customWidth="1"/>
    <col min="12" max="12" width="9" style="217"/>
    <col min="13" max="13" width="11.5703125" style="218" customWidth="1"/>
    <col min="14" max="14" width="1.5703125" style="217" hidden="1" customWidth="1"/>
    <col min="15" max="16378" width="9.140625" style="217"/>
    <col min="16379" max="16384" width="9" style="217"/>
  </cols>
  <sheetData>
    <row r="1" spans="1:22" ht="18">
      <c r="A1" s="365" t="s">
        <v>0</v>
      </c>
      <c r="B1" s="366"/>
      <c r="C1" s="366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247"/>
      <c r="O1" s="247"/>
      <c r="P1" s="247"/>
      <c r="Q1" s="247"/>
      <c r="R1" s="247"/>
      <c r="S1" s="247"/>
      <c r="T1" s="247"/>
      <c r="U1" s="247"/>
      <c r="V1" s="247"/>
    </row>
    <row r="2" spans="1:22">
      <c r="A2" s="220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48"/>
      <c r="O2" s="248"/>
      <c r="P2" s="248"/>
      <c r="Q2" s="248"/>
      <c r="R2" s="248"/>
      <c r="S2" s="248"/>
      <c r="T2" s="248"/>
      <c r="U2" s="248"/>
      <c r="V2" s="248"/>
    </row>
    <row r="3" spans="1:22">
      <c r="A3" s="368" t="s">
        <v>1</v>
      </c>
      <c r="B3" s="368"/>
      <c r="C3" s="221" t="s">
        <v>843</v>
      </c>
      <c r="D3" s="222"/>
      <c r="E3" s="222"/>
      <c r="F3" s="222"/>
      <c r="G3" s="222"/>
      <c r="H3" s="222"/>
      <c r="I3" s="222"/>
    </row>
    <row r="4" spans="1:22">
      <c r="A4" s="348" t="s">
        <v>3</v>
      </c>
      <c r="B4" s="351" t="s">
        <v>4</v>
      </c>
      <c r="C4" s="351"/>
      <c r="D4" s="369" t="s">
        <v>5</v>
      </c>
      <c r="E4" s="369"/>
      <c r="F4" s="369"/>
      <c r="G4" s="369"/>
      <c r="H4" s="369"/>
      <c r="I4" s="369"/>
      <c r="J4" s="369"/>
      <c r="K4" s="369"/>
      <c r="L4" s="369"/>
      <c r="M4" s="349" t="s">
        <v>6</v>
      </c>
      <c r="N4" s="249"/>
    </row>
    <row r="5" spans="1:22" ht="45" customHeight="1">
      <c r="A5" s="348"/>
      <c r="B5" s="351"/>
      <c r="C5" s="351"/>
      <c r="D5" s="223" t="s">
        <v>623</v>
      </c>
      <c r="E5" s="223" t="s">
        <v>624</v>
      </c>
      <c r="F5" s="223" t="s">
        <v>625</v>
      </c>
      <c r="G5" s="223" t="s">
        <v>626</v>
      </c>
      <c r="H5" s="223" t="s">
        <v>627</v>
      </c>
      <c r="I5" s="223" t="s">
        <v>628</v>
      </c>
      <c r="J5" s="223" t="s">
        <v>629</v>
      </c>
      <c r="K5" s="223" t="s">
        <v>630</v>
      </c>
      <c r="L5" s="223" t="s">
        <v>631</v>
      </c>
      <c r="M5" s="350"/>
      <c r="N5" s="249"/>
    </row>
    <row r="6" spans="1:22" ht="15.75" hidden="1" customHeight="1">
      <c r="A6" s="224">
        <v>1</v>
      </c>
      <c r="B6" s="370">
        <v>2</v>
      </c>
      <c r="C6" s="370"/>
      <c r="D6" s="225"/>
      <c r="E6" s="225"/>
      <c r="F6" s="225"/>
      <c r="G6" s="225"/>
      <c r="H6" s="225"/>
      <c r="I6" s="225"/>
      <c r="J6" s="225"/>
      <c r="K6" s="225"/>
      <c r="L6" s="225"/>
      <c r="M6" s="250"/>
      <c r="N6" s="251"/>
    </row>
    <row r="7" spans="1:22" ht="20.100000000000001" customHeight="1">
      <c r="A7" s="226" t="s">
        <v>7</v>
      </c>
      <c r="B7" s="227" t="s">
        <v>8</v>
      </c>
      <c r="C7" s="228"/>
      <c r="D7" s="229"/>
      <c r="E7" s="229"/>
      <c r="F7" s="229"/>
      <c r="G7" s="229"/>
      <c r="H7" s="229"/>
      <c r="I7" s="229"/>
      <c r="J7" s="229"/>
      <c r="K7" s="229"/>
      <c r="L7" s="229"/>
      <c r="M7" s="252"/>
      <c r="N7" s="249"/>
    </row>
    <row r="8" spans="1:22" ht="20.100000000000001" customHeight="1">
      <c r="A8" s="230">
        <v>1</v>
      </c>
      <c r="B8" s="363" t="s">
        <v>9</v>
      </c>
      <c r="C8" s="363"/>
      <c r="D8" s="232">
        <v>2</v>
      </c>
      <c r="E8" s="232">
        <v>0</v>
      </c>
      <c r="F8" s="232">
        <v>1</v>
      </c>
      <c r="G8" s="232">
        <v>1</v>
      </c>
      <c r="H8" s="232">
        <v>2</v>
      </c>
      <c r="I8" s="232">
        <v>3</v>
      </c>
      <c r="J8" s="232">
        <v>1</v>
      </c>
      <c r="K8" s="232">
        <v>1</v>
      </c>
      <c r="L8" s="232">
        <v>0</v>
      </c>
      <c r="M8" s="253"/>
      <c r="N8" s="249"/>
    </row>
    <row r="9" spans="1:22" ht="20.100000000000001" customHeight="1">
      <c r="A9" s="230">
        <v>2</v>
      </c>
      <c r="B9" s="363" t="s">
        <v>10</v>
      </c>
      <c r="C9" s="363"/>
      <c r="D9" s="232">
        <v>0</v>
      </c>
      <c r="E9" s="232">
        <v>0</v>
      </c>
      <c r="F9" s="232">
        <v>0</v>
      </c>
      <c r="G9" s="232">
        <v>0</v>
      </c>
      <c r="H9" s="232">
        <v>0</v>
      </c>
      <c r="I9" s="232">
        <v>0</v>
      </c>
      <c r="J9" s="232">
        <v>0</v>
      </c>
      <c r="K9" s="232">
        <v>0</v>
      </c>
      <c r="L9" s="232">
        <v>0</v>
      </c>
      <c r="M9" s="253"/>
      <c r="N9" s="249"/>
    </row>
    <row r="10" spans="1:22" ht="20.100000000000001" customHeight="1">
      <c r="A10" s="230">
        <v>3</v>
      </c>
      <c r="B10" s="363" t="s">
        <v>11</v>
      </c>
      <c r="C10" s="363"/>
      <c r="D10" s="233">
        <v>1</v>
      </c>
      <c r="E10" s="233"/>
      <c r="F10" s="233">
        <v>0</v>
      </c>
      <c r="G10" s="233">
        <f t="shared" ref="G10" si="0">SUM(G12:G17)</f>
        <v>1</v>
      </c>
      <c r="H10" s="233">
        <v>1</v>
      </c>
      <c r="I10" s="233">
        <v>1</v>
      </c>
      <c r="J10" s="233">
        <v>0</v>
      </c>
      <c r="K10" s="233">
        <v>0</v>
      </c>
      <c r="L10" s="233">
        <v>0</v>
      </c>
      <c r="M10" s="253"/>
      <c r="N10" s="249"/>
    </row>
    <row r="11" spans="1:22" ht="20.100000000000001" customHeight="1">
      <c r="A11" s="230">
        <v>4</v>
      </c>
      <c r="B11" s="231" t="s">
        <v>12</v>
      </c>
      <c r="C11" s="231"/>
      <c r="D11" s="234">
        <f>D12+D13+D14+D15+D16+D17</f>
        <v>1</v>
      </c>
      <c r="E11" s="234">
        <f>E12+E13+E14+E15+E16+E17</f>
        <v>0</v>
      </c>
      <c r="F11" s="234">
        <f>F12+F13+F14+F15+F16+F17</f>
        <v>0</v>
      </c>
      <c r="G11" s="234">
        <f t="shared" ref="G11" si="1">G12+G13+G14+G15+G16+G17</f>
        <v>1</v>
      </c>
      <c r="H11" s="234"/>
      <c r="I11" s="234">
        <f>I12+I13+I14+I15+I16+I17</f>
        <v>1</v>
      </c>
      <c r="J11" s="234">
        <f>J12+J13+J14+J15+J16+J17</f>
        <v>0</v>
      </c>
      <c r="K11" s="234"/>
      <c r="L11" s="234"/>
      <c r="M11" s="253"/>
      <c r="N11" s="249"/>
    </row>
    <row r="12" spans="1:22" ht="20.100000000000001" customHeight="1">
      <c r="A12" s="230"/>
      <c r="B12" s="235" t="s">
        <v>13</v>
      </c>
      <c r="C12" s="235" t="s">
        <v>14</v>
      </c>
      <c r="D12" s="296" t="s">
        <v>215</v>
      </c>
      <c r="E12" s="296" t="s">
        <v>215</v>
      </c>
      <c r="F12" s="296" t="s">
        <v>215</v>
      </c>
      <c r="G12" s="296" t="s">
        <v>215</v>
      </c>
      <c r="H12" s="232">
        <v>0</v>
      </c>
      <c r="I12" s="232">
        <v>0</v>
      </c>
      <c r="J12" s="232">
        <v>0</v>
      </c>
      <c r="K12" s="232">
        <v>0</v>
      </c>
      <c r="L12" s="232">
        <v>0</v>
      </c>
      <c r="M12" s="253"/>
      <c r="N12" s="249"/>
    </row>
    <row r="13" spans="1:22" ht="20.100000000000001" customHeight="1">
      <c r="A13" s="230"/>
      <c r="B13" s="235"/>
      <c r="C13" s="235" t="s">
        <v>15</v>
      </c>
      <c r="D13" s="232">
        <v>1</v>
      </c>
      <c r="E13" s="232">
        <v>0</v>
      </c>
      <c r="F13" s="232">
        <v>0</v>
      </c>
      <c r="G13" s="232">
        <v>1</v>
      </c>
      <c r="H13" s="232">
        <v>1</v>
      </c>
      <c r="I13" s="232">
        <v>1</v>
      </c>
      <c r="J13" s="232">
        <v>0</v>
      </c>
      <c r="K13" s="232">
        <v>0</v>
      </c>
      <c r="L13" s="232">
        <v>0</v>
      </c>
      <c r="M13" s="253"/>
      <c r="N13" s="249"/>
    </row>
    <row r="14" spans="1:22" ht="20.100000000000001" customHeight="1">
      <c r="A14" s="230"/>
      <c r="B14" s="235" t="s">
        <v>16</v>
      </c>
      <c r="C14" s="235" t="s">
        <v>17</v>
      </c>
      <c r="D14" s="232">
        <v>0</v>
      </c>
      <c r="E14" s="232">
        <v>0</v>
      </c>
      <c r="F14" s="232">
        <v>0</v>
      </c>
      <c r="G14" s="232">
        <v>0</v>
      </c>
      <c r="H14" s="232">
        <v>0</v>
      </c>
      <c r="I14" s="232">
        <v>0</v>
      </c>
      <c r="J14" s="232">
        <v>0</v>
      </c>
      <c r="K14" s="232">
        <v>0</v>
      </c>
      <c r="L14" s="232">
        <v>0</v>
      </c>
      <c r="M14" s="253"/>
      <c r="N14" s="249"/>
    </row>
    <row r="15" spans="1:22" ht="20.100000000000001" customHeight="1">
      <c r="A15" s="230"/>
      <c r="B15" s="231" t="s">
        <v>18</v>
      </c>
      <c r="C15" s="231" t="s">
        <v>19</v>
      </c>
      <c r="D15" s="232">
        <v>0</v>
      </c>
      <c r="E15" s="232">
        <v>0</v>
      </c>
      <c r="F15" s="232">
        <v>0</v>
      </c>
      <c r="G15" s="232">
        <v>0</v>
      </c>
      <c r="H15" s="232"/>
      <c r="I15" s="232">
        <v>0</v>
      </c>
      <c r="J15" s="232">
        <v>0</v>
      </c>
      <c r="K15" s="232">
        <v>0</v>
      </c>
      <c r="L15" s="232">
        <v>0</v>
      </c>
      <c r="M15" s="253"/>
      <c r="N15" s="249"/>
    </row>
    <row r="16" spans="1:22" ht="20.100000000000001" customHeight="1">
      <c r="A16" s="230"/>
      <c r="B16" s="231" t="s">
        <v>20</v>
      </c>
      <c r="C16" s="231" t="s">
        <v>21</v>
      </c>
      <c r="D16" s="232">
        <v>0</v>
      </c>
      <c r="E16" s="232">
        <v>0</v>
      </c>
      <c r="F16" s="232">
        <v>0</v>
      </c>
      <c r="G16" s="232">
        <v>0</v>
      </c>
      <c r="H16" s="232"/>
      <c r="I16" s="232">
        <v>0</v>
      </c>
      <c r="J16" s="232">
        <v>0</v>
      </c>
      <c r="K16" s="232">
        <v>0</v>
      </c>
      <c r="L16" s="232">
        <v>0</v>
      </c>
      <c r="M16" s="253"/>
      <c r="N16" s="249"/>
    </row>
    <row r="17" spans="1:14" ht="20.100000000000001" customHeight="1">
      <c r="A17" s="230"/>
      <c r="B17" s="231" t="s">
        <v>22</v>
      </c>
      <c r="C17" s="231" t="s">
        <v>23</v>
      </c>
      <c r="D17" s="232">
        <v>0</v>
      </c>
      <c r="E17" s="232">
        <v>0</v>
      </c>
      <c r="F17" s="232">
        <v>0</v>
      </c>
      <c r="G17" s="232">
        <v>0</v>
      </c>
      <c r="H17" s="232"/>
      <c r="I17" s="232">
        <v>0</v>
      </c>
      <c r="J17" s="232">
        <v>0</v>
      </c>
      <c r="K17" s="232">
        <v>0</v>
      </c>
      <c r="L17" s="232">
        <v>0</v>
      </c>
      <c r="M17" s="253"/>
      <c r="N17" s="249"/>
    </row>
    <row r="18" spans="1:14" ht="20.100000000000001" customHeight="1">
      <c r="A18" s="230">
        <v>5</v>
      </c>
      <c r="B18" s="363" t="s">
        <v>24</v>
      </c>
      <c r="C18" s="363"/>
      <c r="D18" s="233">
        <v>0</v>
      </c>
      <c r="E18" s="233">
        <v>0</v>
      </c>
      <c r="F18" s="233">
        <v>0</v>
      </c>
      <c r="G18" s="232">
        <v>0</v>
      </c>
      <c r="H18" s="233"/>
      <c r="I18" s="232">
        <v>0</v>
      </c>
      <c r="J18" s="232">
        <v>0</v>
      </c>
      <c r="K18" s="232">
        <v>0</v>
      </c>
      <c r="L18" s="232">
        <v>0</v>
      </c>
      <c r="M18" s="253"/>
      <c r="N18" s="249"/>
    </row>
    <row r="19" spans="1:14" ht="20.100000000000001" customHeight="1">
      <c r="A19" s="230">
        <v>6</v>
      </c>
      <c r="B19" s="363" t="s">
        <v>25</v>
      </c>
      <c r="C19" s="363"/>
      <c r="D19" s="233">
        <v>1</v>
      </c>
      <c r="E19" s="233">
        <v>0</v>
      </c>
      <c r="F19" s="233">
        <v>0</v>
      </c>
      <c r="G19" s="232">
        <v>0</v>
      </c>
      <c r="H19" s="233"/>
      <c r="I19" s="233">
        <v>1</v>
      </c>
      <c r="J19" s="232">
        <v>0</v>
      </c>
      <c r="K19" s="232">
        <v>0</v>
      </c>
      <c r="L19" s="232">
        <v>0</v>
      </c>
      <c r="M19" s="253"/>
      <c r="N19" s="249"/>
    </row>
    <row r="20" spans="1:14" ht="20.100000000000001" customHeight="1">
      <c r="A20" s="230">
        <v>7</v>
      </c>
      <c r="B20" s="231" t="s">
        <v>26</v>
      </c>
      <c r="C20" s="231"/>
      <c r="D20" s="234">
        <f>D21+D22+D23+D24+D25</f>
        <v>1</v>
      </c>
      <c r="E20" s="234">
        <f>E21+E22+E23+E24+E25</f>
        <v>0</v>
      </c>
      <c r="F20" s="234">
        <f>F21+F22+F23+F24+F25</f>
        <v>0</v>
      </c>
      <c r="G20" s="234">
        <f t="shared" ref="G20" si="2">G21+G22+G23+G24+G25</f>
        <v>0</v>
      </c>
      <c r="H20" s="234"/>
      <c r="I20" s="234">
        <f>I21+I22+I23+I24+I25</f>
        <v>0</v>
      </c>
      <c r="J20" s="234">
        <f>J21+J22+J23+J24+J25</f>
        <v>0</v>
      </c>
      <c r="K20" s="234"/>
      <c r="L20" s="234"/>
      <c r="M20" s="253"/>
      <c r="N20" s="249"/>
    </row>
    <row r="21" spans="1:14" ht="20.100000000000001" customHeight="1">
      <c r="A21" s="230"/>
      <c r="B21" s="363" t="s">
        <v>27</v>
      </c>
      <c r="C21" s="363"/>
      <c r="D21" s="232">
        <v>1</v>
      </c>
      <c r="E21" s="232">
        <v>0</v>
      </c>
      <c r="F21" s="232">
        <v>0</v>
      </c>
      <c r="G21" s="232">
        <v>0</v>
      </c>
      <c r="H21" s="232"/>
      <c r="I21" s="232">
        <v>0</v>
      </c>
      <c r="J21" s="232">
        <v>0</v>
      </c>
      <c r="K21" s="232">
        <v>0</v>
      </c>
      <c r="L21" s="232">
        <v>0</v>
      </c>
      <c r="M21" s="253"/>
      <c r="N21" s="249"/>
    </row>
    <row r="22" spans="1:14" ht="20.100000000000001" customHeight="1">
      <c r="A22" s="230"/>
      <c r="B22" s="363" t="s">
        <v>28</v>
      </c>
      <c r="C22" s="363"/>
      <c r="D22" s="232">
        <v>0</v>
      </c>
      <c r="E22" s="232">
        <v>0</v>
      </c>
      <c r="F22" s="232">
        <v>0</v>
      </c>
      <c r="G22" s="232">
        <v>0</v>
      </c>
      <c r="H22" s="232"/>
      <c r="I22" s="232">
        <v>0</v>
      </c>
      <c r="J22" s="232">
        <v>0</v>
      </c>
      <c r="K22" s="232">
        <v>0</v>
      </c>
      <c r="L22" s="232">
        <v>0</v>
      </c>
      <c r="M22" s="253"/>
      <c r="N22" s="249"/>
    </row>
    <row r="23" spans="1:14" ht="20.100000000000001" customHeight="1">
      <c r="A23" s="230"/>
      <c r="B23" s="231" t="s">
        <v>29</v>
      </c>
      <c r="C23" s="231"/>
      <c r="D23" s="232">
        <v>0</v>
      </c>
      <c r="E23" s="232">
        <v>0</v>
      </c>
      <c r="F23" s="232">
        <v>0</v>
      </c>
      <c r="G23" s="232">
        <v>0</v>
      </c>
      <c r="H23" s="232"/>
      <c r="I23" s="232">
        <v>0</v>
      </c>
      <c r="J23" s="232">
        <v>0</v>
      </c>
      <c r="K23" s="232">
        <v>0</v>
      </c>
      <c r="L23" s="232">
        <v>0</v>
      </c>
      <c r="M23" s="253"/>
      <c r="N23" s="249"/>
    </row>
    <row r="24" spans="1:14" ht="20.100000000000001" customHeight="1">
      <c r="A24" s="230"/>
      <c r="B24" s="363" t="s">
        <v>30</v>
      </c>
      <c r="C24" s="363"/>
      <c r="D24" s="232">
        <v>0</v>
      </c>
      <c r="E24" s="232">
        <v>0</v>
      </c>
      <c r="F24" s="232">
        <v>0</v>
      </c>
      <c r="G24" s="232">
        <v>0</v>
      </c>
      <c r="H24" s="232"/>
      <c r="I24" s="232">
        <v>0</v>
      </c>
      <c r="J24" s="232">
        <v>0</v>
      </c>
      <c r="K24" s="232">
        <v>0</v>
      </c>
      <c r="L24" s="232">
        <v>0</v>
      </c>
      <c r="M24" s="253"/>
      <c r="N24" s="249"/>
    </row>
    <row r="25" spans="1:14" ht="20.100000000000001" customHeight="1">
      <c r="A25" s="230"/>
      <c r="B25" s="363" t="s">
        <v>31</v>
      </c>
      <c r="C25" s="363"/>
      <c r="D25" s="232">
        <v>0</v>
      </c>
      <c r="E25" s="232">
        <v>0</v>
      </c>
      <c r="F25" s="232">
        <v>0</v>
      </c>
      <c r="G25" s="232">
        <v>0</v>
      </c>
      <c r="H25" s="232"/>
      <c r="I25" s="232">
        <v>0</v>
      </c>
      <c r="J25" s="232">
        <v>0</v>
      </c>
      <c r="K25" s="232">
        <v>0</v>
      </c>
      <c r="L25" s="232">
        <v>0</v>
      </c>
      <c r="M25" s="253"/>
      <c r="N25" s="249"/>
    </row>
    <row r="26" spans="1:14" ht="20.100000000000001" customHeight="1">
      <c r="A26" s="230">
        <v>8</v>
      </c>
      <c r="B26" s="363" t="s">
        <v>32</v>
      </c>
      <c r="C26" s="363"/>
      <c r="D26" s="232">
        <v>2</v>
      </c>
      <c r="E26" s="232">
        <v>2</v>
      </c>
      <c r="F26" s="232">
        <v>0</v>
      </c>
      <c r="G26" s="232">
        <v>0</v>
      </c>
      <c r="H26" s="232">
        <v>0</v>
      </c>
      <c r="I26" s="232">
        <v>3</v>
      </c>
      <c r="J26" s="232">
        <v>0</v>
      </c>
      <c r="K26" s="232">
        <v>1</v>
      </c>
      <c r="L26" s="232">
        <v>1</v>
      </c>
      <c r="M26" s="253"/>
      <c r="N26" s="249"/>
    </row>
    <row r="27" spans="1:14" ht="20.100000000000001" customHeight="1">
      <c r="A27" s="230">
        <v>9</v>
      </c>
      <c r="B27" s="363" t="s">
        <v>33</v>
      </c>
      <c r="C27" s="363"/>
      <c r="D27" s="232">
        <v>0</v>
      </c>
      <c r="E27" s="232">
        <v>0</v>
      </c>
      <c r="F27" s="232">
        <v>0</v>
      </c>
      <c r="G27" s="232">
        <v>0</v>
      </c>
      <c r="H27" s="232">
        <v>0</v>
      </c>
      <c r="I27" s="232">
        <v>2</v>
      </c>
      <c r="J27" s="232">
        <v>1</v>
      </c>
      <c r="K27" s="232">
        <v>1</v>
      </c>
      <c r="L27" s="232">
        <v>1</v>
      </c>
      <c r="M27" s="253"/>
      <c r="N27" s="249"/>
    </row>
    <row r="28" spans="1:14" ht="20.100000000000001" customHeight="1">
      <c r="A28" s="230">
        <v>10</v>
      </c>
      <c r="B28" s="363" t="s">
        <v>34</v>
      </c>
      <c r="C28" s="363"/>
      <c r="D28" s="232">
        <v>1</v>
      </c>
      <c r="E28" s="232">
        <v>0</v>
      </c>
      <c r="F28" s="232">
        <v>3</v>
      </c>
      <c r="G28" s="232">
        <v>0</v>
      </c>
      <c r="H28" s="232">
        <v>1</v>
      </c>
      <c r="I28" s="232">
        <v>2</v>
      </c>
      <c r="J28" s="232">
        <v>1</v>
      </c>
      <c r="K28" s="232">
        <v>1</v>
      </c>
      <c r="L28" s="232">
        <v>0</v>
      </c>
      <c r="M28" s="253"/>
      <c r="N28" s="249"/>
    </row>
    <row r="29" spans="1:14" ht="20.100000000000001" customHeight="1">
      <c r="A29" s="236" t="s">
        <v>35</v>
      </c>
      <c r="B29" s="359" t="s">
        <v>36</v>
      </c>
      <c r="C29" s="359"/>
      <c r="D29" s="237"/>
      <c r="E29" s="237"/>
      <c r="F29" s="237"/>
      <c r="G29" s="237"/>
      <c r="H29" s="237"/>
      <c r="I29" s="237"/>
      <c r="J29" s="237"/>
      <c r="K29" s="237"/>
      <c r="L29" s="237"/>
      <c r="M29" s="254"/>
      <c r="N29" s="249"/>
    </row>
    <row r="30" spans="1:14" ht="20.100000000000001" customHeight="1">
      <c r="A30" s="230">
        <v>1</v>
      </c>
      <c r="B30" s="231" t="s">
        <v>37</v>
      </c>
      <c r="C30" s="231"/>
      <c r="D30" s="232">
        <v>1</v>
      </c>
      <c r="E30" s="232">
        <v>0</v>
      </c>
      <c r="F30" s="232">
        <v>1</v>
      </c>
      <c r="G30" s="232">
        <v>1</v>
      </c>
      <c r="H30" s="232">
        <v>0</v>
      </c>
      <c r="I30" s="232">
        <v>3</v>
      </c>
      <c r="J30" s="232">
        <v>1</v>
      </c>
      <c r="K30" s="232">
        <v>0</v>
      </c>
      <c r="L30" s="232">
        <v>0</v>
      </c>
      <c r="M30" s="253"/>
      <c r="N30" s="249"/>
    </row>
    <row r="31" spans="1:14" ht="20.100000000000001" customHeight="1">
      <c r="A31" s="238">
        <v>2</v>
      </c>
      <c r="B31" s="231" t="s">
        <v>38</v>
      </c>
      <c r="C31" s="231"/>
      <c r="D31" s="232">
        <v>1</v>
      </c>
      <c r="E31" s="232">
        <v>0</v>
      </c>
      <c r="F31" s="232">
        <v>3</v>
      </c>
      <c r="G31" s="232">
        <v>0</v>
      </c>
      <c r="H31" s="232">
        <v>0</v>
      </c>
      <c r="I31" s="232">
        <v>0</v>
      </c>
      <c r="J31" s="232">
        <v>0</v>
      </c>
      <c r="K31" s="232">
        <v>0</v>
      </c>
      <c r="L31" s="232">
        <v>0</v>
      </c>
      <c r="M31" s="253"/>
      <c r="N31" s="249"/>
    </row>
    <row r="32" spans="1:14" ht="20.100000000000001" customHeight="1">
      <c r="A32" s="218">
        <v>3</v>
      </c>
      <c r="B32" s="363" t="s">
        <v>39</v>
      </c>
      <c r="C32" s="363"/>
      <c r="D32" s="232">
        <v>1</v>
      </c>
      <c r="E32" s="232">
        <v>0</v>
      </c>
      <c r="F32" s="232">
        <v>0</v>
      </c>
      <c r="G32" s="232">
        <v>0</v>
      </c>
      <c r="H32" s="232">
        <v>0</v>
      </c>
      <c r="I32" s="232">
        <v>2</v>
      </c>
      <c r="J32" s="232">
        <v>0</v>
      </c>
      <c r="K32" s="232">
        <v>0</v>
      </c>
      <c r="L32" s="232">
        <v>0</v>
      </c>
      <c r="M32" s="253"/>
      <c r="N32" s="249"/>
    </row>
    <row r="33" spans="1:14" ht="20.100000000000001" customHeight="1">
      <c r="A33" s="230">
        <v>4</v>
      </c>
      <c r="B33" s="363" t="s">
        <v>40</v>
      </c>
      <c r="C33" s="363"/>
      <c r="D33" s="232">
        <v>2</v>
      </c>
      <c r="E33" s="232">
        <v>0</v>
      </c>
      <c r="F33" s="232">
        <v>0</v>
      </c>
      <c r="G33" s="232">
        <v>0</v>
      </c>
      <c r="H33" s="232"/>
      <c r="I33" s="232">
        <v>0</v>
      </c>
      <c r="J33" s="232">
        <v>0</v>
      </c>
      <c r="K33" s="232">
        <v>0</v>
      </c>
      <c r="L33" s="232">
        <v>0</v>
      </c>
      <c r="M33" s="253"/>
      <c r="N33" s="249"/>
    </row>
    <row r="34" spans="1:14" ht="20.100000000000001" customHeight="1">
      <c r="A34" s="230"/>
      <c r="B34" s="235" t="s">
        <v>41</v>
      </c>
      <c r="C34" s="231"/>
      <c r="D34" s="232">
        <v>0</v>
      </c>
      <c r="E34" s="232">
        <v>0</v>
      </c>
      <c r="F34" s="232">
        <v>0</v>
      </c>
      <c r="G34" s="232">
        <v>0</v>
      </c>
      <c r="H34" s="232"/>
      <c r="I34" s="232">
        <v>0</v>
      </c>
      <c r="J34" s="232">
        <v>0</v>
      </c>
      <c r="K34" s="232">
        <v>0</v>
      </c>
      <c r="L34" s="232">
        <v>0</v>
      </c>
      <c r="M34" s="253"/>
      <c r="N34" s="249"/>
    </row>
    <row r="35" spans="1:14" ht="20.100000000000001" customHeight="1">
      <c r="A35" s="230"/>
      <c r="B35" s="363" t="s">
        <v>42</v>
      </c>
      <c r="C35" s="363"/>
      <c r="D35" s="232">
        <v>0</v>
      </c>
      <c r="E35" s="232">
        <v>0</v>
      </c>
      <c r="F35" s="232">
        <v>0</v>
      </c>
      <c r="G35" s="232">
        <v>0</v>
      </c>
      <c r="H35" s="232"/>
      <c r="I35" s="232">
        <v>0</v>
      </c>
      <c r="J35" s="232">
        <v>0</v>
      </c>
      <c r="K35" s="232">
        <v>0</v>
      </c>
      <c r="L35" s="232">
        <v>0</v>
      </c>
      <c r="M35" s="253"/>
      <c r="N35" s="249"/>
    </row>
    <row r="36" spans="1:14" ht="20.100000000000001" customHeight="1">
      <c r="A36" s="230"/>
      <c r="B36" s="363" t="s">
        <v>43</v>
      </c>
      <c r="C36" s="363"/>
      <c r="D36" s="232">
        <v>0</v>
      </c>
      <c r="E36" s="232">
        <v>0</v>
      </c>
      <c r="F36" s="232">
        <v>0</v>
      </c>
      <c r="G36" s="232">
        <v>0</v>
      </c>
      <c r="H36" s="232"/>
      <c r="I36" s="232">
        <v>0</v>
      </c>
      <c r="J36" s="232">
        <v>0</v>
      </c>
      <c r="K36" s="232">
        <v>0</v>
      </c>
      <c r="L36" s="232">
        <v>0</v>
      </c>
      <c r="M36" s="253"/>
      <c r="N36" s="249"/>
    </row>
    <row r="37" spans="1:14" ht="20.100000000000001" customHeight="1">
      <c r="A37" s="230">
        <v>5</v>
      </c>
      <c r="B37" s="363" t="s">
        <v>44</v>
      </c>
      <c r="C37" s="363"/>
      <c r="D37" s="232">
        <v>0</v>
      </c>
      <c r="E37" s="232">
        <v>0</v>
      </c>
      <c r="F37" s="232">
        <v>0</v>
      </c>
      <c r="G37" s="232">
        <v>0</v>
      </c>
      <c r="H37" s="232"/>
      <c r="I37" s="232">
        <v>0</v>
      </c>
      <c r="J37" s="232">
        <v>0</v>
      </c>
      <c r="K37" s="232">
        <v>0</v>
      </c>
      <c r="L37" s="232">
        <v>0</v>
      </c>
      <c r="M37" s="253"/>
      <c r="N37" s="249"/>
    </row>
    <row r="38" spans="1:14" ht="20.100000000000001" customHeight="1">
      <c r="A38" s="230"/>
      <c r="B38" s="363" t="s">
        <v>45</v>
      </c>
      <c r="C38" s="363"/>
      <c r="D38" s="232">
        <v>0</v>
      </c>
      <c r="E38" s="232">
        <v>0</v>
      </c>
      <c r="F38" s="232">
        <v>0</v>
      </c>
      <c r="G38" s="232">
        <v>0</v>
      </c>
      <c r="H38" s="232"/>
      <c r="I38" s="232">
        <v>0</v>
      </c>
      <c r="J38" s="232">
        <v>0</v>
      </c>
      <c r="K38" s="232">
        <v>0</v>
      </c>
      <c r="L38" s="232">
        <v>0</v>
      </c>
      <c r="M38" s="253"/>
      <c r="N38" s="249"/>
    </row>
    <row r="39" spans="1:14" ht="20.100000000000001" customHeight="1">
      <c r="A39" s="230">
        <v>6</v>
      </c>
      <c r="B39" s="363" t="s">
        <v>46</v>
      </c>
      <c r="C39" s="363"/>
      <c r="D39" s="232">
        <v>0</v>
      </c>
      <c r="E39" s="232">
        <v>0</v>
      </c>
      <c r="F39" s="232">
        <v>0</v>
      </c>
      <c r="G39" s="232">
        <v>0</v>
      </c>
      <c r="H39" s="232"/>
      <c r="I39" s="232">
        <v>0</v>
      </c>
      <c r="J39" s="232">
        <v>0</v>
      </c>
      <c r="K39" s="232">
        <v>0</v>
      </c>
      <c r="L39" s="232">
        <v>0</v>
      </c>
      <c r="M39" s="253"/>
      <c r="N39" s="249"/>
    </row>
    <row r="40" spans="1:14" ht="20.100000000000001" customHeight="1">
      <c r="A40" s="230"/>
      <c r="B40" s="363" t="s">
        <v>47</v>
      </c>
      <c r="C40" s="363"/>
      <c r="D40" s="232">
        <v>0</v>
      </c>
      <c r="E40" s="232">
        <v>0</v>
      </c>
      <c r="F40" s="232">
        <v>0</v>
      </c>
      <c r="G40" s="232">
        <v>0</v>
      </c>
      <c r="H40" s="232"/>
      <c r="I40" s="232">
        <v>0</v>
      </c>
      <c r="J40" s="232">
        <v>0</v>
      </c>
      <c r="K40" s="232">
        <v>0</v>
      </c>
      <c r="L40" s="232">
        <v>0</v>
      </c>
      <c r="M40" s="253"/>
      <c r="N40" s="249"/>
    </row>
    <row r="41" spans="1:14" ht="20.100000000000001" customHeight="1">
      <c r="A41" s="230">
        <v>7</v>
      </c>
      <c r="B41" s="231" t="s">
        <v>48</v>
      </c>
      <c r="C41" s="231"/>
      <c r="D41" s="232">
        <v>0</v>
      </c>
      <c r="E41" s="232">
        <v>0</v>
      </c>
      <c r="F41" s="232">
        <v>0</v>
      </c>
      <c r="G41" s="232">
        <v>0</v>
      </c>
      <c r="H41" s="232"/>
      <c r="I41" s="232">
        <v>0</v>
      </c>
      <c r="J41" s="232">
        <v>0</v>
      </c>
      <c r="K41" s="232">
        <v>0</v>
      </c>
      <c r="L41" s="232">
        <v>0</v>
      </c>
      <c r="M41" s="253"/>
      <c r="N41" s="249"/>
    </row>
    <row r="42" spans="1:14" ht="20.100000000000001" customHeight="1">
      <c r="A42" s="230"/>
      <c r="B42" s="231" t="s">
        <v>49</v>
      </c>
      <c r="C42" s="231"/>
      <c r="D42" s="232">
        <v>0</v>
      </c>
      <c r="E42" s="232">
        <v>0</v>
      </c>
      <c r="F42" s="232">
        <v>0</v>
      </c>
      <c r="G42" s="232">
        <v>0</v>
      </c>
      <c r="H42" s="232"/>
      <c r="I42" s="232">
        <v>0</v>
      </c>
      <c r="J42" s="232">
        <v>0</v>
      </c>
      <c r="K42" s="232">
        <v>0</v>
      </c>
      <c r="L42" s="232">
        <v>0</v>
      </c>
      <c r="M42" s="253"/>
      <c r="N42" s="249"/>
    </row>
    <row r="43" spans="1:14" ht="20.100000000000001" customHeight="1">
      <c r="A43" s="230">
        <v>8</v>
      </c>
      <c r="B43" s="231" t="s">
        <v>50</v>
      </c>
      <c r="C43" s="231"/>
      <c r="D43" s="232">
        <v>0</v>
      </c>
      <c r="E43" s="232">
        <v>0</v>
      </c>
      <c r="F43" s="232">
        <v>0</v>
      </c>
      <c r="G43" s="232">
        <v>0</v>
      </c>
      <c r="H43" s="232"/>
      <c r="I43" s="232">
        <v>0</v>
      </c>
      <c r="J43" s="232">
        <v>0</v>
      </c>
      <c r="K43" s="232">
        <v>0</v>
      </c>
      <c r="L43" s="232">
        <v>0</v>
      </c>
      <c r="M43" s="253"/>
      <c r="N43" s="249"/>
    </row>
    <row r="44" spans="1:14" ht="20.100000000000001" customHeight="1">
      <c r="A44" s="230"/>
      <c r="B44" s="231" t="s">
        <v>51</v>
      </c>
      <c r="C44" s="231"/>
      <c r="D44" s="232">
        <v>0</v>
      </c>
      <c r="E44" s="232">
        <v>0</v>
      </c>
      <c r="F44" s="232">
        <v>0</v>
      </c>
      <c r="G44" s="232">
        <v>0</v>
      </c>
      <c r="H44" s="232"/>
      <c r="I44" s="232">
        <v>0</v>
      </c>
      <c r="J44" s="232">
        <v>0</v>
      </c>
      <c r="K44" s="232">
        <v>0</v>
      </c>
      <c r="L44" s="232">
        <v>0</v>
      </c>
      <c r="M44" s="253"/>
      <c r="N44" s="249"/>
    </row>
    <row r="45" spans="1:14" ht="20.100000000000001" customHeight="1">
      <c r="A45" s="236" t="s">
        <v>52</v>
      </c>
      <c r="B45" s="359" t="s">
        <v>53</v>
      </c>
      <c r="C45" s="359"/>
      <c r="D45" s="237"/>
      <c r="E45" s="237"/>
      <c r="F45" s="237"/>
      <c r="G45" s="237"/>
      <c r="H45" s="237"/>
      <c r="I45" s="237"/>
      <c r="J45" s="237"/>
      <c r="K45" s="237"/>
      <c r="L45" s="237"/>
      <c r="M45" s="254"/>
      <c r="N45" s="249"/>
    </row>
    <row r="46" spans="1:14" ht="20.100000000000001" customHeight="1">
      <c r="A46" s="230">
        <v>1</v>
      </c>
      <c r="B46" s="239" t="s">
        <v>54</v>
      </c>
      <c r="C46" s="240"/>
      <c r="D46" s="241">
        <f>D47+D48</f>
        <v>0</v>
      </c>
      <c r="E46" s="241">
        <f>E47+E48</f>
        <v>1</v>
      </c>
      <c r="F46" s="241">
        <f>F47+F48</f>
        <v>1</v>
      </c>
      <c r="G46" s="241">
        <f t="shared" ref="G46" si="3">G47+G48</f>
        <v>1</v>
      </c>
      <c r="H46" s="241"/>
      <c r="I46" s="241">
        <f>I47+I48</f>
        <v>2</v>
      </c>
      <c r="J46" s="241">
        <f>J47+J48</f>
        <v>1</v>
      </c>
      <c r="K46" s="241">
        <v>1</v>
      </c>
      <c r="L46" s="241">
        <v>0</v>
      </c>
      <c r="M46" s="253"/>
      <c r="N46" s="249"/>
    </row>
    <row r="47" spans="1:14" ht="20.100000000000001" customHeight="1">
      <c r="A47" s="230"/>
      <c r="B47" s="242" t="s">
        <v>55</v>
      </c>
      <c r="C47" s="243" t="s">
        <v>56</v>
      </c>
      <c r="D47" s="232">
        <v>0</v>
      </c>
      <c r="E47" s="232">
        <v>0</v>
      </c>
      <c r="F47" s="232">
        <v>1</v>
      </c>
      <c r="G47" s="232">
        <v>1</v>
      </c>
      <c r="H47" s="232">
        <v>0</v>
      </c>
      <c r="I47" s="232">
        <v>1</v>
      </c>
      <c r="J47" s="232">
        <v>1</v>
      </c>
      <c r="K47" s="232">
        <v>1</v>
      </c>
      <c r="L47" s="232">
        <v>0</v>
      </c>
      <c r="M47" s="253"/>
      <c r="N47" s="249"/>
    </row>
    <row r="48" spans="1:14" ht="20.100000000000001" customHeight="1">
      <c r="A48" s="230"/>
      <c r="B48" s="242" t="s">
        <v>57</v>
      </c>
      <c r="C48" s="244" t="s">
        <v>58</v>
      </c>
      <c r="D48" s="232">
        <v>0</v>
      </c>
      <c r="E48" s="232">
        <v>1</v>
      </c>
      <c r="F48" s="232">
        <v>0</v>
      </c>
      <c r="G48" s="232">
        <v>0</v>
      </c>
      <c r="H48" s="232">
        <v>1</v>
      </c>
      <c r="I48" s="232">
        <v>1</v>
      </c>
      <c r="J48" s="232">
        <v>0</v>
      </c>
      <c r="K48" s="232">
        <v>0</v>
      </c>
      <c r="L48" s="232">
        <v>0</v>
      </c>
      <c r="M48" s="253"/>
      <c r="N48" s="249"/>
    </row>
    <row r="49" spans="1:14" ht="20.100000000000001" customHeight="1">
      <c r="A49" s="230">
        <v>2</v>
      </c>
      <c r="B49" s="239" t="s">
        <v>59</v>
      </c>
      <c r="C49" s="240"/>
      <c r="D49" s="241">
        <f>D50+D51</f>
        <v>0</v>
      </c>
      <c r="E49" s="241">
        <f>E50+E51</f>
        <v>0</v>
      </c>
      <c r="F49" s="241">
        <f>F50+F51</f>
        <v>0</v>
      </c>
      <c r="G49" s="241">
        <f t="shared" ref="G49" si="4">G50+G51</f>
        <v>0</v>
      </c>
      <c r="H49" s="241"/>
      <c r="I49" s="241">
        <f>I50+I51</f>
        <v>0</v>
      </c>
      <c r="J49" s="241">
        <f>J50+J51</f>
        <v>0</v>
      </c>
      <c r="K49" s="241"/>
      <c r="L49" s="241"/>
      <c r="M49" s="253"/>
      <c r="N49" s="249"/>
    </row>
    <row r="50" spans="1:14" ht="20.100000000000001" customHeight="1">
      <c r="A50" s="230"/>
      <c r="B50" s="242" t="s">
        <v>55</v>
      </c>
      <c r="C50" s="243" t="s">
        <v>60</v>
      </c>
      <c r="D50" s="232">
        <v>0</v>
      </c>
      <c r="E50" s="232">
        <v>0</v>
      </c>
      <c r="F50" s="232">
        <v>0</v>
      </c>
      <c r="G50" s="232">
        <v>0</v>
      </c>
      <c r="H50" s="232">
        <v>0</v>
      </c>
      <c r="I50" s="232">
        <v>0</v>
      </c>
      <c r="J50" s="232">
        <v>0</v>
      </c>
      <c r="K50" s="232">
        <v>0</v>
      </c>
      <c r="L50" s="232">
        <v>0</v>
      </c>
      <c r="M50" s="253"/>
      <c r="N50" s="249"/>
    </row>
    <row r="51" spans="1:14" ht="20.100000000000001" customHeight="1">
      <c r="A51" s="230"/>
      <c r="B51" s="242" t="s">
        <v>57</v>
      </c>
      <c r="C51" s="244" t="s">
        <v>61</v>
      </c>
      <c r="D51" s="232">
        <v>0</v>
      </c>
      <c r="E51" s="232">
        <v>0</v>
      </c>
      <c r="F51" s="232">
        <v>0</v>
      </c>
      <c r="G51" s="232">
        <v>0</v>
      </c>
      <c r="H51" s="232">
        <v>0</v>
      </c>
      <c r="I51" s="232">
        <v>0</v>
      </c>
      <c r="J51" s="232">
        <v>0</v>
      </c>
      <c r="K51" s="232">
        <v>0</v>
      </c>
      <c r="L51" s="232">
        <v>0</v>
      </c>
      <c r="M51" s="253"/>
      <c r="N51" s="249"/>
    </row>
    <row r="52" spans="1:14" ht="20.100000000000001" customHeight="1">
      <c r="A52" s="230">
        <v>3</v>
      </c>
      <c r="B52" s="231" t="s">
        <v>62</v>
      </c>
      <c r="C52" s="231"/>
      <c r="D52" s="241">
        <f>D53+D54</f>
        <v>0</v>
      </c>
      <c r="E52" s="241">
        <f>E53+E54</f>
        <v>1</v>
      </c>
      <c r="F52" s="241">
        <f>F53+F54</f>
        <v>1</v>
      </c>
      <c r="G52" s="241">
        <f t="shared" ref="G52" si="5">G53+G54</f>
        <v>1</v>
      </c>
      <c r="H52" s="241"/>
      <c r="I52" s="241">
        <f>I53+I54</f>
        <v>2</v>
      </c>
      <c r="J52" s="241">
        <f>J53+J54</f>
        <v>1</v>
      </c>
      <c r="K52" s="241"/>
      <c r="L52" s="241"/>
      <c r="M52" s="253"/>
      <c r="N52" s="249"/>
    </row>
    <row r="53" spans="1:14" ht="20.100000000000001" customHeight="1">
      <c r="A53" s="230"/>
      <c r="B53" s="245" t="s">
        <v>55</v>
      </c>
      <c r="C53" s="231" t="s">
        <v>63</v>
      </c>
      <c r="D53" s="232">
        <v>0</v>
      </c>
      <c r="E53" s="232">
        <v>1</v>
      </c>
      <c r="F53" s="232">
        <v>0</v>
      </c>
      <c r="G53" s="232">
        <v>1</v>
      </c>
      <c r="H53" s="232">
        <v>1</v>
      </c>
      <c r="I53" s="232">
        <v>1</v>
      </c>
      <c r="J53" s="232">
        <v>1</v>
      </c>
      <c r="K53" s="232">
        <v>1</v>
      </c>
      <c r="L53" s="232">
        <v>0</v>
      </c>
      <c r="M53" s="253"/>
      <c r="N53" s="249"/>
    </row>
    <row r="54" spans="1:14" ht="20.100000000000001" customHeight="1">
      <c r="A54" s="230"/>
      <c r="B54" s="245" t="s">
        <v>57</v>
      </c>
      <c r="C54" s="231" t="s">
        <v>64</v>
      </c>
      <c r="D54" s="232">
        <v>0</v>
      </c>
      <c r="E54" s="232">
        <v>0</v>
      </c>
      <c r="F54" s="232">
        <v>1</v>
      </c>
      <c r="G54" s="232">
        <v>0</v>
      </c>
      <c r="H54" s="232">
        <v>0</v>
      </c>
      <c r="I54" s="232">
        <v>1</v>
      </c>
      <c r="J54" s="232">
        <v>0</v>
      </c>
      <c r="K54" s="232">
        <v>0</v>
      </c>
      <c r="L54" s="232">
        <v>0</v>
      </c>
      <c r="M54" s="253"/>
      <c r="N54" s="249"/>
    </row>
    <row r="55" spans="1:14" ht="20.100000000000001" customHeight="1">
      <c r="A55" s="236" t="s">
        <v>65</v>
      </c>
      <c r="B55" s="352" t="s">
        <v>66</v>
      </c>
      <c r="C55" s="353"/>
      <c r="D55" s="237"/>
      <c r="E55" s="237"/>
      <c r="F55" s="237"/>
      <c r="G55" s="237"/>
      <c r="H55" s="237"/>
      <c r="I55" s="237"/>
      <c r="J55" s="237"/>
      <c r="K55" s="237"/>
      <c r="L55" s="237"/>
      <c r="M55" s="254"/>
      <c r="N55" s="249"/>
    </row>
    <row r="56" spans="1:14" ht="20.100000000000001" customHeight="1">
      <c r="A56" s="230">
        <v>1</v>
      </c>
      <c r="B56" s="363" t="s">
        <v>67</v>
      </c>
      <c r="C56" s="363"/>
      <c r="D56" s="232">
        <v>0</v>
      </c>
      <c r="E56" s="232">
        <v>1</v>
      </c>
      <c r="F56" s="232">
        <v>1</v>
      </c>
      <c r="G56" s="232">
        <v>1</v>
      </c>
      <c r="H56" s="232">
        <v>1</v>
      </c>
      <c r="I56" s="232">
        <v>2</v>
      </c>
      <c r="J56" s="232">
        <v>1</v>
      </c>
      <c r="K56" s="232">
        <v>1</v>
      </c>
      <c r="L56" s="232">
        <v>0</v>
      </c>
      <c r="M56" s="253"/>
      <c r="N56" s="249"/>
    </row>
    <row r="57" spans="1:14" ht="20.100000000000001" customHeight="1">
      <c r="A57" s="230">
        <v>2</v>
      </c>
      <c r="B57" s="363" t="s">
        <v>68</v>
      </c>
      <c r="C57" s="363"/>
      <c r="D57" s="232">
        <v>0</v>
      </c>
      <c r="E57" s="232">
        <v>1</v>
      </c>
      <c r="F57" s="232">
        <v>2</v>
      </c>
      <c r="G57" s="232">
        <v>1</v>
      </c>
      <c r="H57" s="232">
        <v>1</v>
      </c>
      <c r="I57" s="232">
        <v>2</v>
      </c>
      <c r="J57" s="232">
        <v>1</v>
      </c>
      <c r="K57" s="232">
        <v>1</v>
      </c>
      <c r="L57" s="232">
        <v>0</v>
      </c>
      <c r="M57" s="253"/>
      <c r="N57" s="249"/>
    </row>
    <row r="58" spans="1:14" ht="20.100000000000001" customHeight="1">
      <c r="A58" s="230">
        <v>3</v>
      </c>
      <c r="B58" s="363" t="s">
        <v>69</v>
      </c>
      <c r="C58" s="363"/>
      <c r="D58" s="232">
        <v>0</v>
      </c>
      <c r="E58" s="232">
        <v>0</v>
      </c>
      <c r="F58" s="232">
        <v>2</v>
      </c>
      <c r="G58" s="232">
        <v>2</v>
      </c>
      <c r="H58" s="232">
        <v>1</v>
      </c>
      <c r="I58" s="232">
        <v>2</v>
      </c>
      <c r="J58" s="232">
        <v>1</v>
      </c>
      <c r="K58" s="232">
        <v>2</v>
      </c>
      <c r="L58" s="232">
        <v>0</v>
      </c>
      <c r="M58" s="253"/>
      <c r="N58" s="249"/>
    </row>
    <row r="59" spans="1:14" ht="20.100000000000001" customHeight="1">
      <c r="A59" s="236" t="s">
        <v>70</v>
      </c>
      <c r="B59" s="352" t="s">
        <v>71</v>
      </c>
      <c r="C59" s="353"/>
      <c r="D59" s="237"/>
      <c r="E59" s="237"/>
      <c r="F59" s="237"/>
      <c r="G59" s="237"/>
      <c r="H59" s="237"/>
      <c r="I59" s="237"/>
      <c r="J59" s="237"/>
      <c r="K59" s="237"/>
      <c r="L59" s="237"/>
      <c r="M59" s="254"/>
      <c r="N59" s="249"/>
    </row>
    <row r="60" spans="1:14" ht="20.100000000000001" customHeight="1">
      <c r="A60" s="230">
        <v>1</v>
      </c>
      <c r="B60" s="357" t="s">
        <v>72</v>
      </c>
      <c r="C60" s="358"/>
      <c r="D60" s="241">
        <f>D61+D62</f>
        <v>0</v>
      </c>
      <c r="E60" s="241">
        <f>E61+E62</f>
        <v>1</v>
      </c>
      <c r="F60" s="241">
        <f>F61+F62</f>
        <v>1</v>
      </c>
      <c r="G60" s="241">
        <f t="shared" ref="G60" si="6">G61+G62</f>
        <v>1</v>
      </c>
      <c r="H60" s="241">
        <f>H61+H62</f>
        <v>1</v>
      </c>
      <c r="I60" s="241">
        <f>I61+I62</f>
        <v>2</v>
      </c>
      <c r="J60" s="241">
        <f>J61+J62</f>
        <v>1</v>
      </c>
      <c r="K60" s="241">
        <v>1</v>
      </c>
      <c r="L60" s="241">
        <v>0</v>
      </c>
      <c r="M60" s="253"/>
      <c r="N60" s="249"/>
    </row>
    <row r="61" spans="1:14" ht="20.100000000000001" customHeight="1">
      <c r="A61" s="230"/>
      <c r="B61" s="245" t="s">
        <v>55</v>
      </c>
      <c r="C61" s="231" t="s">
        <v>60</v>
      </c>
      <c r="D61" s="232">
        <v>0</v>
      </c>
      <c r="E61" s="232">
        <v>0</v>
      </c>
      <c r="F61" s="232">
        <v>1</v>
      </c>
      <c r="G61" s="232">
        <v>1</v>
      </c>
      <c r="H61" s="232">
        <v>0</v>
      </c>
      <c r="I61" s="232">
        <v>1</v>
      </c>
      <c r="J61" s="232">
        <v>1</v>
      </c>
      <c r="K61" s="232">
        <v>1</v>
      </c>
      <c r="L61" s="232">
        <v>0</v>
      </c>
      <c r="M61" s="253"/>
      <c r="N61" s="249"/>
    </row>
    <row r="62" spans="1:14" ht="20.100000000000001" customHeight="1">
      <c r="A62" s="230"/>
      <c r="B62" s="245" t="s">
        <v>57</v>
      </c>
      <c r="C62" s="231" t="s">
        <v>61</v>
      </c>
      <c r="D62" s="232">
        <v>0</v>
      </c>
      <c r="E62" s="232">
        <v>1</v>
      </c>
      <c r="F62" s="232">
        <v>0</v>
      </c>
      <c r="G62" s="232">
        <v>0</v>
      </c>
      <c r="H62" s="232">
        <v>1</v>
      </c>
      <c r="I62" s="232">
        <v>1</v>
      </c>
      <c r="J62" s="232">
        <v>0</v>
      </c>
      <c r="K62" s="232">
        <v>0</v>
      </c>
      <c r="L62" s="232">
        <v>0</v>
      </c>
      <c r="M62" s="253"/>
      <c r="N62" s="249"/>
    </row>
    <row r="63" spans="1:14" ht="20.100000000000001" customHeight="1">
      <c r="A63" s="230">
        <v>2</v>
      </c>
      <c r="B63" s="357" t="s">
        <v>73</v>
      </c>
      <c r="C63" s="358"/>
      <c r="D63" s="241">
        <f>D64+D65</f>
        <v>0</v>
      </c>
      <c r="E63" s="241">
        <f>E64+E65</f>
        <v>1</v>
      </c>
      <c r="F63" s="241">
        <f>F64+F65</f>
        <v>1</v>
      </c>
      <c r="G63" s="241">
        <f t="shared" ref="G63" si="7">G64+G65</f>
        <v>1</v>
      </c>
      <c r="H63" s="241">
        <f>H64+H65</f>
        <v>1</v>
      </c>
      <c r="I63" s="241">
        <f>I64+I65</f>
        <v>2</v>
      </c>
      <c r="J63" s="241">
        <f>J64+J65</f>
        <v>1</v>
      </c>
      <c r="K63" s="241">
        <v>1</v>
      </c>
      <c r="L63" s="241">
        <v>0</v>
      </c>
      <c r="M63" s="253"/>
      <c r="N63" s="249"/>
    </row>
    <row r="64" spans="1:14" ht="20.100000000000001" customHeight="1">
      <c r="A64" s="230"/>
      <c r="B64" s="245" t="s">
        <v>55</v>
      </c>
      <c r="C64" s="231" t="s">
        <v>60</v>
      </c>
      <c r="D64" s="232">
        <v>0</v>
      </c>
      <c r="E64" s="232">
        <v>0</v>
      </c>
      <c r="F64" s="232">
        <v>1</v>
      </c>
      <c r="G64" s="232">
        <v>1</v>
      </c>
      <c r="H64" s="232">
        <v>0</v>
      </c>
      <c r="I64" s="232">
        <v>1</v>
      </c>
      <c r="J64" s="232">
        <v>1</v>
      </c>
      <c r="K64" s="232">
        <v>1</v>
      </c>
      <c r="L64" s="232">
        <v>0</v>
      </c>
      <c r="M64" s="253"/>
      <c r="N64" s="249"/>
    </row>
    <row r="65" spans="1:14" ht="20.100000000000001" customHeight="1">
      <c r="A65" s="230"/>
      <c r="B65" s="245" t="s">
        <v>57</v>
      </c>
      <c r="C65" s="231" t="s">
        <v>61</v>
      </c>
      <c r="D65" s="232">
        <v>0</v>
      </c>
      <c r="E65" s="232">
        <v>1</v>
      </c>
      <c r="F65" s="232">
        <v>0</v>
      </c>
      <c r="G65" s="232">
        <v>0</v>
      </c>
      <c r="H65" s="232">
        <v>1</v>
      </c>
      <c r="I65" s="232">
        <v>1</v>
      </c>
      <c r="J65" s="232">
        <v>0</v>
      </c>
      <c r="K65" s="232">
        <v>0</v>
      </c>
      <c r="L65" s="232">
        <v>0</v>
      </c>
      <c r="M65" s="253"/>
      <c r="N65" s="249"/>
    </row>
    <row r="66" spans="1:14" ht="20.100000000000001" customHeight="1">
      <c r="A66" s="230">
        <v>3</v>
      </c>
      <c r="B66" s="357" t="s">
        <v>74</v>
      </c>
      <c r="C66" s="358"/>
      <c r="D66" s="241">
        <f>D67+D68</f>
        <v>0</v>
      </c>
      <c r="E66" s="241">
        <f>E67+E68</f>
        <v>1</v>
      </c>
      <c r="F66" s="241">
        <f>F67+F68</f>
        <v>0</v>
      </c>
      <c r="G66" s="241">
        <f t="shared" ref="G66" si="8">G67+G68</f>
        <v>1</v>
      </c>
      <c r="H66" s="241">
        <f>H67+H68</f>
        <v>0</v>
      </c>
      <c r="I66" s="241">
        <f>I67+I68</f>
        <v>2</v>
      </c>
      <c r="J66" s="241">
        <f>J67+J68</f>
        <v>1</v>
      </c>
      <c r="K66" s="241">
        <v>1</v>
      </c>
      <c r="L66" s="241">
        <v>0</v>
      </c>
      <c r="M66" s="253"/>
      <c r="N66" s="249"/>
    </row>
    <row r="67" spans="1:14" ht="20.100000000000001" customHeight="1">
      <c r="A67" s="230"/>
      <c r="B67" s="245" t="s">
        <v>55</v>
      </c>
      <c r="C67" s="231" t="s">
        <v>60</v>
      </c>
      <c r="D67" s="232">
        <v>0</v>
      </c>
      <c r="E67" s="232">
        <v>0</v>
      </c>
      <c r="F67" s="232">
        <v>0</v>
      </c>
      <c r="G67" s="232">
        <v>1</v>
      </c>
      <c r="H67" s="232">
        <v>0</v>
      </c>
      <c r="I67" s="232">
        <v>1</v>
      </c>
      <c r="J67" s="232">
        <v>1</v>
      </c>
      <c r="K67" s="232">
        <v>1</v>
      </c>
      <c r="L67" s="232">
        <v>0</v>
      </c>
      <c r="M67" s="253"/>
      <c r="N67" s="249"/>
    </row>
    <row r="68" spans="1:14" ht="20.100000000000001" customHeight="1">
      <c r="A68" s="230"/>
      <c r="B68" s="245" t="s">
        <v>57</v>
      </c>
      <c r="C68" s="231" t="s">
        <v>61</v>
      </c>
      <c r="D68" s="232">
        <v>0</v>
      </c>
      <c r="E68" s="232">
        <v>1</v>
      </c>
      <c r="F68" s="232">
        <v>0</v>
      </c>
      <c r="G68" s="232">
        <v>0</v>
      </c>
      <c r="H68" s="232">
        <v>0</v>
      </c>
      <c r="I68" s="232">
        <v>1</v>
      </c>
      <c r="J68" s="232">
        <v>0</v>
      </c>
      <c r="K68" s="232">
        <v>0</v>
      </c>
      <c r="L68" s="232">
        <v>0</v>
      </c>
      <c r="M68" s="253"/>
      <c r="N68" s="249"/>
    </row>
    <row r="69" spans="1:14" ht="20.100000000000001" customHeight="1">
      <c r="A69" s="230">
        <v>4</v>
      </c>
      <c r="B69" s="357" t="s">
        <v>75</v>
      </c>
      <c r="C69" s="358"/>
      <c r="D69" s="241">
        <f>D70+D71</f>
        <v>0</v>
      </c>
      <c r="E69" s="241">
        <f>E70+E71</f>
        <v>0</v>
      </c>
      <c r="F69" s="241">
        <f>F70+F71</f>
        <v>0</v>
      </c>
      <c r="G69" s="241">
        <f t="shared" ref="G69" si="9">G70+G71</f>
        <v>0</v>
      </c>
      <c r="H69" s="241">
        <f>H70+H71</f>
        <v>0</v>
      </c>
      <c r="I69" s="241">
        <f>I70+I71</f>
        <v>0</v>
      </c>
      <c r="J69" s="241">
        <f>J70+J71</f>
        <v>0</v>
      </c>
      <c r="K69" s="241">
        <v>1</v>
      </c>
      <c r="L69" s="241">
        <v>0</v>
      </c>
      <c r="M69" s="253"/>
      <c r="N69" s="249"/>
    </row>
    <row r="70" spans="1:14" ht="20.100000000000001" customHeight="1">
      <c r="A70" s="230"/>
      <c r="B70" s="245" t="s">
        <v>55</v>
      </c>
      <c r="C70" s="231" t="s">
        <v>60</v>
      </c>
      <c r="D70" s="232">
        <v>0</v>
      </c>
      <c r="E70" s="232">
        <v>0</v>
      </c>
      <c r="F70" s="232">
        <v>0</v>
      </c>
      <c r="G70" s="232">
        <v>0</v>
      </c>
      <c r="H70" s="232">
        <v>0</v>
      </c>
      <c r="I70" s="232">
        <v>0</v>
      </c>
      <c r="J70" s="232">
        <v>0</v>
      </c>
      <c r="K70" s="232">
        <v>1</v>
      </c>
      <c r="L70" s="232">
        <v>0</v>
      </c>
      <c r="M70" s="253"/>
      <c r="N70" s="249"/>
    </row>
    <row r="71" spans="1:14" ht="20.100000000000001" customHeight="1">
      <c r="A71" s="230"/>
      <c r="B71" s="245" t="s">
        <v>57</v>
      </c>
      <c r="C71" s="231" t="s">
        <v>61</v>
      </c>
      <c r="D71" s="232">
        <v>0</v>
      </c>
      <c r="E71" s="232">
        <v>0</v>
      </c>
      <c r="F71" s="232">
        <v>0</v>
      </c>
      <c r="G71" s="232">
        <v>0</v>
      </c>
      <c r="H71" s="232">
        <v>0</v>
      </c>
      <c r="I71" s="232">
        <v>0</v>
      </c>
      <c r="J71" s="232">
        <v>0</v>
      </c>
      <c r="K71" s="232">
        <v>0</v>
      </c>
      <c r="L71" s="232">
        <v>0</v>
      </c>
      <c r="M71" s="253"/>
      <c r="N71" s="249"/>
    </row>
    <row r="72" spans="1:14" ht="20.100000000000001" customHeight="1">
      <c r="A72" s="230">
        <v>5</v>
      </c>
      <c r="B72" s="363" t="s">
        <v>76</v>
      </c>
      <c r="C72" s="363"/>
      <c r="D72" s="241">
        <f>D73+D74</f>
        <v>0</v>
      </c>
      <c r="E72" s="241">
        <f>E73+E74</f>
        <v>1</v>
      </c>
      <c r="F72" s="241">
        <f>F73+F74</f>
        <v>1</v>
      </c>
      <c r="G72" s="241">
        <f t="shared" ref="G72" si="10">G73+G74</f>
        <v>1</v>
      </c>
      <c r="H72" s="241">
        <f>H73+H74</f>
        <v>1</v>
      </c>
      <c r="I72" s="241">
        <f>I73+I74</f>
        <v>1</v>
      </c>
      <c r="J72" s="241">
        <f>J73+J74</f>
        <v>1</v>
      </c>
      <c r="K72" s="241">
        <v>1</v>
      </c>
      <c r="L72" s="241">
        <v>0</v>
      </c>
      <c r="M72" s="253"/>
      <c r="N72" s="249"/>
    </row>
    <row r="73" spans="1:14" ht="20.100000000000001" customHeight="1">
      <c r="A73" s="230"/>
      <c r="B73" s="245" t="s">
        <v>55</v>
      </c>
      <c r="C73" s="231" t="s">
        <v>60</v>
      </c>
      <c r="D73" s="232">
        <v>0</v>
      </c>
      <c r="E73" s="232">
        <v>0</v>
      </c>
      <c r="F73" s="232">
        <v>1</v>
      </c>
      <c r="G73" s="232">
        <v>1</v>
      </c>
      <c r="H73" s="232">
        <v>0</v>
      </c>
      <c r="I73" s="232">
        <v>1</v>
      </c>
      <c r="J73" s="232">
        <v>1</v>
      </c>
      <c r="K73" s="232">
        <v>1</v>
      </c>
      <c r="L73" s="232">
        <v>0</v>
      </c>
      <c r="M73" s="253"/>
      <c r="N73" s="249"/>
    </row>
    <row r="74" spans="1:14" ht="20.100000000000001" customHeight="1">
      <c r="A74" s="230"/>
      <c r="B74" s="245" t="s">
        <v>57</v>
      </c>
      <c r="C74" s="231" t="s">
        <v>61</v>
      </c>
      <c r="D74" s="232">
        <v>0</v>
      </c>
      <c r="E74" s="232">
        <v>1</v>
      </c>
      <c r="F74" s="232">
        <v>0</v>
      </c>
      <c r="G74" s="232">
        <v>0</v>
      </c>
      <c r="H74" s="232">
        <v>1</v>
      </c>
      <c r="I74" s="232">
        <v>0</v>
      </c>
      <c r="J74" s="232">
        <v>0</v>
      </c>
      <c r="K74" s="232">
        <v>0</v>
      </c>
      <c r="L74" s="232">
        <v>0</v>
      </c>
      <c r="M74" s="253"/>
      <c r="N74" s="249"/>
    </row>
    <row r="75" spans="1:14" ht="20.100000000000001" customHeight="1">
      <c r="A75" s="230">
        <v>6</v>
      </c>
      <c r="B75" s="363" t="s">
        <v>77</v>
      </c>
      <c r="C75" s="363"/>
      <c r="D75" s="241">
        <f>D76+D77</f>
        <v>0</v>
      </c>
      <c r="E75" s="241">
        <f>E76+E77</f>
        <v>1</v>
      </c>
      <c r="F75" s="241">
        <f>F76+F77</f>
        <v>1</v>
      </c>
      <c r="G75" s="241">
        <f t="shared" ref="G75" si="11">G76+G77</f>
        <v>1</v>
      </c>
      <c r="H75" s="241">
        <f>H76+H77</f>
        <v>1</v>
      </c>
      <c r="I75" s="241">
        <f>I76+I77</f>
        <v>2</v>
      </c>
      <c r="J75" s="241">
        <f>J76+J77</f>
        <v>1</v>
      </c>
      <c r="K75" s="241">
        <v>1</v>
      </c>
      <c r="L75" s="241">
        <v>0</v>
      </c>
      <c r="M75" s="253"/>
      <c r="N75" s="249"/>
    </row>
    <row r="76" spans="1:14" ht="20.100000000000001" customHeight="1">
      <c r="A76" s="230"/>
      <c r="B76" s="245" t="s">
        <v>55</v>
      </c>
      <c r="C76" s="231" t="s">
        <v>60</v>
      </c>
      <c r="D76" s="232">
        <v>0</v>
      </c>
      <c r="E76" s="232">
        <v>0</v>
      </c>
      <c r="F76" s="232">
        <v>1</v>
      </c>
      <c r="G76" s="232">
        <v>1</v>
      </c>
      <c r="H76" s="232">
        <v>0</v>
      </c>
      <c r="I76" s="232">
        <v>1</v>
      </c>
      <c r="J76" s="232">
        <v>1</v>
      </c>
      <c r="K76" s="232">
        <v>1</v>
      </c>
      <c r="L76" s="232">
        <v>0</v>
      </c>
      <c r="M76" s="253"/>
      <c r="N76" s="249"/>
    </row>
    <row r="77" spans="1:14" ht="20.100000000000001" customHeight="1">
      <c r="A77" s="230"/>
      <c r="B77" s="245" t="s">
        <v>57</v>
      </c>
      <c r="C77" s="231" t="s">
        <v>61</v>
      </c>
      <c r="D77" s="232">
        <v>0</v>
      </c>
      <c r="E77" s="232">
        <v>1</v>
      </c>
      <c r="F77" s="232">
        <v>0</v>
      </c>
      <c r="G77" s="232">
        <v>0</v>
      </c>
      <c r="H77" s="232">
        <v>1</v>
      </c>
      <c r="I77" s="232">
        <v>1</v>
      </c>
      <c r="J77" s="232">
        <v>0</v>
      </c>
      <c r="K77" s="232">
        <v>0</v>
      </c>
      <c r="L77" s="232">
        <v>0</v>
      </c>
      <c r="M77" s="253"/>
      <c r="N77" s="249"/>
    </row>
    <row r="78" spans="1:14" ht="20.100000000000001" customHeight="1">
      <c r="A78" s="230">
        <v>7</v>
      </c>
      <c r="B78" s="363" t="s">
        <v>78</v>
      </c>
      <c r="C78" s="363"/>
      <c r="D78" s="241">
        <f>D79+D80</f>
        <v>0</v>
      </c>
      <c r="E78" s="241">
        <f>E79+E80</f>
        <v>1</v>
      </c>
      <c r="F78" s="241">
        <f>F79+F80</f>
        <v>1</v>
      </c>
      <c r="G78" s="241">
        <f t="shared" ref="G78" si="12">G79+G80</f>
        <v>1</v>
      </c>
      <c r="H78" s="241">
        <f>H79+H80</f>
        <v>1</v>
      </c>
      <c r="I78" s="241">
        <f>I79+I80</f>
        <v>2</v>
      </c>
      <c r="J78" s="241">
        <f>J79+J80</f>
        <v>1</v>
      </c>
      <c r="K78" s="241">
        <v>0</v>
      </c>
      <c r="L78" s="241">
        <v>0</v>
      </c>
      <c r="M78" s="253"/>
      <c r="N78" s="249"/>
    </row>
    <row r="79" spans="1:14" ht="20.100000000000001" customHeight="1">
      <c r="A79" s="230"/>
      <c r="B79" s="245" t="s">
        <v>55</v>
      </c>
      <c r="C79" s="231" t="s">
        <v>60</v>
      </c>
      <c r="D79" s="232">
        <v>0</v>
      </c>
      <c r="E79" s="232">
        <v>0</v>
      </c>
      <c r="F79" s="232">
        <v>1</v>
      </c>
      <c r="G79" s="232">
        <v>1</v>
      </c>
      <c r="H79" s="232">
        <v>0</v>
      </c>
      <c r="I79" s="232">
        <v>1</v>
      </c>
      <c r="J79" s="232">
        <v>1</v>
      </c>
      <c r="K79" s="232">
        <v>0</v>
      </c>
      <c r="L79" s="232">
        <v>0</v>
      </c>
      <c r="M79" s="253"/>
      <c r="N79" s="249"/>
    </row>
    <row r="80" spans="1:14" ht="20.100000000000001" customHeight="1">
      <c r="A80" s="230"/>
      <c r="B80" s="245" t="s">
        <v>57</v>
      </c>
      <c r="C80" s="231" t="s">
        <v>61</v>
      </c>
      <c r="D80" s="232">
        <v>0</v>
      </c>
      <c r="E80" s="232">
        <v>1</v>
      </c>
      <c r="F80" s="232">
        <v>0</v>
      </c>
      <c r="G80" s="232">
        <v>0</v>
      </c>
      <c r="H80" s="232">
        <v>1</v>
      </c>
      <c r="I80" s="232">
        <v>1</v>
      </c>
      <c r="J80" s="232">
        <v>0</v>
      </c>
      <c r="K80" s="232">
        <v>0</v>
      </c>
      <c r="L80" s="232">
        <v>0</v>
      </c>
      <c r="M80" s="253"/>
      <c r="N80" s="249"/>
    </row>
    <row r="81" spans="1:14" ht="20.100000000000001" customHeight="1">
      <c r="A81" s="236" t="s">
        <v>65</v>
      </c>
      <c r="B81" s="352" t="s">
        <v>79</v>
      </c>
      <c r="C81" s="353"/>
      <c r="D81" s="237"/>
      <c r="E81" s="237"/>
      <c r="F81" s="237"/>
      <c r="G81" s="237"/>
      <c r="H81" s="237"/>
      <c r="I81" s="237"/>
      <c r="J81" s="237"/>
      <c r="K81" s="237"/>
      <c r="L81" s="237"/>
      <c r="M81" s="254"/>
      <c r="N81" s="249"/>
    </row>
    <row r="82" spans="1:14" ht="20.100000000000001" customHeight="1">
      <c r="A82" s="230">
        <v>1</v>
      </c>
      <c r="B82" s="363" t="s">
        <v>80</v>
      </c>
      <c r="C82" s="363"/>
      <c r="D82" s="241">
        <f>D83+D84</f>
        <v>0</v>
      </c>
      <c r="E82" s="241">
        <f>E83+E84</f>
        <v>0</v>
      </c>
      <c r="F82" s="241">
        <f>F83+F84</f>
        <v>0</v>
      </c>
      <c r="G82" s="241">
        <f t="shared" ref="G82" si="13">G83+G84</f>
        <v>1</v>
      </c>
      <c r="H82" s="241">
        <f>H83+H84</f>
        <v>0</v>
      </c>
      <c r="I82" s="241">
        <f>I83+I84</f>
        <v>0</v>
      </c>
      <c r="J82" s="241">
        <f>J83+J84</f>
        <v>0</v>
      </c>
      <c r="K82" s="241">
        <f>K83+K84</f>
        <v>0</v>
      </c>
      <c r="L82" s="241">
        <f>L83+L84</f>
        <v>0</v>
      </c>
      <c r="M82" s="253"/>
      <c r="N82" s="249"/>
    </row>
    <row r="83" spans="1:14" ht="20.100000000000001" customHeight="1">
      <c r="A83" s="230"/>
      <c r="B83" s="245" t="s">
        <v>55</v>
      </c>
      <c r="C83" s="231" t="s">
        <v>60</v>
      </c>
      <c r="D83" s="232">
        <v>0</v>
      </c>
      <c r="E83" s="232">
        <v>0</v>
      </c>
      <c r="F83" s="232">
        <v>0</v>
      </c>
      <c r="G83" s="232">
        <v>1</v>
      </c>
      <c r="H83" s="232">
        <v>0</v>
      </c>
      <c r="I83" s="232">
        <v>0</v>
      </c>
      <c r="J83" s="232">
        <v>0</v>
      </c>
      <c r="K83" s="232">
        <v>0</v>
      </c>
      <c r="L83" s="232">
        <v>0</v>
      </c>
      <c r="M83" s="253"/>
      <c r="N83" s="249"/>
    </row>
    <row r="84" spans="1:14" ht="20.100000000000001" customHeight="1">
      <c r="A84" s="230"/>
      <c r="B84" s="245" t="s">
        <v>57</v>
      </c>
      <c r="C84" s="231" t="s">
        <v>61</v>
      </c>
      <c r="D84" s="232">
        <v>0</v>
      </c>
      <c r="E84" s="232">
        <v>0</v>
      </c>
      <c r="F84" s="232">
        <v>0</v>
      </c>
      <c r="G84" s="232">
        <v>0</v>
      </c>
      <c r="H84" s="232">
        <v>0</v>
      </c>
      <c r="I84" s="232">
        <v>0</v>
      </c>
      <c r="J84" s="232">
        <v>0</v>
      </c>
      <c r="K84" s="232">
        <v>0</v>
      </c>
      <c r="L84" s="232">
        <v>0</v>
      </c>
      <c r="M84" s="253"/>
      <c r="N84" s="249"/>
    </row>
    <row r="85" spans="1:14" ht="20.100000000000001" customHeight="1">
      <c r="A85" s="230">
        <v>2</v>
      </c>
      <c r="B85" s="363" t="s">
        <v>81</v>
      </c>
      <c r="C85" s="363"/>
      <c r="D85" s="241">
        <f>D86+D87</f>
        <v>0</v>
      </c>
      <c r="E85" s="241">
        <f>E86+E87</f>
        <v>0</v>
      </c>
      <c r="F85" s="241">
        <f>F86+F87</f>
        <v>0</v>
      </c>
      <c r="G85" s="241">
        <f t="shared" ref="G85" si="14">G86+G87</f>
        <v>3</v>
      </c>
      <c r="H85" s="241">
        <f>H86+H87</f>
        <v>1</v>
      </c>
      <c r="I85" s="241">
        <f>I86+I87</f>
        <v>0</v>
      </c>
      <c r="J85" s="241">
        <f>J86+J87</f>
        <v>0</v>
      </c>
      <c r="K85" s="241">
        <f>K86+K87</f>
        <v>0</v>
      </c>
      <c r="L85" s="241">
        <f>L86+L87</f>
        <v>0</v>
      </c>
      <c r="M85" s="253"/>
      <c r="N85" s="249"/>
    </row>
    <row r="86" spans="1:14" ht="20.100000000000001" customHeight="1">
      <c r="A86" s="230"/>
      <c r="B86" s="245" t="s">
        <v>55</v>
      </c>
      <c r="C86" s="231" t="s">
        <v>60</v>
      </c>
      <c r="D86" s="232">
        <v>0</v>
      </c>
      <c r="E86" s="232">
        <v>0</v>
      </c>
      <c r="F86" s="232">
        <v>0</v>
      </c>
      <c r="G86" s="232">
        <v>0</v>
      </c>
      <c r="H86" s="232">
        <v>1</v>
      </c>
      <c r="I86" s="232">
        <v>0</v>
      </c>
      <c r="J86" s="232">
        <v>0</v>
      </c>
      <c r="K86" s="232">
        <v>0</v>
      </c>
      <c r="L86" s="232">
        <v>0</v>
      </c>
      <c r="M86" s="253"/>
      <c r="N86" s="249"/>
    </row>
    <row r="87" spans="1:14" ht="20.100000000000001" customHeight="1">
      <c r="A87" s="230"/>
      <c r="B87" s="245" t="s">
        <v>57</v>
      </c>
      <c r="C87" s="231" t="s">
        <v>61</v>
      </c>
      <c r="D87" s="232">
        <v>0</v>
      </c>
      <c r="E87" s="232">
        <v>0</v>
      </c>
      <c r="F87" s="232">
        <v>0</v>
      </c>
      <c r="G87" s="232">
        <v>3</v>
      </c>
      <c r="H87" s="232">
        <v>0</v>
      </c>
      <c r="I87" s="232">
        <v>0</v>
      </c>
      <c r="J87" s="232">
        <v>0</v>
      </c>
      <c r="K87" s="232">
        <v>0</v>
      </c>
      <c r="L87" s="232">
        <v>0</v>
      </c>
      <c r="M87" s="253"/>
      <c r="N87" s="249"/>
    </row>
    <row r="88" spans="1:14" ht="20.100000000000001" customHeight="1">
      <c r="A88" s="230">
        <v>3</v>
      </c>
      <c r="B88" s="363" t="s">
        <v>82</v>
      </c>
      <c r="C88" s="363"/>
      <c r="D88" s="241">
        <f>D89+D90</f>
        <v>1</v>
      </c>
      <c r="E88" s="241">
        <f>E89+E90</f>
        <v>1</v>
      </c>
      <c r="F88" s="241">
        <f>F89+F90</f>
        <v>0</v>
      </c>
      <c r="G88" s="241">
        <f t="shared" ref="G88" si="15">G89+G90</f>
        <v>4</v>
      </c>
      <c r="H88" s="241">
        <f>H89+H90</f>
        <v>2</v>
      </c>
      <c r="I88" s="241">
        <f>I89+I90</f>
        <v>3</v>
      </c>
      <c r="J88" s="241">
        <f>J89+J90</f>
        <v>2</v>
      </c>
      <c r="K88" s="241">
        <v>2</v>
      </c>
      <c r="L88" s="241">
        <v>1</v>
      </c>
      <c r="M88" s="253"/>
      <c r="N88" s="249"/>
    </row>
    <row r="89" spans="1:14" ht="20.100000000000001" customHeight="1">
      <c r="A89" s="230"/>
      <c r="B89" s="245" t="s">
        <v>55</v>
      </c>
      <c r="C89" s="231" t="s">
        <v>60</v>
      </c>
      <c r="D89" s="232">
        <v>0</v>
      </c>
      <c r="E89" s="232">
        <v>0</v>
      </c>
      <c r="F89" s="232">
        <v>0</v>
      </c>
      <c r="G89" s="232">
        <v>2</v>
      </c>
      <c r="H89" s="232">
        <v>0</v>
      </c>
      <c r="I89" s="232">
        <v>1</v>
      </c>
      <c r="J89" s="232">
        <v>2</v>
      </c>
      <c r="K89" s="232">
        <v>0</v>
      </c>
      <c r="L89" s="232">
        <v>0</v>
      </c>
      <c r="M89" s="253"/>
      <c r="N89" s="249"/>
    </row>
    <row r="90" spans="1:14" ht="20.100000000000001" customHeight="1">
      <c r="A90" s="230"/>
      <c r="B90" s="245" t="s">
        <v>57</v>
      </c>
      <c r="C90" s="231" t="s">
        <v>61</v>
      </c>
      <c r="D90" s="232">
        <v>1</v>
      </c>
      <c r="E90" s="232">
        <v>1</v>
      </c>
      <c r="F90" s="232">
        <v>0</v>
      </c>
      <c r="G90" s="232">
        <v>2</v>
      </c>
      <c r="H90" s="232">
        <v>2</v>
      </c>
      <c r="I90" s="232">
        <v>2</v>
      </c>
      <c r="J90" s="232">
        <v>0</v>
      </c>
      <c r="K90" s="232">
        <v>2</v>
      </c>
      <c r="L90" s="232">
        <v>1</v>
      </c>
      <c r="M90" s="253"/>
      <c r="N90" s="249"/>
    </row>
    <row r="91" spans="1:14" ht="20.100000000000001" customHeight="1">
      <c r="A91" s="230">
        <v>4</v>
      </c>
      <c r="B91" s="363" t="s">
        <v>83</v>
      </c>
      <c r="C91" s="363"/>
      <c r="D91" s="241">
        <f>D92+D93</f>
        <v>0</v>
      </c>
      <c r="E91" s="241">
        <f>E92+E93</f>
        <v>0</v>
      </c>
      <c r="F91" s="241">
        <f>F92+F93</f>
        <v>0</v>
      </c>
      <c r="G91" s="241">
        <f t="shared" ref="G91" si="16">G92+G93</f>
        <v>3</v>
      </c>
      <c r="H91" s="241">
        <f>H92+H93</f>
        <v>1</v>
      </c>
      <c r="I91" s="241">
        <f>I92+I93</f>
        <v>2</v>
      </c>
      <c r="J91" s="241">
        <f>J92+J93</f>
        <v>1</v>
      </c>
      <c r="K91" s="241">
        <v>0</v>
      </c>
      <c r="L91" s="241">
        <v>0</v>
      </c>
      <c r="M91" s="253"/>
      <c r="N91" s="249"/>
    </row>
    <row r="92" spans="1:14" ht="20.100000000000001" customHeight="1">
      <c r="A92" s="230"/>
      <c r="B92" s="245" t="s">
        <v>55</v>
      </c>
      <c r="C92" s="231" t="s">
        <v>60</v>
      </c>
      <c r="D92" s="232">
        <v>0</v>
      </c>
      <c r="E92" s="232">
        <v>0</v>
      </c>
      <c r="F92" s="232">
        <v>0</v>
      </c>
      <c r="G92" s="232">
        <v>0</v>
      </c>
      <c r="H92" s="232">
        <v>1</v>
      </c>
      <c r="I92" s="232">
        <v>1</v>
      </c>
      <c r="J92" s="232">
        <v>0</v>
      </c>
      <c r="K92" s="232">
        <v>0</v>
      </c>
      <c r="L92" s="232">
        <v>0</v>
      </c>
      <c r="M92" s="253"/>
      <c r="N92" s="249"/>
    </row>
    <row r="93" spans="1:14" ht="20.100000000000001" customHeight="1">
      <c r="A93" s="230"/>
      <c r="B93" s="245" t="s">
        <v>57</v>
      </c>
      <c r="C93" s="231" t="s">
        <v>61</v>
      </c>
      <c r="D93" s="232">
        <v>0</v>
      </c>
      <c r="E93" s="232">
        <v>0</v>
      </c>
      <c r="F93" s="232">
        <v>0</v>
      </c>
      <c r="G93" s="232">
        <v>3</v>
      </c>
      <c r="H93" s="232">
        <v>0</v>
      </c>
      <c r="I93" s="232">
        <v>1</v>
      </c>
      <c r="J93" s="232">
        <v>1</v>
      </c>
      <c r="K93" s="232">
        <v>0</v>
      </c>
      <c r="L93" s="232">
        <v>0</v>
      </c>
      <c r="M93" s="253"/>
      <c r="N93" s="249"/>
    </row>
    <row r="94" spans="1:14" ht="20.100000000000001" customHeight="1">
      <c r="A94" s="230">
        <v>5</v>
      </c>
      <c r="B94" s="363" t="s">
        <v>84</v>
      </c>
      <c r="C94" s="363"/>
      <c r="D94" s="241">
        <f>D95+D96</f>
        <v>0</v>
      </c>
      <c r="E94" s="241">
        <f>E95+E96</f>
        <v>0</v>
      </c>
      <c r="F94" s="241">
        <f>F95+F96</f>
        <v>0</v>
      </c>
      <c r="G94" s="241">
        <f t="shared" ref="G94" si="17">G95+G96</f>
        <v>0</v>
      </c>
      <c r="H94" s="241">
        <f>H95+H96</f>
        <v>0</v>
      </c>
      <c r="I94" s="241">
        <f>I95+I96</f>
        <v>0</v>
      </c>
      <c r="J94" s="241">
        <f>J95+J96</f>
        <v>0</v>
      </c>
      <c r="K94" s="241">
        <f>K95+K96</f>
        <v>0</v>
      </c>
      <c r="L94" s="241">
        <f>L95+L96</f>
        <v>0</v>
      </c>
      <c r="M94" s="253"/>
      <c r="N94" s="249"/>
    </row>
    <row r="95" spans="1:14" ht="20.100000000000001" customHeight="1">
      <c r="A95" s="230"/>
      <c r="B95" s="245" t="s">
        <v>55</v>
      </c>
      <c r="C95" s="231" t="s">
        <v>60</v>
      </c>
      <c r="D95" s="232">
        <v>0</v>
      </c>
      <c r="E95" s="232">
        <v>0</v>
      </c>
      <c r="F95" s="232">
        <v>0</v>
      </c>
      <c r="G95" s="232">
        <v>0</v>
      </c>
      <c r="H95" s="232">
        <v>0</v>
      </c>
      <c r="I95" s="232">
        <v>0</v>
      </c>
      <c r="J95" s="232">
        <v>0</v>
      </c>
      <c r="K95" s="232">
        <v>0</v>
      </c>
      <c r="L95" s="232">
        <v>0</v>
      </c>
      <c r="M95" s="253"/>
      <c r="N95" s="249"/>
    </row>
    <row r="96" spans="1:14" ht="20.100000000000001" customHeight="1">
      <c r="A96" s="230"/>
      <c r="B96" s="245" t="s">
        <v>57</v>
      </c>
      <c r="C96" s="231" t="s">
        <v>61</v>
      </c>
      <c r="D96" s="232">
        <v>0</v>
      </c>
      <c r="E96" s="232">
        <v>0</v>
      </c>
      <c r="F96" s="232">
        <v>0</v>
      </c>
      <c r="G96" s="232">
        <v>0</v>
      </c>
      <c r="H96" s="232">
        <v>0</v>
      </c>
      <c r="I96" s="232">
        <v>0</v>
      </c>
      <c r="J96" s="232">
        <v>0</v>
      </c>
      <c r="K96" s="232">
        <v>0</v>
      </c>
      <c r="L96" s="232">
        <v>0</v>
      </c>
      <c r="M96" s="253"/>
      <c r="N96" s="249"/>
    </row>
    <row r="97" spans="1:14" ht="20.100000000000001" customHeight="1">
      <c r="A97" s="230">
        <v>6</v>
      </c>
      <c r="B97" s="363" t="s">
        <v>85</v>
      </c>
      <c r="C97" s="363"/>
      <c r="D97" s="241">
        <f>D98+D99</f>
        <v>1</v>
      </c>
      <c r="E97" s="241">
        <f>E98+E99</f>
        <v>2</v>
      </c>
      <c r="F97" s="241">
        <f>F98+F99</f>
        <v>0</v>
      </c>
      <c r="G97" s="241">
        <f t="shared" ref="G97" si="18">G98+G99</f>
        <v>7</v>
      </c>
      <c r="H97" s="241">
        <f>H98+H99</f>
        <v>7</v>
      </c>
      <c r="I97" s="241">
        <f>I98+I99</f>
        <v>11</v>
      </c>
      <c r="J97" s="241">
        <f>J98+J99</f>
        <v>7</v>
      </c>
      <c r="K97" s="241">
        <v>9</v>
      </c>
      <c r="L97" s="241">
        <v>2</v>
      </c>
      <c r="M97" s="253"/>
      <c r="N97" s="249"/>
    </row>
    <row r="98" spans="1:14" ht="20.100000000000001" customHeight="1">
      <c r="A98" s="230"/>
      <c r="B98" s="245" t="s">
        <v>55</v>
      </c>
      <c r="C98" s="231" t="s">
        <v>60</v>
      </c>
      <c r="D98" s="232">
        <v>0</v>
      </c>
      <c r="E98" s="232">
        <v>2</v>
      </c>
      <c r="F98" s="232">
        <v>0</v>
      </c>
      <c r="G98" s="232">
        <v>5</v>
      </c>
      <c r="H98" s="232">
        <v>3</v>
      </c>
      <c r="I98" s="232">
        <v>6</v>
      </c>
      <c r="J98" s="232">
        <v>6</v>
      </c>
      <c r="K98" s="232">
        <v>3</v>
      </c>
      <c r="L98" s="232"/>
      <c r="M98" s="253"/>
      <c r="N98" s="249"/>
    </row>
    <row r="99" spans="1:14" ht="20.100000000000001" customHeight="1">
      <c r="A99" s="230"/>
      <c r="B99" s="245" t="s">
        <v>57</v>
      </c>
      <c r="C99" s="231" t="s">
        <v>61</v>
      </c>
      <c r="D99" s="232">
        <v>1</v>
      </c>
      <c r="E99" s="232">
        <v>0</v>
      </c>
      <c r="F99" s="232">
        <v>0</v>
      </c>
      <c r="G99" s="232">
        <v>2</v>
      </c>
      <c r="H99" s="232">
        <v>4</v>
      </c>
      <c r="I99" s="232">
        <v>5</v>
      </c>
      <c r="J99" s="232">
        <v>1</v>
      </c>
      <c r="K99" s="232">
        <v>6</v>
      </c>
      <c r="L99" s="232">
        <v>2</v>
      </c>
      <c r="M99" s="253"/>
      <c r="N99" s="249"/>
    </row>
    <row r="100" spans="1:14" ht="20.100000000000001" customHeight="1">
      <c r="A100" s="230">
        <v>7</v>
      </c>
      <c r="B100" s="363" t="s">
        <v>86</v>
      </c>
      <c r="C100" s="363"/>
      <c r="D100" s="241">
        <f>D101+D102</f>
        <v>0</v>
      </c>
      <c r="E100" s="241">
        <f>E101+E102</f>
        <v>0</v>
      </c>
      <c r="F100" s="241">
        <f>F101+F102</f>
        <v>0</v>
      </c>
      <c r="G100" s="241">
        <f t="shared" ref="G100" si="19">G101+G102</f>
        <v>0</v>
      </c>
      <c r="H100" s="241">
        <f>H101+H102</f>
        <v>3</v>
      </c>
      <c r="I100" s="241">
        <f>I101+I102</f>
        <v>3</v>
      </c>
      <c r="J100" s="241">
        <f>J101+J102</f>
        <v>2</v>
      </c>
      <c r="K100" s="241">
        <f>K101+K102</f>
        <v>0</v>
      </c>
      <c r="L100" s="241">
        <f t="shared" ref="L100" si="20">L101+L102</f>
        <v>0</v>
      </c>
      <c r="M100" s="253"/>
      <c r="N100" s="249"/>
    </row>
    <row r="101" spans="1:14" ht="20.100000000000001" customHeight="1">
      <c r="A101" s="230"/>
      <c r="B101" s="245" t="s">
        <v>55</v>
      </c>
      <c r="C101" s="231" t="s">
        <v>60</v>
      </c>
      <c r="D101" s="232">
        <v>0</v>
      </c>
      <c r="E101" s="232">
        <v>0</v>
      </c>
      <c r="F101" s="232">
        <v>0</v>
      </c>
      <c r="G101" s="232">
        <v>0</v>
      </c>
      <c r="H101" s="232">
        <v>3</v>
      </c>
      <c r="I101" s="232">
        <v>2</v>
      </c>
      <c r="J101" s="232">
        <v>2</v>
      </c>
      <c r="K101" s="232">
        <v>0</v>
      </c>
      <c r="L101" s="232">
        <v>0</v>
      </c>
      <c r="M101" s="253"/>
      <c r="N101" s="249"/>
    </row>
    <row r="102" spans="1:14" ht="20.100000000000001" customHeight="1">
      <c r="A102" s="230"/>
      <c r="B102" s="245" t="s">
        <v>57</v>
      </c>
      <c r="C102" s="231" t="s">
        <v>61</v>
      </c>
      <c r="D102" s="232">
        <v>0</v>
      </c>
      <c r="E102" s="232">
        <v>0</v>
      </c>
      <c r="F102" s="232">
        <v>0</v>
      </c>
      <c r="G102" s="232">
        <v>0</v>
      </c>
      <c r="H102" s="232">
        <v>0</v>
      </c>
      <c r="I102" s="232">
        <v>1</v>
      </c>
      <c r="J102" s="232">
        <v>0</v>
      </c>
      <c r="K102" s="232">
        <v>0</v>
      </c>
      <c r="L102" s="232">
        <v>0</v>
      </c>
      <c r="M102" s="253"/>
      <c r="N102" s="249"/>
    </row>
    <row r="103" spans="1:14" ht="20.100000000000001" customHeight="1">
      <c r="A103" s="230">
        <v>8</v>
      </c>
      <c r="B103" s="363" t="s">
        <v>87</v>
      </c>
      <c r="C103" s="363"/>
      <c r="D103" s="241">
        <f>D104+D105</f>
        <v>0</v>
      </c>
      <c r="E103" s="241">
        <f>E104+E105</f>
        <v>0</v>
      </c>
      <c r="F103" s="241">
        <f>F104+F105</f>
        <v>0</v>
      </c>
      <c r="G103" s="241">
        <f t="shared" ref="G103" si="21">G104+G105</f>
        <v>0</v>
      </c>
      <c r="H103" s="241">
        <f>H104+H105</f>
        <v>1</v>
      </c>
      <c r="I103" s="241">
        <f>I104+I105</f>
        <v>2</v>
      </c>
      <c r="J103" s="241">
        <f>J104+J105</f>
        <v>1</v>
      </c>
      <c r="K103" s="241">
        <f>K104+K105</f>
        <v>0</v>
      </c>
      <c r="L103" s="241">
        <f t="shared" ref="L103" si="22">L104+L105</f>
        <v>0</v>
      </c>
      <c r="M103" s="253"/>
      <c r="N103" s="249"/>
    </row>
    <row r="104" spans="1:14" ht="20.100000000000001" customHeight="1">
      <c r="A104" s="230"/>
      <c r="B104" s="245" t="s">
        <v>55</v>
      </c>
      <c r="C104" s="231" t="s">
        <v>60</v>
      </c>
      <c r="D104" s="232">
        <v>0</v>
      </c>
      <c r="E104" s="232">
        <v>0</v>
      </c>
      <c r="F104" s="232">
        <v>0</v>
      </c>
      <c r="G104" s="232">
        <v>0</v>
      </c>
      <c r="H104" s="232">
        <v>1</v>
      </c>
      <c r="I104" s="232">
        <v>1</v>
      </c>
      <c r="J104" s="232">
        <v>1</v>
      </c>
      <c r="K104" s="232">
        <v>0</v>
      </c>
      <c r="L104" s="232">
        <v>0</v>
      </c>
      <c r="M104" s="253"/>
      <c r="N104" s="249"/>
    </row>
    <row r="105" spans="1:14" ht="20.100000000000001" customHeight="1">
      <c r="A105" s="230"/>
      <c r="B105" s="245" t="s">
        <v>57</v>
      </c>
      <c r="C105" s="231" t="s">
        <v>61</v>
      </c>
      <c r="D105" s="232">
        <v>0</v>
      </c>
      <c r="E105" s="232">
        <v>0</v>
      </c>
      <c r="F105" s="232">
        <v>0</v>
      </c>
      <c r="G105" s="232">
        <v>0</v>
      </c>
      <c r="H105" s="232">
        <v>0</v>
      </c>
      <c r="I105" s="232">
        <v>1</v>
      </c>
      <c r="J105" s="232">
        <v>0</v>
      </c>
      <c r="K105" s="232">
        <v>0</v>
      </c>
      <c r="L105" s="232">
        <v>0</v>
      </c>
      <c r="M105" s="253"/>
      <c r="N105" s="249"/>
    </row>
    <row r="106" spans="1:14" ht="20.100000000000001" customHeight="1">
      <c r="A106" s="236" t="s">
        <v>88</v>
      </c>
      <c r="B106" s="352" t="s">
        <v>89</v>
      </c>
      <c r="C106" s="353"/>
      <c r="D106" s="237"/>
      <c r="E106" s="237"/>
      <c r="F106" s="237"/>
      <c r="G106" s="237"/>
      <c r="H106" s="237"/>
      <c r="I106" s="237"/>
      <c r="J106" s="237"/>
      <c r="K106" s="237"/>
      <c r="L106" s="237"/>
      <c r="M106" s="254"/>
      <c r="N106" s="249"/>
    </row>
    <row r="107" spans="1:14" ht="20.100000000000001" customHeight="1">
      <c r="A107" s="230">
        <v>1</v>
      </c>
      <c r="B107" s="363" t="s">
        <v>90</v>
      </c>
      <c r="C107" s="363"/>
      <c r="D107" s="241">
        <f>D108+D109</f>
        <v>0</v>
      </c>
      <c r="E107" s="241">
        <f>E108+E109</f>
        <v>0</v>
      </c>
      <c r="F107" s="241">
        <f>F108+F109</f>
        <v>0</v>
      </c>
      <c r="G107" s="241">
        <f t="shared" ref="G107" si="23">G108+G109</f>
        <v>0</v>
      </c>
      <c r="H107" s="241">
        <f>H108+H109</f>
        <v>1</v>
      </c>
      <c r="I107" s="241">
        <f>I108+I109</f>
        <v>0</v>
      </c>
      <c r="J107" s="241">
        <f>J108+J109</f>
        <v>0</v>
      </c>
      <c r="K107" s="241">
        <v>1</v>
      </c>
      <c r="L107" s="241">
        <v>2</v>
      </c>
      <c r="M107" s="253"/>
      <c r="N107" s="249"/>
    </row>
    <row r="108" spans="1:14" ht="20.100000000000001" customHeight="1">
      <c r="A108" s="230"/>
      <c r="B108" s="245" t="s">
        <v>55</v>
      </c>
      <c r="C108" s="231" t="s">
        <v>60</v>
      </c>
      <c r="D108" s="232">
        <v>0</v>
      </c>
      <c r="E108" s="232">
        <v>0</v>
      </c>
      <c r="F108" s="232">
        <v>0</v>
      </c>
      <c r="G108" s="232">
        <v>0</v>
      </c>
      <c r="H108" s="232">
        <v>1</v>
      </c>
      <c r="I108" s="232">
        <v>0</v>
      </c>
      <c r="J108" s="232">
        <v>0</v>
      </c>
      <c r="K108" s="232">
        <v>0</v>
      </c>
      <c r="L108" s="232">
        <v>0</v>
      </c>
      <c r="M108" s="253"/>
      <c r="N108" s="249"/>
    </row>
    <row r="109" spans="1:14" ht="20.100000000000001" customHeight="1">
      <c r="A109" s="230"/>
      <c r="B109" s="245" t="s">
        <v>57</v>
      </c>
      <c r="C109" s="231" t="s">
        <v>61</v>
      </c>
      <c r="D109" s="232">
        <v>0</v>
      </c>
      <c r="E109" s="232">
        <v>0</v>
      </c>
      <c r="F109" s="232">
        <v>0</v>
      </c>
      <c r="G109" s="232">
        <v>0</v>
      </c>
      <c r="H109" s="232">
        <v>0</v>
      </c>
      <c r="I109" s="232">
        <v>0</v>
      </c>
      <c r="J109" s="232">
        <v>0</v>
      </c>
      <c r="K109" s="232">
        <v>1</v>
      </c>
      <c r="L109" s="232">
        <v>2</v>
      </c>
      <c r="M109" s="253"/>
      <c r="N109" s="249"/>
    </row>
    <row r="110" spans="1:14" ht="20.100000000000001" customHeight="1">
      <c r="A110" s="230">
        <v>2</v>
      </c>
      <c r="B110" s="363" t="s">
        <v>91</v>
      </c>
      <c r="C110" s="363"/>
      <c r="D110" s="241">
        <f>D111+D112</f>
        <v>9</v>
      </c>
      <c r="E110" s="241">
        <f>E111+E112</f>
        <v>9</v>
      </c>
      <c r="F110" s="241">
        <f>F111+F112</f>
        <v>0</v>
      </c>
      <c r="G110" s="241">
        <f t="shared" ref="G110" si="24">G111+G112</f>
        <v>7</v>
      </c>
      <c r="H110" s="241">
        <f>H111+H112</f>
        <v>5</v>
      </c>
      <c r="I110" s="241">
        <f>I111+I112</f>
        <v>0</v>
      </c>
      <c r="J110" s="241">
        <f>J111+J112</f>
        <v>0</v>
      </c>
      <c r="K110" s="241">
        <v>1</v>
      </c>
      <c r="L110" s="241">
        <v>2</v>
      </c>
      <c r="M110" s="253"/>
      <c r="N110" s="249"/>
    </row>
    <row r="111" spans="1:14" ht="20.100000000000001" customHeight="1">
      <c r="A111" s="230"/>
      <c r="B111" s="245" t="s">
        <v>55</v>
      </c>
      <c r="C111" s="231" t="s">
        <v>60</v>
      </c>
      <c r="D111" s="232">
        <v>4</v>
      </c>
      <c r="E111" s="232">
        <v>6</v>
      </c>
      <c r="F111" s="232">
        <v>0</v>
      </c>
      <c r="G111" s="232">
        <v>4</v>
      </c>
      <c r="H111" s="232">
        <v>0</v>
      </c>
      <c r="I111" s="232">
        <v>0</v>
      </c>
      <c r="J111" s="232">
        <v>0</v>
      </c>
      <c r="K111" s="232">
        <v>0</v>
      </c>
      <c r="L111" s="232">
        <v>0</v>
      </c>
      <c r="M111" s="253"/>
      <c r="N111" s="249"/>
    </row>
    <row r="112" spans="1:14" ht="20.100000000000001" customHeight="1">
      <c r="A112" s="230"/>
      <c r="B112" s="245" t="s">
        <v>57</v>
      </c>
      <c r="C112" s="231" t="s">
        <v>61</v>
      </c>
      <c r="D112" s="232">
        <v>5</v>
      </c>
      <c r="E112" s="232">
        <v>3</v>
      </c>
      <c r="F112" s="232">
        <v>0</v>
      </c>
      <c r="G112" s="232">
        <v>3</v>
      </c>
      <c r="H112" s="232">
        <v>5</v>
      </c>
      <c r="I112" s="232">
        <v>0</v>
      </c>
      <c r="J112" s="232">
        <v>0</v>
      </c>
      <c r="K112" s="232">
        <v>1</v>
      </c>
      <c r="L112" s="232">
        <v>2</v>
      </c>
      <c r="M112" s="253"/>
      <c r="N112" s="249"/>
    </row>
    <row r="113" spans="1:14" ht="20.100000000000001" customHeight="1">
      <c r="A113" s="230">
        <v>3</v>
      </c>
      <c r="B113" s="363" t="s">
        <v>92</v>
      </c>
      <c r="C113" s="363"/>
      <c r="D113" s="241">
        <f>D114+D115</f>
        <v>1</v>
      </c>
      <c r="E113" s="241">
        <f>E114+E115</f>
        <v>1</v>
      </c>
      <c r="F113" s="241">
        <f>F114+F115</f>
        <v>0</v>
      </c>
      <c r="G113" s="241">
        <f t="shared" ref="G113" si="25">G114+G115</f>
        <v>3</v>
      </c>
      <c r="H113" s="241">
        <f>H114+H115</f>
        <v>2</v>
      </c>
      <c r="I113" s="241">
        <f>I114+I115</f>
        <v>6</v>
      </c>
      <c r="J113" s="241">
        <f>J114+J115</f>
        <v>2</v>
      </c>
      <c r="K113" s="241">
        <v>9</v>
      </c>
      <c r="L113" s="241">
        <v>3</v>
      </c>
      <c r="M113" s="253"/>
      <c r="N113" s="249"/>
    </row>
    <row r="114" spans="1:14" ht="20.100000000000001" customHeight="1">
      <c r="A114" s="230"/>
      <c r="B114" s="245" t="s">
        <v>55</v>
      </c>
      <c r="C114" s="231" t="s">
        <v>60</v>
      </c>
      <c r="D114" s="232">
        <v>0</v>
      </c>
      <c r="E114" s="232">
        <v>0</v>
      </c>
      <c r="F114" s="232">
        <v>0</v>
      </c>
      <c r="G114" s="232">
        <v>1</v>
      </c>
      <c r="H114" s="232">
        <v>1</v>
      </c>
      <c r="I114" s="232">
        <v>2</v>
      </c>
      <c r="J114" s="232">
        <v>2</v>
      </c>
      <c r="K114" s="232">
        <v>6</v>
      </c>
      <c r="L114" s="232">
        <v>2</v>
      </c>
      <c r="M114" s="253"/>
      <c r="N114" s="249"/>
    </row>
    <row r="115" spans="1:14" ht="20.100000000000001" customHeight="1">
      <c r="A115" s="230"/>
      <c r="B115" s="245" t="s">
        <v>57</v>
      </c>
      <c r="C115" s="231" t="s">
        <v>61</v>
      </c>
      <c r="D115" s="232">
        <v>1</v>
      </c>
      <c r="E115" s="232">
        <v>1</v>
      </c>
      <c r="F115" s="232">
        <v>0</v>
      </c>
      <c r="G115" s="232">
        <v>2</v>
      </c>
      <c r="H115" s="232">
        <v>1</v>
      </c>
      <c r="I115" s="232">
        <v>4</v>
      </c>
      <c r="J115" s="232">
        <v>0</v>
      </c>
      <c r="K115" s="232">
        <v>3</v>
      </c>
      <c r="L115" s="232">
        <v>1</v>
      </c>
      <c r="M115" s="253"/>
      <c r="N115" s="249"/>
    </row>
    <row r="116" spans="1:14" ht="20.100000000000001" customHeight="1">
      <c r="A116" s="230">
        <v>4</v>
      </c>
      <c r="B116" s="363" t="s">
        <v>93</v>
      </c>
      <c r="C116" s="363"/>
      <c r="D116" s="241">
        <f>D117+D118</f>
        <v>5</v>
      </c>
      <c r="E116" s="241">
        <f>E117+E118</f>
        <v>4</v>
      </c>
      <c r="F116" s="241">
        <f>F117+F118</f>
        <v>0</v>
      </c>
      <c r="G116" s="241">
        <f t="shared" ref="G116" si="26">G117+G118</f>
        <v>7</v>
      </c>
      <c r="H116" s="241">
        <f>H117+H118</f>
        <v>5</v>
      </c>
      <c r="I116" s="241">
        <f>I117+I118</f>
        <v>10</v>
      </c>
      <c r="J116" s="241">
        <f>J117+J118</f>
        <v>5</v>
      </c>
      <c r="K116" s="241">
        <v>3</v>
      </c>
      <c r="L116" s="241">
        <v>2</v>
      </c>
      <c r="M116" s="253"/>
      <c r="N116" s="249"/>
    </row>
    <row r="117" spans="1:14" ht="20.100000000000001" customHeight="1">
      <c r="A117" s="230"/>
      <c r="B117" s="245" t="s">
        <v>55</v>
      </c>
      <c r="C117" s="231" t="s">
        <v>60</v>
      </c>
      <c r="D117" s="232">
        <v>3</v>
      </c>
      <c r="E117" s="232">
        <v>2</v>
      </c>
      <c r="F117" s="232">
        <v>0</v>
      </c>
      <c r="G117" s="232">
        <v>4</v>
      </c>
      <c r="H117" s="232">
        <v>0</v>
      </c>
      <c r="I117" s="232">
        <v>8</v>
      </c>
      <c r="J117" s="232">
        <v>1</v>
      </c>
      <c r="K117" s="232">
        <v>2</v>
      </c>
      <c r="L117" s="232">
        <v>2</v>
      </c>
      <c r="M117" s="253"/>
      <c r="N117" s="249"/>
    </row>
    <row r="118" spans="1:14" ht="20.100000000000001" customHeight="1">
      <c r="A118" s="230"/>
      <c r="B118" s="245" t="s">
        <v>57</v>
      </c>
      <c r="C118" s="231" t="s">
        <v>61</v>
      </c>
      <c r="D118" s="232">
        <v>2</v>
      </c>
      <c r="E118" s="232">
        <v>2</v>
      </c>
      <c r="F118" s="232">
        <v>0</v>
      </c>
      <c r="G118" s="232">
        <v>3</v>
      </c>
      <c r="H118" s="232">
        <v>5</v>
      </c>
      <c r="I118" s="232">
        <v>2</v>
      </c>
      <c r="J118" s="232">
        <v>4</v>
      </c>
      <c r="K118" s="232">
        <v>1</v>
      </c>
      <c r="L118" s="232">
        <v>0</v>
      </c>
      <c r="M118" s="253"/>
      <c r="N118" s="249"/>
    </row>
    <row r="119" spans="1:14" ht="20.100000000000001" customHeight="1">
      <c r="A119" s="230">
        <v>5</v>
      </c>
      <c r="B119" s="363" t="s">
        <v>94</v>
      </c>
      <c r="C119" s="363"/>
      <c r="D119" s="241">
        <f>D120+D121</f>
        <v>0</v>
      </c>
      <c r="E119" s="241">
        <f>E120+E121</f>
        <v>0</v>
      </c>
      <c r="F119" s="241">
        <f>F120+F121</f>
        <v>0</v>
      </c>
      <c r="G119" s="241">
        <f t="shared" ref="G119" si="27">G120+G121</f>
        <v>0</v>
      </c>
      <c r="H119" s="241">
        <f>H120+H121</f>
        <v>0</v>
      </c>
      <c r="I119" s="241">
        <f>I120+I121</f>
        <v>0</v>
      </c>
      <c r="J119" s="241">
        <f>J120+J121</f>
        <v>0</v>
      </c>
      <c r="K119" s="241">
        <f>K120+K121</f>
        <v>0</v>
      </c>
      <c r="L119" s="241">
        <f>L120+L121</f>
        <v>0</v>
      </c>
      <c r="M119" s="253"/>
      <c r="N119" s="249"/>
    </row>
    <row r="120" spans="1:14" ht="20.100000000000001" customHeight="1">
      <c r="A120" s="230"/>
      <c r="B120" s="245" t="s">
        <v>55</v>
      </c>
      <c r="C120" s="231" t="s">
        <v>60</v>
      </c>
      <c r="D120" s="232">
        <v>0</v>
      </c>
      <c r="E120" s="232">
        <v>0</v>
      </c>
      <c r="F120" s="232">
        <v>0</v>
      </c>
      <c r="G120" s="232">
        <v>0</v>
      </c>
      <c r="H120" s="232">
        <v>0</v>
      </c>
      <c r="I120" s="232">
        <v>0</v>
      </c>
      <c r="J120" s="232">
        <v>0</v>
      </c>
      <c r="K120" s="232">
        <v>0</v>
      </c>
      <c r="L120" s="232">
        <v>0</v>
      </c>
      <c r="M120" s="253"/>
      <c r="N120" s="249"/>
    </row>
    <row r="121" spans="1:14" ht="20.100000000000001" customHeight="1">
      <c r="A121" s="230"/>
      <c r="B121" s="245" t="s">
        <v>57</v>
      </c>
      <c r="C121" s="231" t="s">
        <v>61</v>
      </c>
      <c r="D121" s="232">
        <v>0</v>
      </c>
      <c r="E121" s="232">
        <v>0</v>
      </c>
      <c r="F121" s="232">
        <v>0</v>
      </c>
      <c r="G121" s="232">
        <v>0</v>
      </c>
      <c r="H121" s="232">
        <v>0</v>
      </c>
      <c r="I121" s="232">
        <v>0</v>
      </c>
      <c r="J121" s="232">
        <v>0</v>
      </c>
      <c r="K121" s="232">
        <v>0</v>
      </c>
      <c r="L121" s="232">
        <v>0</v>
      </c>
      <c r="M121" s="253"/>
      <c r="N121" s="249"/>
    </row>
    <row r="122" spans="1:14" ht="20.100000000000001" customHeight="1">
      <c r="A122" s="236" t="s">
        <v>95</v>
      </c>
      <c r="B122" s="352" t="s">
        <v>96</v>
      </c>
      <c r="C122" s="353"/>
      <c r="D122" s="237"/>
      <c r="E122" s="237"/>
      <c r="F122" s="237"/>
      <c r="G122" s="237"/>
      <c r="H122" s="237"/>
      <c r="I122" s="237"/>
      <c r="J122" s="237"/>
      <c r="K122" s="237"/>
      <c r="L122" s="237"/>
      <c r="M122" s="254"/>
      <c r="N122" s="249"/>
    </row>
    <row r="123" spans="1:14" ht="20.100000000000001" customHeight="1">
      <c r="A123" s="230">
        <v>1</v>
      </c>
      <c r="B123" s="363" t="s">
        <v>97</v>
      </c>
      <c r="C123" s="363"/>
      <c r="D123" s="241">
        <f>D124+D125</f>
        <v>1</v>
      </c>
      <c r="E123" s="241">
        <f>E124+E125</f>
        <v>0</v>
      </c>
      <c r="F123" s="241">
        <f>F124+F125</f>
        <v>0</v>
      </c>
      <c r="G123" s="241">
        <f t="shared" ref="G123" si="28">G124+G125</f>
        <v>0</v>
      </c>
      <c r="H123" s="241">
        <f>H124+H125</f>
        <v>0</v>
      </c>
      <c r="I123" s="241">
        <f>I124+I125</f>
        <v>3</v>
      </c>
      <c r="J123" s="241">
        <f>J124+J125</f>
        <v>4</v>
      </c>
      <c r="K123" s="241">
        <f>K124+K125</f>
        <v>0</v>
      </c>
      <c r="L123" s="241">
        <f t="shared" ref="L123" si="29">L124+L125</f>
        <v>0</v>
      </c>
      <c r="M123" s="253"/>
      <c r="N123" s="249"/>
    </row>
    <row r="124" spans="1:14" ht="20.100000000000001" customHeight="1">
      <c r="A124" s="230"/>
      <c r="B124" s="245" t="s">
        <v>55</v>
      </c>
      <c r="C124" s="231" t="s">
        <v>60</v>
      </c>
      <c r="D124" s="232">
        <v>1</v>
      </c>
      <c r="E124" s="232">
        <v>0</v>
      </c>
      <c r="F124" s="232">
        <v>0</v>
      </c>
      <c r="G124" s="232">
        <v>0</v>
      </c>
      <c r="H124" s="232">
        <v>0</v>
      </c>
      <c r="I124" s="232">
        <v>2</v>
      </c>
      <c r="J124" s="232">
        <v>3</v>
      </c>
      <c r="K124" s="232">
        <v>0</v>
      </c>
      <c r="L124" s="232">
        <v>0</v>
      </c>
      <c r="M124" s="253"/>
      <c r="N124" s="249"/>
    </row>
    <row r="125" spans="1:14" ht="20.100000000000001" customHeight="1">
      <c r="A125" s="230"/>
      <c r="B125" s="245" t="s">
        <v>57</v>
      </c>
      <c r="C125" s="231" t="s">
        <v>61</v>
      </c>
      <c r="D125" s="232">
        <v>0</v>
      </c>
      <c r="E125" s="232">
        <v>0</v>
      </c>
      <c r="F125" s="232">
        <v>0</v>
      </c>
      <c r="G125" s="232">
        <v>0</v>
      </c>
      <c r="H125" s="232">
        <v>0</v>
      </c>
      <c r="I125" s="232">
        <v>1</v>
      </c>
      <c r="J125" s="232">
        <v>1</v>
      </c>
      <c r="K125" s="232">
        <v>0</v>
      </c>
      <c r="L125" s="232">
        <v>0</v>
      </c>
      <c r="M125" s="253"/>
      <c r="N125" s="249"/>
    </row>
    <row r="126" spans="1:14" ht="20.100000000000001" customHeight="1">
      <c r="A126" s="230">
        <v>3</v>
      </c>
      <c r="B126" s="363" t="s">
        <v>98</v>
      </c>
      <c r="C126" s="363"/>
      <c r="D126" s="241">
        <f>D127+D128</f>
        <v>1</v>
      </c>
      <c r="E126" s="241">
        <f>E127+E128</f>
        <v>1</v>
      </c>
      <c r="F126" s="241">
        <f>F127+F128</f>
        <v>0</v>
      </c>
      <c r="G126" s="241">
        <f t="shared" ref="G126" si="30">G127+G128</f>
        <v>1</v>
      </c>
      <c r="H126" s="241"/>
      <c r="I126" s="241">
        <f>I127+I128</f>
        <v>1</v>
      </c>
      <c r="J126" s="241">
        <f>J127+J128</f>
        <v>2</v>
      </c>
      <c r="K126" s="241">
        <f>K127+K128</f>
        <v>0</v>
      </c>
      <c r="L126" s="241">
        <f>L127+L128</f>
        <v>0</v>
      </c>
      <c r="M126" s="253"/>
      <c r="N126" s="249"/>
    </row>
    <row r="127" spans="1:14" ht="20.100000000000001" customHeight="1">
      <c r="A127" s="230"/>
      <c r="B127" s="245" t="s">
        <v>55</v>
      </c>
      <c r="C127" s="231" t="s">
        <v>60</v>
      </c>
      <c r="D127" s="232">
        <v>1</v>
      </c>
      <c r="E127" s="232">
        <v>1</v>
      </c>
      <c r="F127" s="232">
        <v>0</v>
      </c>
      <c r="G127" s="232">
        <v>1</v>
      </c>
      <c r="H127" s="232">
        <v>0</v>
      </c>
      <c r="I127" s="232">
        <v>0</v>
      </c>
      <c r="J127" s="232">
        <v>2</v>
      </c>
      <c r="K127" s="232">
        <v>0</v>
      </c>
      <c r="L127" s="232">
        <v>0</v>
      </c>
      <c r="M127" s="253"/>
      <c r="N127" s="249"/>
    </row>
    <row r="128" spans="1:14" ht="20.100000000000001" customHeight="1">
      <c r="A128" s="230"/>
      <c r="B128" s="245" t="s">
        <v>57</v>
      </c>
      <c r="C128" s="231" t="s">
        <v>61</v>
      </c>
      <c r="D128" s="232">
        <v>0</v>
      </c>
      <c r="E128" s="232">
        <v>0</v>
      </c>
      <c r="F128" s="232">
        <v>0</v>
      </c>
      <c r="G128" s="232">
        <v>0</v>
      </c>
      <c r="H128" s="232">
        <v>0</v>
      </c>
      <c r="I128" s="232">
        <v>1</v>
      </c>
      <c r="J128" s="232">
        <v>0</v>
      </c>
      <c r="K128" s="232">
        <v>0</v>
      </c>
      <c r="L128" s="232">
        <v>0</v>
      </c>
      <c r="M128" s="253"/>
      <c r="N128" s="249"/>
    </row>
    <row r="129" spans="1:14" ht="20.100000000000001" customHeight="1">
      <c r="A129" s="230">
        <v>4</v>
      </c>
      <c r="B129" s="363" t="s">
        <v>99</v>
      </c>
      <c r="C129" s="363"/>
      <c r="D129" s="241">
        <f>D130+D131</f>
        <v>0</v>
      </c>
      <c r="E129" s="241">
        <f>E130+E131</f>
        <v>0</v>
      </c>
      <c r="F129" s="241">
        <f>F130+F131</f>
        <v>0</v>
      </c>
      <c r="G129" s="241">
        <f t="shared" ref="G129" si="31">G130+G131</f>
        <v>0</v>
      </c>
      <c r="H129" s="241">
        <f>H130+H131</f>
        <v>0</v>
      </c>
      <c r="I129" s="241">
        <f>I130+I131</f>
        <v>2</v>
      </c>
      <c r="J129" s="241">
        <f>J130+J131</f>
        <v>2</v>
      </c>
      <c r="K129" s="241">
        <v>2</v>
      </c>
      <c r="L129" s="241">
        <v>2</v>
      </c>
      <c r="M129" s="253"/>
      <c r="N129" s="249"/>
    </row>
    <row r="130" spans="1:14" ht="20.100000000000001" customHeight="1">
      <c r="A130" s="230"/>
      <c r="B130" s="245" t="s">
        <v>55</v>
      </c>
      <c r="C130" s="231" t="s">
        <v>60</v>
      </c>
      <c r="D130" s="232">
        <v>0</v>
      </c>
      <c r="E130" s="232">
        <v>0</v>
      </c>
      <c r="F130" s="232">
        <v>0</v>
      </c>
      <c r="G130" s="232">
        <v>0</v>
      </c>
      <c r="H130" s="232">
        <v>0</v>
      </c>
      <c r="I130" s="232">
        <v>1</v>
      </c>
      <c r="J130" s="232">
        <v>1</v>
      </c>
      <c r="K130" s="232">
        <v>1</v>
      </c>
      <c r="L130" s="232">
        <v>1</v>
      </c>
      <c r="M130" s="253"/>
      <c r="N130" s="249"/>
    </row>
    <row r="131" spans="1:14" ht="20.100000000000001" customHeight="1">
      <c r="A131" s="230"/>
      <c r="B131" s="245" t="s">
        <v>57</v>
      </c>
      <c r="C131" s="231" t="s">
        <v>61</v>
      </c>
      <c r="D131" s="232">
        <v>0</v>
      </c>
      <c r="E131" s="232">
        <v>0</v>
      </c>
      <c r="F131" s="232">
        <v>0</v>
      </c>
      <c r="G131" s="232">
        <v>0</v>
      </c>
      <c r="H131" s="232">
        <v>0</v>
      </c>
      <c r="I131" s="232">
        <v>1</v>
      </c>
      <c r="J131" s="232">
        <v>1</v>
      </c>
      <c r="K131" s="232">
        <v>1</v>
      </c>
      <c r="L131" s="232">
        <v>1</v>
      </c>
      <c r="M131" s="253"/>
      <c r="N131" s="249"/>
    </row>
    <row r="132" spans="1:14" ht="20.100000000000001" customHeight="1">
      <c r="A132" s="230">
        <v>5</v>
      </c>
      <c r="B132" s="363" t="s">
        <v>100</v>
      </c>
      <c r="C132" s="363"/>
      <c r="D132" s="241">
        <f>D133+D134</f>
        <v>0</v>
      </c>
      <c r="E132" s="241">
        <f>E133+E134</f>
        <v>0</v>
      </c>
      <c r="F132" s="241">
        <f>F133+F134</f>
        <v>0</v>
      </c>
      <c r="G132" s="241">
        <f t="shared" ref="G132" si="32">G133+G134</f>
        <v>0</v>
      </c>
      <c r="H132" s="241">
        <f>H133+H134</f>
        <v>0</v>
      </c>
      <c r="I132" s="241">
        <f t="shared" ref="I132:J132" si="33">I133+I134</f>
        <v>0</v>
      </c>
      <c r="J132" s="241">
        <f t="shared" si="33"/>
        <v>0</v>
      </c>
      <c r="K132" s="241">
        <f t="shared" ref="K132" si="34">K133+K134</f>
        <v>0</v>
      </c>
      <c r="L132" s="241">
        <f t="shared" ref="L132" si="35">L133+L134</f>
        <v>0</v>
      </c>
      <c r="M132" s="253"/>
      <c r="N132" s="249"/>
    </row>
    <row r="133" spans="1:14" ht="20.100000000000001" customHeight="1">
      <c r="A133" s="230"/>
      <c r="B133" s="245" t="s">
        <v>55</v>
      </c>
      <c r="C133" s="231" t="s">
        <v>60</v>
      </c>
      <c r="D133" s="232">
        <v>0</v>
      </c>
      <c r="E133" s="232">
        <v>0</v>
      </c>
      <c r="F133" s="232">
        <v>0</v>
      </c>
      <c r="G133" s="232">
        <v>0</v>
      </c>
      <c r="H133" s="232">
        <v>0</v>
      </c>
      <c r="I133" s="232">
        <v>0</v>
      </c>
      <c r="J133" s="232">
        <v>0</v>
      </c>
      <c r="K133" s="232">
        <v>0</v>
      </c>
      <c r="L133" s="232">
        <v>0</v>
      </c>
      <c r="M133" s="253"/>
      <c r="N133" s="249"/>
    </row>
    <row r="134" spans="1:14" ht="20.100000000000001" customHeight="1">
      <c r="A134" s="230"/>
      <c r="B134" s="245" t="s">
        <v>57</v>
      </c>
      <c r="C134" s="231" t="s">
        <v>61</v>
      </c>
      <c r="D134" s="232">
        <v>0</v>
      </c>
      <c r="E134" s="232">
        <v>0</v>
      </c>
      <c r="F134" s="232">
        <v>0</v>
      </c>
      <c r="G134" s="232">
        <v>0</v>
      </c>
      <c r="H134" s="232">
        <v>0</v>
      </c>
      <c r="I134" s="232">
        <v>0</v>
      </c>
      <c r="J134" s="232">
        <v>0</v>
      </c>
      <c r="K134" s="232">
        <v>0</v>
      </c>
      <c r="L134" s="232">
        <v>0</v>
      </c>
      <c r="M134" s="253"/>
      <c r="N134" s="249"/>
    </row>
    <row r="135" spans="1:14" ht="20.100000000000001" customHeight="1">
      <c r="A135" s="236" t="s">
        <v>101</v>
      </c>
      <c r="B135" s="359" t="s">
        <v>102</v>
      </c>
      <c r="C135" s="359"/>
      <c r="D135" s="237"/>
      <c r="E135" s="237"/>
      <c r="F135" s="237"/>
      <c r="G135" s="237"/>
      <c r="H135" s="237"/>
      <c r="I135" s="237"/>
      <c r="J135" s="237"/>
      <c r="K135" s="237"/>
      <c r="L135" s="237"/>
      <c r="M135" s="254"/>
      <c r="N135" s="249"/>
    </row>
    <row r="136" spans="1:14" ht="20.100000000000001" customHeight="1">
      <c r="A136" s="255">
        <v>1</v>
      </c>
      <c r="B136" s="364" t="s">
        <v>103</v>
      </c>
      <c r="C136" s="364"/>
      <c r="D136" s="241">
        <f>D137+D138</f>
        <v>1</v>
      </c>
      <c r="E136" s="241">
        <f>E137+E138</f>
        <v>0</v>
      </c>
      <c r="F136" s="241">
        <f>F137+F138</f>
        <v>0</v>
      </c>
      <c r="G136" s="241">
        <f t="shared" ref="G136" si="36">G137+G138</f>
        <v>0</v>
      </c>
      <c r="H136" s="241">
        <f>H137+H138</f>
        <v>0</v>
      </c>
      <c r="I136" s="241">
        <f>I137+I138</f>
        <v>0</v>
      </c>
      <c r="J136" s="241">
        <f>J137+J138</f>
        <v>0</v>
      </c>
      <c r="K136" s="241">
        <f>K137+K138</f>
        <v>0</v>
      </c>
      <c r="L136" s="241">
        <f>L137+L138</f>
        <v>0</v>
      </c>
      <c r="M136" s="253"/>
      <c r="N136" s="249"/>
    </row>
    <row r="137" spans="1:14" ht="20.100000000000001" customHeight="1">
      <c r="A137" s="230"/>
      <c r="B137" s="245" t="s">
        <v>55</v>
      </c>
      <c r="C137" s="235" t="s">
        <v>104</v>
      </c>
      <c r="D137" s="232">
        <v>1</v>
      </c>
      <c r="E137" s="232">
        <v>0</v>
      </c>
      <c r="F137" s="232">
        <v>0</v>
      </c>
      <c r="G137" s="232">
        <v>0</v>
      </c>
      <c r="H137" s="232">
        <v>0</v>
      </c>
      <c r="I137" s="232">
        <v>0</v>
      </c>
      <c r="J137" s="232">
        <v>0</v>
      </c>
      <c r="K137" s="232">
        <v>0</v>
      </c>
      <c r="L137" s="232">
        <v>0</v>
      </c>
      <c r="M137" s="253"/>
      <c r="N137" s="249"/>
    </row>
    <row r="138" spans="1:14" ht="20.100000000000001" customHeight="1">
      <c r="A138" s="255"/>
      <c r="B138" s="256" t="s">
        <v>57</v>
      </c>
      <c r="C138" s="257" t="s">
        <v>105</v>
      </c>
      <c r="D138" s="232">
        <v>0</v>
      </c>
      <c r="E138" s="232">
        <v>0</v>
      </c>
      <c r="F138" s="232">
        <v>0</v>
      </c>
      <c r="G138" s="232">
        <v>0</v>
      </c>
      <c r="H138" s="232">
        <v>0</v>
      </c>
      <c r="I138" s="232">
        <v>0</v>
      </c>
      <c r="J138" s="232">
        <v>0</v>
      </c>
      <c r="K138" s="232">
        <v>0</v>
      </c>
      <c r="L138" s="232">
        <v>0</v>
      </c>
      <c r="M138" s="253"/>
      <c r="N138" s="249"/>
    </row>
    <row r="139" spans="1:14" ht="20.100000000000001" customHeight="1">
      <c r="A139" s="230">
        <v>2</v>
      </c>
      <c r="B139" s="363" t="s">
        <v>106</v>
      </c>
      <c r="C139" s="363"/>
      <c r="D139" s="241">
        <f>D140+D141</f>
        <v>1</v>
      </c>
      <c r="E139" s="241">
        <f>E140+E141</f>
        <v>0</v>
      </c>
      <c r="F139" s="241">
        <f>F140+F141</f>
        <v>0</v>
      </c>
      <c r="G139" s="241">
        <f t="shared" ref="G139" si="37">G140+G141</f>
        <v>1</v>
      </c>
      <c r="H139" s="241">
        <v>0</v>
      </c>
      <c r="I139" s="241">
        <f>I140+I141</f>
        <v>0</v>
      </c>
      <c r="J139" s="241">
        <f>J140+J141</f>
        <v>0</v>
      </c>
      <c r="K139" s="241">
        <f>K140+K141</f>
        <v>0</v>
      </c>
      <c r="L139" s="241">
        <f>L140+L141</f>
        <v>0</v>
      </c>
      <c r="M139" s="253"/>
      <c r="N139" s="249"/>
    </row>
    <row r="140" spans="1:14" ht="20.100000000000001" customHeight="1">
      <c r="A140" s="230"/>
      <c r="B140" s="245" t="s">
        <v>55</v>
      </c>
      <c r="C140" s="235" t="s">
        <v>104</v>
      </c>
      <c r="D140" s="232">
        <v>1</v>
      </c>
      <c r="E140" s="232">
        <v>0</v>
      </c>
      <c r="F140" s="232">
        <v>0</v>
      </c>
      <c r="G140" s="232">
        <v>1</v>
      </c>
      <c r="H140" s="232">
        <v>0</v>
      </c>
      <c r="I140" s="232">
        <v>0</v>
      </c>
      <c r="J140" s="232">
        <v>0</v>
      </c>
      <c r="K140" s="232">
        <v>0</v>
      </c>
      <c r="L140" s="232">
        <v>0</v>
      </c>
      <c r="M140" s="253"/>
      <c r="N140" s="249"/>
    </row>
    <row r="141" spans="1:14" ht="20.100000000000001" customHeight="1">
      <c r="A141" s="230"/>
      <c r="B141" s="256" t="s">
        <v>57</v>
      </c>
      <c r="C141" s="257" t="s">
        <v>105</v>
      </c>
      <c r="D141" s="232">
        <v>0</v>
      </c>
      <c r="E141" s="232">
        <v>0</v>
      </c>
      <c r="F141" s="232">
        <v>0</v>
      </c>
      <c r="G141" s="232">
        <v>0</v>
      </c>
      <c r="H141" s="232">
        <v>0</v>
      </c>
      <c r="I141" s="232">
        <v>0</v>
      </c>
      <c r="J141" s="232">
        <v>0</v>
      </c>
      <c r="K141" s="232">
        <v>0</v>
      </c>
      <c r="L141" s="232">
        <v>0</v>
      </c>
      <c r="M141" s="253"/>
      <c r="N141" s="249"/>
    </row>
    <row r="142" spans="1:14" ht="20.100000000000001" customHeight="1">
      <c r="A142" s="230">
        <v>3</v>
      </c>
      <c r="B142" s="363" t="s">
        <v>107</v>
      </c>
      <c r="C142" s="363"/>
      <c r="D142" s="241">
        <f>D143+D144</f>
        <v>0</v>
      </c>
      <c r="E142" s="241">
        <f>E143+E144</f>
        <v>0</v>
      </c>
      <c r="F142" s="241">
        <f>F143+F144</f>
        <v>0</v>
      </c>
      <c r="G142" s="241">
        <f t="shared" ref="G142" si="38">G143+G144</f>
        <v>0</v>
      </c>
      <c r="H142" s="241">
        <f>H143+H144</f>
        <v>0</v>
      </c>
      <c r="I142" s="241">
        <f>I143+I144</f>
        <v>0</v>
      </c>
      <c r="J142" s="241">
        <f>J143+J144</f>
        <v>0</v>
      </c>
      <c r="K142" s="241">
        <f>K143+K144</f>
        <v>0</v>
      </c>
      <c r="L142" s="241">
        <f>L143+L144</f>
        <v>0</v>
      </c>
      <c r="M142" s="253"/>
      <c r="N142" s="249"/>
    </row>
    <row r="143" spans="1:14" ht="20.100000000000001" customHeight="1">
      <c r="A143" s="230"/>
      <c r="B143" s="245" t="s">
        <v>55</v>
      </c>
      <c r="C143" s="235" t="s">
        <v>104</v>
      </c>
      <c r="D143" s="232">
        <v>0</v>
      </c>
      <c r="E143" s="232">
        <v>0</v>
      </c>
      <c r="F143" s="232">
        <v>0</v>
      </c>
      <c r="G143" s="232">
        <v>0</v>
      </c>
      <c r="H143" s="232">
        <v>0</v>
      </c>
      <c r="I143" s="232">
        <v>0</v>
      </c>
      <c r="J143" s="232">
        <v>0</v>
      </c>
      <c r="K143" s="232">
        <v>0</v>
      </c>
      <c r="L143" s="232">
        <v>0</v>
      </c>
      <c r="M143" s="253"/>
      <c r="N143" s="249"/>
    </row>
    <row r="144" spans="1:14" ht="20.100000000000001" customHeight="1">
      <c r="A144" s="230"/>
      <c r="B144" s="256" t="s">
        <v>57</v>
      </c>
      <c r="C144" s="257" t="s">
        <v>105</v>
      </c>
      <c r="D144" s="232">
        <v>0</v>
      </c>
      <c r="E144" s="232">
        <v>0</v>
      </c>
      <c r="F144" s="232">
        <v>0</v>
      </c>
      <c r="G144" s="232">
        <v>0</v>
      </c>
      <c r="H144" s="232">
        <v>0</v>
      </c>
      <c r="I144" s="232">
        <v>0</v>
      </c>
      <c r="J144" s="232">
        <v>0</v>
      </c>
      <c r="K144" s="232">
        <v>0</v>
      </c>
      <c r="L144" s="232">
        <v>0</v>
      </c>
      <c r="M144" s="253"/>
      <c r="N144" s="249"/>
    </row>
    <row r="145" spans="1:14" ht="20.100000000000001" customHeight="1">
      <c r="A145" s="230">
        <v>4</v>
      </c>
      <c r="B145" s="360" t="s">
        <v>108</v>
      </c>
      <c r="C145" s="360"/>
      <c r="D145" s="241">
        <f>D146+D147</f>
        <v>0</v>
      </c>
      <c r="E145" s="241">
        <f>E146+E147</f>
        <v>0</v>
      </c>
      <c r="F145" s="241">
        <f>F146+F147</f>
        <v>0</v>
      </c>
      <c r="G145" s="241">
        <f t="shared" ref="G145" si="39">G146+G147</f>
        <v>0</v>
      </c>
      <c r="H145" s="241">
        <v>0</v>
      </c>
      <c r="I145" s="241">
        <f>I146+I147</f>
        <v>0</v>
      </c>
      <c r="J145" s="241">
        <f>J146+J147</f>
        <v>1</v>
      </c>
      <c r="K145" s="241">
        <f t="shared" ref="K145" si="40">K146+K147</f>
        <v>0</v>
      </c>
      <c r="L145" s="241">
        <v>0</v>
      </c>
      <c r="M145" s="253"/>
      <c r="N145" s="249"/>
    </row>
    <row r="146" spans="1:14" ht="20.100000000000001" customHeight="1">
      <c r="A146" s="230"/>
      <c r="B146" s="245" t="s">
        <v>55</v>
      </c>
      <c r="C146" s="257" t="s">
        <v>56</v>
      </c>
      <c r="D146" s="232">
        <v>0</v>
      </c>
      <c r="E146" s="232">
        <v>0</v>
      </c>
      <c r="F146" s="232">
        <v>0</v>
      </c>
      <c r="G146" s="232">
        <v>0</v>
      </c>
      <c r="H146" s="232">
        <v>0</v>
      </c>
      <c r="I146" s="232">
        <v>0</v>
      </c>
      <c r="J146" s="232">
        <v>1</v>
      </c>
      <c r="K146" s="232">
        <v>0</v>
      </c>
      <c r="L146" s="232">
        <v>0</v>
      </c>
      <c r="M146" s="253"/>
      <c r="N146" s="249"/>
    </row>
    <row r="147" spans="1:14" ht="20.100000000000001" customHeight="1">
      <c r="A147" s="230"/>
      <c r="B147" s="256" t="s">
        <v>57</v>
      </c>
      <c r="C147" s="257" t="s">
        <v>58</v>
      </c>
      <c r="D147" s="232">
        <v>0</v>
      </c>
      <c r="E147" s="232">
        <v>0</v>
      </c>
      <c r="F147" s="232">
        <v>0</v>
      </c>
      <c r="G147" s="232">
        <v>0</v>
      </c>
      <c r="H147" s="232">
        <v>0</v>
      </c>
      <c r="I147" s="232">
        <v>0</v>
      </c>
      <c r="J147" s="232">
        <v>0</v>
      </c>
      <c r="K147" s="232">
        <v>0</v>
      </c>
      <c r="L147" s="232">
        <v>0</v>
      </c>
      <c r="M147" s="253"/>
      <c r="N147" s="249"/>
    </row>
    <row r="148" spans="1:14" ht="20.100000000000001" customHeight="1">
      <c r="A148" s="230">
        <v>5</v>
      </c>
      <c r="B148" s="360" t="s">
        <v>109</v>
      </c>
      <c r="C148" s="360"/>
      <c r="D148" s="241">
        <f>D149+D150</f>
        <v>0</v>
      </c>
      <c r="E148" s="241">
        <f>E149+E150</f>
        <v>0</v>
      </c>
      <c r="F148" s="241">
        <f>F149+F150</f>
        <v>0</v>
      </c>
      <c r="G148" s="241">
        <f t="shared" ref="G148" si="41">G149+G150</f>
        <v>0</v>
      </c>
      <c r="H148" s="241">
        <f>H149+H150</f>
        <v>0</v>
      </c>
      <c r="I148" s="241">
        <f>I149+I150</f>
        <v>0</v>
      </c>
      <c r="J148" s="241">
        <f>J149+J150</f>
        <v>0</v>
      </c>
      <c r="K148" s="241">
        <f t="shared" ref="K148" si="42">K149+K150</f>
        <v>0</v>
      </c>
      <c r="L148" s="241">
        <f>L149+L150</f>
        <v>0</v>
      </c>
      <c r="M148" s="253"/>
      <c r="N148" s="249"/>
    </row>
    <row r="149" spans="1:14" ht="20.100000000000001" customHeight="1">
      <c r="A149" s="230"/>
      <c r="B149" s="245" t="s">
        <v>55</v>
      </c>
      <c r="C149" s="257" t="s">
        <v>56</v>
      </c>
      <c r="D149" s="232">
        <v>0</v>
      </c>
      <c r="E149" s="232">
        <v>0</v>
      </c>
      <c r="F149" s="232">
        <v>0</v>
      </c>
      <c r="G149" s="232">
        <v>0</v>
      </c>
      <c r="H149" s="232">
        <v>0</v>
      </c>
      <c r="I149" s="232">
        <v>0</v>
      </c>
      <c r="J149" s="232">
        <v>0</v>
      </c>
      <c r="K149" s="232">
        <v>0</v>
      </c>
      <c r="L149" s="232">
        <v>0</v>
      </c>
      <c r="M149" s="253"/>
      <c r="N149" s="249"/>
    </row>
    <row r="150" spans="1:14" ht="20.100000000000001" customHeight="1">
      <c r="A150" s="230"/>
      <c r="B150" s="256" t="s">
        <v>57</v>
      </c>
      <c r="C150" s="257" t="s">
        <v>58</v>
      </c>
      <c r="D150" s="232">
        <v>0</v>
      </c>
      <c r="E150" s="232">
        <v>0</v>
      </c>
      <c r="F150" s="232">
        <v>0</v>
      </c>
      <c r="G150" s="232">
        <v>0</v>
      </c>
      <c r="H150" s="232">
        <v>0</v>
      </c>
      <c r="I150" s="232">
        <v>0</v>
      </c>
      <c r="J150" s="232">
        <v>0</v>
      </c>
      <c r="K150" s="232">
        <v>0</v>
      </c>
      <c r="L150" s="232">
        <v>0</v>
      </c>
      <c r="M150" s="253"/>
      <c r="N150" s="249"/>
    </row>
    <row r="151" spans="1:14" ht="20.100000000000001" customHeight="1">
      <c r="A151" s="230">
        <v>6</v>
      </c>
      <c r="B151" s="360" t="s">
        <v>110</v>
      </c>
      <c r="C151" s="360"/>
      <c r="D151" s="241">
        <f>D152+D153</f>
        <v>0</v>
      </c>
      <c r="E151" s="241">
        <f>E152+E153</f>
        <v>0</v>
      </c>
      <c r="F151" s="241">
        <f>F152+F153</f>
        <v>0</v>
      </c>
      <c r="G151" s="241">
        <f t="shared" ref="G151" si="43">G152+G153</f>
        <v>0</v>
      </c>
      <c r="H151" s="241">
        <f>H152+H153</f>
        <v>0</v>
      </c>
      <c r="I151" s="241">
        <f>I152+I153</f>
        <v>0</v>
      </c>
      <c r="J151" s="241">
        <f>J152+J153</f>
        <v>1</v>
      </c>
      <c r="K151" s="241">
        <f t="shared" ref="K151" si="44">K152+K153</f>
        <v>0</v>
      </c>
      <c r="L151" s="241">
        <f>L152+L153</f>
        <v>0</v>
      </c>
      <c r="M151" s="253"/>
      <c r="N151" s="249"/>
    </row>
    <row r="152" spans="1:14" ht="20.100000000000001" customHeight="1">
      <c r="A152" s="230"/>
      <c r="B152" s="245" t="s">
        <v>55</v>
      </c>
      <c r="C152" s="257" t="s">
        <v>56</v>
      </c>
      <c r="D152" s="232">
        <v>0</v>
      </c>
      <c r="E152" s="232">
        <v>0</v>
      </c>
      <c r="F152" s="232">
        <v>0</v>
      </c>
      <c r="G152" s="232">
        <v>0</v>
      </c>
      <c r="H152" s="232">
        <v>0</v>
      </c>
      <c r="I152" s="232">
        <v>0</v>
      </c>
      <c r="J152" s="232">
        <v>1</v>
      </c>
      <c r="K152" s="232">
        <v>0</v>
      </c>
      <c r="L152" s="232">
        <v>0</v>
      </c>
      <c r="M152" s="253"/>
      <c r="N152" s="249"/>
    </row>
    <row r="153" spans="1:14" ht="20.100000000000001" customHeight="1">
      <c r="A153" s="230"/>
      <c r="B153" s="256" t="s">
        <v>57</v>
      </c>
      <c r="C153" s="257" t="s">
        <v>58</v>
      </c>
      <c r="D153" s="232">
        <v>0</v>
      </c>
      <c r="E153" s="232">
        <v>0</v>
      </c>
      <c r="F153" s="232">
        <v>0</v>
      </c>
      <c r="G153" s="232">
        <v>0</v>
      </c>
      <c r="H153" s="232">
        <v>0</v>
      </c>
      <c r="I153" s="232">
        <v>0</v>
      </c>
      <c r="J153" s="232">
        <v>0</v>
      </c>
      <c r="K153" s="232">
        <v>0</v>
      </c>
      <c r="L153" s="232">
        <v>0</v>
      </c>
      <c r="M153" s="253"/>
      <c r="N153" s="249"/>
    </row>
    <row r="154" spans="1:14" ht="20.100000000000001" customHeight="1">
      <c r="A154" s="230">
        <v>7</v>
      </c>
      <c r="B154" s="360" t="s">
        <v>111</v>
      </c>
      <c r="C154" s="360"/>
      <c r="D154" s="241">
        <f>D155+D156</f>
        <v>0</v>
      </c>
      <c r="E154" s="241">
        <f>E155+E156</f>
        <v>0</v>
      </c>
      <c r="F154" s="241">
        <f>F155+F156</f>
        <v>0</v>
      </c>
      <c r="G154" s="241">
        <f t="shared" ref="G154" si="45">G155+G156</f>
        <v>0</v>
      </c>
      <c r="H154" s="241">
        <f>H155+H156</f>
        <v>0</v>
      </c>
      <c r="I154" s="241">
        <f>I155+I156</f>
        <v>0</v>
      </c>
      <c r="J154" s="241">
        <f>J155+J156</f>
        <v>0</v>
      </c>
      <c r="K154" s="241">
        <f t="shared" ref="K154" si="46">K155+K156</f>
        <v>0</v>
      </c>
      <c r="L154" s="241">
        <f>L155+L156</f>
        <v>0</v>
      </c>
      <c r="M154" s="253"/>
      <c r="N154" s="249"/>
    </row>
    <row r="155" spans="1:14" ht="20.100000000000001" customHeight="1">
      <c r="A155" s="230"/>
      <c r="B155" s="245" t="s">
        <v>55</v>
      </c>
      <c r="C155" s="257" t="s">
        <v>56</v>
      </c>
      <c r="D155" s="232">
        <v>0</v>
      </c>
      <c r="E155" s="232">
        <v>0</v>
      </c>
      <c r="F155" s="232">
        <v>0</v>
      </c>
      <c r="G155" s="232">
        <v>0</v>
      </c>
      <c r="H155" s="232">
        <v>0</v>
      </c>
      <c r="I155" s="232">
        <v>0</v>
      </c>
      <c r="J155" s="232">
        <v>0</v>
      </c>
      <c r="K155" s="232">
        <v>0</v>
      </c>
      <c r="L155" s="232">
        <v>0</v>
      </c>
      <c r="M155" s="253"/>
      <c r="N155" s="249"/>
    </row>
    <row r="156" spans="1:14" ht="20.100000000000001" customHeight="1">
      <c r="A156" s="230"/>
      <c r="B156" s="256" t="s">
        <v>57</v>
      </c>
      <c r="C156" s="257" t="s">
        <v>58</v>
      </c>
      <c r="D156" s="232">
        <v>0</v>
      </c>
      <c r="E156" s="232">
        <v>0</v>
      </c>
      <c r="F156" s="232">
        <v>0</v>
      </c>
      <c r="G156" s="232">
        <v>0</v>
      </c>
      <c r="H156" s="232">
        <v>0</v>
      </c>
      <c r="I156" s="232">
        <v>0</v>
      </c>
      <c r="J156" s="232">
        <v>0</v>
      </c>
      <c r="K156" s="232">
        <v>0</v>
      </c>
      <c r="L156" s="232">
        <v>0</v>
      </c>
      <c r="M156" s="253"/>
      <c r="N156" s="249"/>
    </row>
    <row r="157" spans="1:14" ht="20.100000000000001" customHeight="1">
      <c r="A157" s="230">
        <v>8</v>
      </c>
      <c r="B157" s="360" t="s">
        <v>112</v>
      </c>
      <c r="C157" s="360"/>
      <c r="D157" s="241">
        <f>D158+D159</f>
        <v>0</v>
      </c>
      <c r="E157" s="241">
        <f>E158+E159</f>
        <v>0</v>
      </c>
      <c r="F157" s="241">
        <f>F158+F159</f>
        <v>0</v>
      </c>
      <c r="G157" s="241">
        <f t="shared" ref="G157" si="47">G158+G159</f>
        <v>0</v>
      </c>
      <c r="H157" s="241">
        <f>H158+H159</f>
        <v>0</v>
      </c>
      <c r="I157" s="241">
        <f>I158+I159</f>
        <v>0</v>
      </c>
      <c r="J157" s="241">
        <f>J158+J159</f>
        <v>0</v>
      </c>
      <c r="K157" s="241">
        <f t="shared" ref="K157" si="48">K158+K159</f>
        <v>0</v>
      </c>
      <c r="L157" s="241">
        <f>L158+L159</f>
        <v>0</v>
      </c>
      <c r="M157" s="253"/>
      <c r="N157" s="249"/>
    </row>
    <row r="158" spans="1:14" ht="20.100000000000001" customHeight="1">
      <c r="A158" s="230"/>
      <c r="B158" s="245" t="s">
        <v>55</v>
      </c>
      <c r="C158" s="257" t="s">
        <v>56</v>
      </c>
      <c r="D158" s="232">
        <v>0</v>
      </c>
      <c r="E158" s="232">
        <v>0</v>
      </c>
      <c r="F158" s="232">
        <v>0</v>
      </c>
      <c r="G158" s="232">
        <v>0</v>
      </c>
      <c r="H158" s="232">
        <v>0</v>
      </c>
      <c r="I158" s="232">
        <v>0</v>
      </c>
      <c r="J158" s="232">
        <v>0</v>
      </c>
      <c r="K158" s="232">
        <v>0</v>
      </c>
      <c r="L158" s="232">
        <v>0</v>
      </c>
      <c r="M158" s="253"/>
      <c r="N158" s="249"/>
    </row>
    <row r="159" spans="1:14" ht="20.100000000000001" customHeight="1">
      <c r="A159" s="230"/>
      <c r="B159" s="256" t="s">
        <v>57</v>
      </c>
      <c r="C159" s="257" t="s">
        <v>58</v>
      </c>
      <c r="D159" s="232">
        <v>0</v>
      </c>
      <c r="E159" s="232">
        <v>0</v>
      </c>
      <c r="F159" s="232">
        <v>0</v>
      </c>
      <c r="G159" s="232">
        <v>0</v>
      </c>
      <c r="H159" s="232">
        <v>0</v>
      </c>
      <c r="I159" s="232">
        <v>0</v>
      </c>
      <c r="J159" s="232">
        <v>0</v>
      </c>
      <c r="K159" s="232">
        <v>0</v>
      </c>
      <c r="L159" s="232">
        <v>0</v>
      </c>
      <c r="M159" s="253"/>
      <c r="N159" s="249"/>
    </row>
    <row r="160" spans="1:14" ht="20.100000000000001" customHeight="1">
      <c r="A160" s="258" t="s">
        <v>113</v>
      </c>
      <c r="B160" s="361" t="s">
        <v>114</v>
      </c>
      <c r="C160" s="361"/>
      <c r="D160" s="237"/>
      <c r="E160" s="237"/>
      <c r="F160" s="237"/>
      <c r="G160" s="237"/>
      <c r="H160" s="237"/>
      <c r="I160" s="237"/>
      <c r="J160" s="237"/>
      <c r="K160" s="237"/>
      <c r="L160" s="237"/>
      <c r="M160" s="254"/>
      <c r="N160" s="249"/>
    </row>
    <row r="161" spans="1:14" ht="20.100000000000001" customHeight="1">
      <c r="A161" s="259"/>
      <c r="B161" s="260" t="s">
        <v>55</v>
      </c>
      <c r="C161" s="261" t="s">
        <v>115</v>
      </c>
      <c r="D161" s="232">
        <v>0</v>
      </c>
      <c r="E161" s="232">
        <v>0</v>
      </c>
      <c r="F161" s="232">
        <v>0</v>
      </c>
      <c r="G161" s="232">
        <v>0</v>
      </c>
      <c r="H161" s="232">
        <v>0</v>
      </c>
      <c r="I161" s="232">
        <v>0</v>
      </c>
      <c r="J161" s="232">
        <v>0</v>
      </c>
      <c r="K161" s="232">
        <v>0</v>
      </c>
      <c r="L161" s="232">
        <v>0</v>
      </c>
      <c r="M161" s="253"/>
      <c r="N161" s="249"/>
    </row>
    <row r="162" spans="1:14" ht="20.100000000000001" customHeight="1">
      <c r="A162" s="259"/>
      <c r="B162" s="262" t="s">
        <v>57</v>
      </c>
      <c r="C162" s="263" t="s">
        <v>116</v>
      </c>
      <c r="D162" s="232">
        <v>0</v>
      </c>
      <c r="E162" s="232">
        <v>0</v>
      </c>
      <c r="F162" s="232">
        <v>0</v>
      </c>
      <c r="G162" s="232">
        <v>0</v>
      </c>
      <c r="H162" s="232">
        <v>0</v>
      </c>
      <c r="I162" s="232">
        <v>0</v>
      </c>
      <c r="J162" s="232">
        <v>0</v>
      </c>
      <c r="K162" s="232">
        <v>0</v>
      </c>
      <c r="L162" s="232">
        <v>0</v>
      </c>
      <c r="M162" s="253"/>
      <c r="N162" s="249"/>
    </row>
    <row r="163" spans="1:14" ht="20.100000000000001" customHeight="1">
      <c r="A163" s="259"/>
      <c r="B163" s="262" t="s">
        <v>117</v>
      </c>
      <c r="C163" s="263" t="s">
        <v>118</v>
      </c>
      <c r="D163" s="232">
        <v>0</v>
      </c>
      <c r="E163" s="232">
        <v>0</v>
      </c>
      <c r="F163" s="232">
        <v>0</v>
      </c>
      <c r="G163" s="232">
        <v>0</v>
      </c>
      <c r="H163" s="232">
        <v>0</v>
      </c>
      <c r="I163" s="232">
        <v>0</v>
      </c>
      <c r="J163" s="232">
        <v>0</v>
      </c>
      <c r="K163" s="232">
        <v>0</v>
      </c>
      <c r="L163" s="232">
        <v>0</v>
      </c>
      <c r="M163" s="253"/>
      <c r="N163" s="249"/>
    </row>
    <row r="164" spans="1:14" ht="20.100000000000001" customHeight="1">
      <c r="A164" s="259"/>
      <c r="B164" s="262" t="s">
        <v>119</v>
      </c>
      <c r="C164" s="263" t="s">
        <v>120</v>
      </c>
      <c r="D164" s="241">
        <f>D165+D166</f>
        <v>0</v>
      </c>
      <c r="E164" s="241">
        <f>E165+E166</f>
        <v>0</v>
      </c>
      <c r="F164" s="241">
        <f>F165+F166</f>
        <v>0</v>
      </c>
      <c r="G164" s="241">
        <f t="shared" ref="G164" si="49">G165+G166</f>
        <v>0</v>
      </c>
      <c r="H164" s="241">
        <f>H165+H166</f>
        <v>0</v>
      </c>
      <c r="I164" s="241">
        <f>I165+I166</f>
        <v>0</v>
      </c>
      <c r="J164" s="241">
        <f>J165+J166</f>
        <v>0</v>
      </c>
      <c r="K164" s="241">
        <f>K165+K166</f>
        <v>0</v>
      </c>
      <c r="L164" s="241">
        <f>L165+L166</f>
        <v>0</v>
      </c>
      <c r="M164" s="253"/>
      <c r="N164" s="249"/>
    </row>
    <row r="165" spans="1:14" ht="20.100000000000001" customHeight="1">
      <c r="A165" s="259"/>
      <c r="B165" s="262"/>
      <c r="C165" s="263" t="s">
        <v>60</v>
      </c>
      <c r="D165" s="232">
        <v>0</v>
      </c>
      <c r="E165" s="232">
        <v>0</v>
      </c>
      <c r="F165" s="232">
        <v>0</v>
      </c>
      <c r="G165" s="232">
        <v>0</v>
      </c>
      <c r="H165" s="232">
        <v>0</v>
      </c>
      <c r="I165" s="232">
        <v>0</v>
      </c>
      <c r="J165" s="232">
        <v>0</v>
      </c>
      <c r="K165" s="232">
        <v>0</v>
      </c>
      <c r="L165" s="232">
        <v>0</v>
      </c>
      <c r="M165" s="253"/>
      <c r="N165" s="249"/>
    </row>
    <row r="166" spans="1:14" ht="20.100000000000001" customHeight="1">
      <c r="A166" s="259"/>
      <c r="B166" s="262"/>
      <c r="C166" s="263" t="s">
        <v>61</v>
      </c>
      <c r="D166" s="232">
        <v>0</v>
      </c>
      <c r="E166" s="232">
        <v>0</v>
      </c>
      <c r="F166" s="232">
        <v>0</v>
      </c>
      <c r="G166" s="232">
        <v>0</v>
      </c>
      <c r="H166" s="232">
        <v>0</v>
      </c>
      <c r="I166" s="232">
        <v>0</v>
      </c>
      <c r="J166" s="232">
        <v>0</v>
      </c>
      <c r="K166" s="232">
        <v>0</v>
      </c>
      <c r="L166" s="232">
        <v>0</v>
      </c>
      <c r="M166" s="253"/>
      <c r="N166" s="249"/>
    </row>
    <row r="167" spans="1:14" ht="20.100000000000001" customHeight="1">
      <c r="A167" s="259"/>
      <c r="B167" s="262" t="s">
        <v>121</v>
      </c>
      <c r="C167" s="263" t="s">
        <v>122</v>
      </c>
      <c r="D167" s="241">
        <f>D168+D169</f>
        <v>0</v>
      </c>
      <c r="E167" s="241">
        <f>E168+E169</f>
        <v>0</v>
      </c>
      <c r="F167" s="241">
        <f>F168+F169</f>
        <v>0</v>
      </c>
      <c r="G167" s="241">
        <f t="shared" ref="G167" si="50">G168+G169</f>
        <v>0</v>
      </c>
      <c r="H167" s="241">
        <f>H168+H169</f>
        <v>0</v>
      </c>
      <c r="I167" s="241">
        <f>I168+I169</f>
        <v>0</v>
      </c>
      <c r="J167" s="241">
        <f>J168+J169</f>
        <v>0</v>
      </c>
      <c r="K167" s="241">
        <f>K168+K169</f>
        <v>0</v>
      </c>
      <c r="L167" s="241">
        <f>L168+L169</f>
        <v>0</v>
      </c>
      <c r="M167" s="253"/>
      <c r="N167" s="249"/>
    </row>
    <row r="168" spans="1:14" ht="20.100000000000001" customHeight="1">
      <c r="A168" s="259"/>
      <c r="B168" s="262"/>
      <c r="C168" s="263" t="s">
        <v>60</v>
      </c>
      <c r="D168" s="232">
        <v>0</v>
      </c>
      <c r="E168" s="232">
        <v>0</v>
      </c>
      <c r="F168" s="232">
        <v>0</v>
      </c>
      <c r="G168" s="232">
        <v>0</v>
      </c>
      <c r="H168" s="232">
        <v>0</v>
      </c>
      <c r="I168" s="232">
        <v>0</v>
      </c>
      <c r="J168" s="232">
        <v>0</v>
      </c>
      <c r="K168" s="232">
        <v>0</v>
      </c>
      <c r="L168" s="232">
        <v>0</v>
      </c>
      <c r="M168" s="253"/>
      <c r="N168" s="249"/>
    </row>
    <row r="169" spans="1:14" ht="20.100000000000001" customHeight="1">
      <c r="A169" s="259"/>
      <c r="B169" s="262"/>
      <c r="C169" s="263" t="s">
        <v>61</v>
      </c>
      <c r="D169" s="232">
        <v>0</v>
      </c>
      <c r="E169" s="232">
        <v>0</v>
      </c>
      <c r="F169" s="232">
        <v>0</v>
      </c>
      <c r="G169" s="232">
        <v>0</v>
      </c>
      <c r="H169" s="232">
        <v>0</v>
      </c>
      <c r="I169" s="232">
        <v>0</v>
      </c>
      <c r="J169" s="232">
        <v>0</v>
      </c>
      <c r="K169" s="232">
        <v>0</v>
      </c>
      <c r="L169" s="232">
        <v>0</v>
      </c>
      <c r="M169" s="253"/>
      <c r="N169" s="249"/>
    </row>
    <row r="170" spans="1:14" ht="20.100000000000001" customHeight="1">
      <c r="A170" s="259"/>
      <c r="B170" s="262" t="s">
        <v>123</v>
      </c>
      <c r="C170" s="263" t="s">
        <v>124</v>
      </c>
      <c r="D170" s="241">
        <f>D171+D172</f>
        <v>0</v>
      </c>
      <c r="E170" s="241">
        <f>E171+E172</f>
        <v>0</v>
      </c>
      <c r="F170" s="241">
        <f>F171+F172</f>
        <v>0</v>
      </c>
      <c r="G170" s="241">
        <f t="shared" ref="G170" si="51">G171+G172</f>
        <v>0</v>
      </c>
      <c r="H170" s="241">
        <f>H171+H172</f>
        <v>0</v>
      </c>
      <c r="I170" s="241">
        <f>I171+I172</f>
        <v>0</v>
      </c>
      <c r="J170" s="241">
        <f>J171+J172</f>
        <v>0</v>
      </c>
      <c r="K170" s="241">
        <f>K171+K172</f>
        <v>0</v>
      </c>
      <c r="L170" s="241">
        <f>L171+L172</f>
        <v>0</v>
      </c>
      <c r="M170" s="253"/>
      <c r="N170" s="249"/>
    </row>
    <row r="171" spans="1:14" ht="20.100000000000001" customHeight="1">
      <c r="A171" s="259"/>
      <c r="B171" s="262"/>
      <c r="C171" s="263" t="s">
        <v>60</v>
      </c>
      <c r="D171" s="232">
        <v>0</v>
      </c>
      <c r="E171" s="232">
        <v>0</v>
      </c>
      <c r="F171" s="232">
        <v>0</v>
      </c>
      <c r="G171" s="232">
        <v>0</v>
      </c>
      <c r="H171" s="232">
        <v>0</v>
      </c>
      <c r="I171" s="232">
        <v>0</v>
      </c>
      <c r="J171" s="232">
        <v>0</v>
      </c>
      <c r="K171" s="232">
        <v>0</v>
      </c>
      <c r="L171" s="232">
        <v>0</v>
      </c>
      <c r="M171" s="253"/>
      <c r="N171" s="249"/>
    </row>
    <row r="172" spans="1:14" ht="20.100000000000001" customHeight="1">
      <c r="A172" s="259"/>
      <c r="B172" s="262"/>
      <c r="C172" s="263" t="s">
        <v>61</v>
      </c>
      <c r="D172" s="232">
        <v>0</v>
      </c>
      <c r="E172" s="232">
        <v>0</v>
      </c>
      <c r="F172" s="232">
        <v>0</v>
      </c>
      <c r="G172" s="232">
        <v>0</v>
      </c>
      <c r="H172" s="232">
        <v>0</v>
      </c>
      <c r="I172" s="232">
        <v>0</v>
      </c>
      <c r="J172" s="232">
        <v>0</v>
      </c>
      <c r="K172" s="232">
        <v>0</v>
      </c>
      <c r="L172" s="232">
        <v>0</v>
      </c>
      <c r="M172" s="253"/>
      <c r="N172" s="249"/>
    </row>
    <row r="173" spans="1:14" ht="20.100000000000001" customHeight="1">
      <c r="A173" s="259"/>
      <c r="B173" s="262" t="s">
        <v>125</v>
      </c>
      <c r="C173" s="263" t="s">
        <v>126</v>
      </c>
      <c r="D173" s="241">
        <f>D174+D175</f>
        <v>0</v>
      </c>
      <c r="E173" s="241">
        <f>E174+E175</f>
        <v>0</v>
      </c>
      <c r="F173" s="241">
        <f>F174+F175</f>
        <v>0</v>
      </c>
      <c r="G173" s="241">
        <f t="shared" ref="G173" si="52">G174+G175</f>
        <v>0</v>
      </c>
      <c r="H173" s="241">
        <f>H174+H175</f>
        <v>0</v>
      </c>
      <c r="I173" s="241">
        <f>I174+I175</f>
        <v>0</v>
      </c>
      <c r="J173" s="241">
        <f>J174+J175</f>
        <v>0</v>
      </c>
      <c r="K173" s="241">
        <f>K174+K175</f>
        <v>0</v>
      </c>
      <c r="L173" s="241">
        <f>L174+L175</f>
        <v>0</v>
      </c>
      <c r="M173" s="253"/>
      <c r="N173" s="249"/>
    </row>
    <row r="174" spans="1:14" ht="20.100000000000001" customHeight="1">
      <c r="A174" s="259"/>
      <c r="B174" s="262"/>
      <c r="C174" s="263" t="s">
        <v>60</v>
      </c>
      <c r="D174" s="232">
        <v>0</v>
      </c>
      <c r="E174" s="232">
        <v>0</v>
      </c>
      <c r="F174" s="232">
        <v>0</v>
      </c>
      <c r="G174" s="232">
        <v>0</v>
      </c>
      <c r="H174" s="232">
        <v>0</v>
      </c>
      <c r="I174" s="232">
        <v>0</v>
      </c>
      <c r="J174" s="232">
        <v>0</v>
      </c>
      <c r="K174" s="232">
        <v>0</v>
      </c>
      <c r="L174" s="232">
        <v>0</v>
      </c>
      <c r="M174" s="253"/>
      <c r="N174" s="249"/>
    </row>
    <row r="175" spans="1:14" ht="20.100000000000001" customHeight="1">
      <c r="A175" s="259"/>
      <c r="B175" s="262"/>
      <c r="C175" s="263" t="s">
        <v>61</v>
      </c>
      <c r="D175" s="232">
        <v>0</v>
      </c>
      <c r="E175" s="232">
        <v>0</v>
      </c>
      <c r="F175" s="232">
        <v>0</v>
      </c>
      <c r="G175" s="232">
        <v>0</v>
      </c>
      <c r="H175" s="232">
        <v>0</v>
      </c>
      <c r="I175" s="232">
        <v>0</v>
      </c>
      <c r="J175" s="232">
        <v>0</v>
      </c>
      <c r="K175" s="232">
        <v>0</v>
      </c>
      <c r="L175" s="232">
        <v>0</v>
      </c>
      <c r="M175" s="253"/>
      <c r="N175" s="249"/>
    </row>
    <row r="176" spans="1:14" ht="20.100000000000001" customHeight="1">
      <c r="A176" s="264" t="s">
        <v>127</v>
      </c>
      <c r="B176" s="362" t="s">
        <v>128</v>
      </c>
      <c r="C176" s="362"/>
      <c r="D176" s="237"/>
      <c r="E176" s="237"/>
      <c r="F176" s="237"/>
      <c r="G176" s="237"/>
      <c r="H176" s="237"/>
      <c r="I176" s="237"/>
      <c r="J176" s="237"/>
      <c r="K176" s="237"/>
      <c r="L176" s="237"/>
      <c r="M176" s="254"/>
      <c r="N176" s="249"/>
    </row>
    <row r="177" spans="1:14" ht="20.100000000000001" customHeight="1">
      <c r="A177" s="264"/>
      <c r="B177" s="262">
        <v>1</v>
      </c>
      <c r="C177" s="265" t="s">
        <v>129</v>
      </c>
      <c r="D177" s="232">
        <v>0</v>
      </c>
      <c r="E177" s="232">
        <v>0</v>
      </c>
      <c r="F177" s="232">
        <v>0</v>
      </c>
      <c r="G177" s="232">
        <v>0</v>
      </c>
      <c r="H177" s="232">
        <v>0</v>
      </c>
      <c r="I177" s="232">
        <v>0</v>
      </c>
      <c r="J177" s="232">
        <v>0</v>
      </c>
      <c r="K177" s="232">
        <v>0</v>
      </c>
      <c r="L177" s="232">
        <v>0</v>
      </c>
      <c r="M177" s="253"/>
      <c r="N177" s="249"/>
    </row>
    <row r="178" spans="1:14" ht="20.100000000000001" customHeight="1">
      <c r="A178" s="264"/>
      <c r="B178" s="262">
        <v>2</v>
      </c>
      <c r="C178" s="266" t="s">
        <v>130</v>
      </c>
      <c r="D178" s="232">
        <v>0</v>
      </c>
      <c r="E178" s="232">
        <v>0</v>
      </c>
      <c r="F178" s="232">
        <v>0</v>
      </c>
      <c r="G178" s="232">
        <v>0</v>
      </c>
      <c r="H178" s="232">
        <v>1</v>
      </c>
      <c r="I178" s="232">
        <v>0</v>
      </c>
      <c r="J178" s="232">
        <v>0</v>
      </c>
      <c r="K178" s="232">
        <v>0</v>
      </c>
      <c r="L178" s="232">
        <v>0</v>
      </c>
      <c r="M178" s="253"/>
      <c r="N178" s="249"/>
    </row>
    <row r="179" spans="1:14" ht="20.100000000000001" customHeight="1">
      <c r="A179" s="264"/>
      <c r="B179" s="267">
        <v>3</v>
      </c>
      <c r="C179" s="268" t="s">
        <v>131</v>
      </c>
      <c r="D179" s="232">
        <v>0</v>
      </c>
      <c r="E179" s="232">
        <v>0</v>
      </c>
      <c r="F179" s="232">
        <v>0</v>
      </c>
      <c r="G179" s="232">
        <v>0</v>
      </c>
      <c r="H179" s="232">
        <v>0</v>
      </c>
      <c r="I179" s="232">
        <v>0</v>
      </c>
      <c r="J179" s="232">
        <v>0</v>
      </c>
      <c r="K179" s="232">
        <v>0</v>
      </c>
      <c r="L179" s="232">
        <v>0</v>
      </c>
      <c r="M179" s="253"/>
      <c r="N179" s="249"/>
    </row>
    <row r="180" spans="1:14" ht="20.100000000000001" customHeight="1">
      <c r="A180" s="264"/>
      <c r="B180" s="267">
        <v>4</v>
      </c>
      <c r="C180" s="268" t="s">
        <v>132</v>
      </c>
      <c r="D180" s="232">
        <v>0</v>
      </c>
      <c r="E180" s="232">
        <v>0</v>
      </c>
      <c r="F180" s="232">
        <v>0</v>
      </c>
      <c r="G180" s="232">
        <v>0</v>
      </c>
      <c r="H180" s="232">
        <v>0</v>
      </c>
      <c r="I180" s="232">
        <v>0</v>
      </c>
      <c r="J180" s="232">
        <v>0</v>
      </c>
      <c r="K180" s="232">
        <v>0</v>
      </c>
      <c r="L180" s="232">
        <v>0</v>
      </c>
      <c r="M180" s="253"/>
      <c r="N180" s="249"/>
    </row>
    <row r="181" spans="1:14" ht="20.100000000000001" customHeight="1">
      <c r="A181" s="264"/>
      <c r="B181" s="267">
        <v>5</v>
      </c>
      <c r="C181" s="268" t="s">
        <v>133</v>
      </c>
      <c r="D181" s="232">
        <v>0</v>
      </c>
      <c r="E181" s="232">
        <v>0</v>
      </c>
      <c r="F181" s="232">
        <v>0</v>
      </c>
      <c r="G181" s="232">
        <v>0</v>
      </c>
      <c r="H181" s="232">
        <v>0</v>
      </c>
      <c r="I181" s="232">
        <v>0</v>
      </c>
      <c r="J181" s="232">
        <v>0</v>
      </c>
      <c r="K181" s="232">
        <v>0</v>
      </c>
      <c r="L181" s="232">
        <v>0</v>
      </c>
      <c r="M181" s="253"/>
      <c r="N181" s="249"/>
    </row>
    <row r="182" spans="1:14" ht="20.100000000000001" customHeight="1">
      <c r="A182" s="264"/>
      <c r="B182" s="267">
        <v>6</v>
      </c>
      <c r="C182" s="268" t="s">
        <v>134</v>
      </c>
      <c r="D182" s="232">
        <v>0</v>
      </c>
      <c r="E182" s="232">
        <v>0</v>
      </c>
      <c r="F182" s="232">
        <v>0</v>
      </c>
      <c r="G182" s="232">
        <v>0</v>
      </c>
      <c r="H182" s="232">
        <v>0</v>
      </c>
      <c r="I182" s="232">
        <v>0</v>
      </c>
      <c r="J182" s="232">
        <v>0</v>
      </c>
      <c r="K182" s="232">
        <v>0</v>
      </c>
      <c r="L182" s="232">
        <v>0</v>
      </c>
      <c r="M182" s="253"/>
      <c r="N182" s="249"/>
    </row>
    <row r="183" spans="1:14" ht="20.100000000000001" customHeight="1">
      <c r="A183" s="264"/>
      <c r="B183" s="267">
        <v>7</v>
      </c>
      <c r="C183" s="268" t="s">
        <v>135</v>
      </c>
      <c r="D183" s="232">
        <v>0</v>
      </c>
      <c r="E183" s="232">
        <v>0</v>
      </c>
      <c r="F183" s="232">
        <v>0</v>
      </c>
      <c r="G183" s="232">
        <v>0</v>
      </c>
      <c r="H183" s="232">
        <v>0</v>
      </c>
      <c r="I183" s="232">
        <v>0</v>
      </c>
      <c r="J183" s="232">
        <v>0</v>
      </c>
      <c r="K183" s="232">
        <v>0</v>
      </c>
      <c r="L183" s="232">
        <v>0</v>
      </c>
      <c r="M183" s="253"/>
      <c r="N183" s="249"/>
    </row>
    <row r="184" spans="1:14" ht="20.100000000000001" customHeight="1">
      <c r="A184" s="264"/>
      <c r="B184" s="267">
        <v>8</v>
      </c>
      <c r="C184" s="268" t="s">
        <v>136</v>
      </c>
      <c r="D184" s="232">
        <v>0</v>
      </c>
      <c r="E184" s="232">
        <v>0</v>
      </c>
      <c r="F184" s="232">
        <v>0</v>
      </c>
      <c r="G184" s="232">
        <v>0</v>
      </c>
      <c r="H184" s="232">
        <v>0</v>
      </c>
      <c r="I184" s="232">
        <v>0</v>
      </c>
      <c r="J184" s="232">
        <v>0</v>
      </c>
      <c r="K184" s="232">
        <v>0</v>
      </c>
      <c r="L184" s="232">
        <v>0</v>
      </c>
      <c r="M184" s="253"/>
      <c r="N184" s="249"/>
    </row>
    <row r="185" spans="1:14" ht="20.100000000000001" customHeight="1">
      <c r="A185" s="264"/>
      <c r="B185" s="267">
        <v>9</v>
      </c>
      <c r="C185" s="268" t="s">
        <v>137</v>
      </c>
      <c r="D185" s="232">
        <v>0</v>
      </c>
      <c r="E185" s="232">
        <v>0</v>
      </c>
      <c r="F185" s="232">
        <v>0</v>
      </c>
      <c r="G185" s="232">
        <v>0</v>
      </c>
      <c r="H185" s="232">
        <v>0</v>
      </c>
      <c r="I185" s="232">
        <v>0</v>
      </c>
      <c r="J185" s="232">
        <v>0</v>
      </c>
      <c r="K185" s="232">
        <v>0</v>
      </c>
      <c r="L185" s="232">
        <v>0</v>
      </c>
      <c r="M185" s="253"/>
      <c r="N185" s="249"/>
    </row>
    <row r="186" spans="1:14" ht="20.100000000000001" customHeight="1">
      <c r="A186" s="264"/>
      <c r="B186" s="267">
        <v>10</v>
      </c>
      <c r="C186" s="268" t="s">
        <v>138</v>
      </c>
      <c r="D186" s="232">
        <v>0</v>
      </c>
      <c r="E186" s="232">
        <v>0</v>
      </c>
      <c r="F186" s="232">
        <v>0</v>
      </c>
      <c r="G186" s="232">
        <v>0</v>
      </c>
      <c r="H186" s="232">
        <v>0</v>
      </c>
      <c r="I186" s="232">
        <v>0</v>
      </c>
      <c r="J186" s="232">
        <v>0</v>
      </c>
      <c r="K186" s="232">
        <v>0</v>
      </c>
      <c r="L186" s="232">
        <v>0</v>
      </c>
      <c r="M186" s="253"/>
      <c r="N186" s="249"/>
    </row>
    <row r="187" spans="1:14" ht="20.100000000000001" customHeight="1">
      <c r="A187" s="236" t="s">
        <v>139</v>
      </c>
      <c r="B187" s="359" t="s">
        <v>140</v>
      </c>
      <c r="C187" s="359"/>
      <c r="D187" s="237"/>
      <c r="E187" s="237"/>
      <c r="F187" s="237"/>
      <c r="G187" s="237"/>
      <c r="H187" s="237"/>
      <c r="I187" s="237"/>
      <c r="J187" s="237"/>
      <c r="K187" s="237"/>
      <c r="L187" s="237"/>
      <c r="M187" s="254"/>
      <c r="N187" s="249"/>
    </row>
    <row r="188" spans="1:14" ht="20.100000000000001" customHeight="1">
      <c r="A188" s="236"/>
      <c r="B188" s="357" t="s">
        <v>141</v>
      </c>
      <c r="C188" s="358"/>
      <c r="D188" s="269">
        <v>0</v>
      </c>
      <c r="E188" s="269">
        <v>0</v>
      </c>
      <c r="F188" s="232">
        <v>0</v>
      </c>
      <c r="G188" s="232">
        <v>2</v>
      </c>
      <c r="H188" s="232">
        <v>0</v>
      </c>
      <c r="I188" s="232">
        <v>1</v>
      </c>
      <c r="J188" s="232">
        <v>0</v>
      </c>
      <c r="K188" s="232">
        <v>0</v>
      </c>
      <c r="L188" s="232">
        <v>0</v>
      </c>
      <c r="M188" s="253"/>
      <c r="N188" s="249"/>
    </row>
    <row r="189" spans="1:14" ht="20.100000000000001" customHeight="1">
      <c r="A189" s="236" t="s">
        <v>142</v>
      </c>
      <c r="B189" s="359" t="s">
        <v>143</v>
      </c>
      <c r="C189" s="359"/>
      <c r="D189" s="237"/>
      <c r="E189" s="237"/>
      <c r="F189" s="237"/>
      <c r="G189" s="237"/>
      <c r="H189" s="237"/>
      <c r="I189" s="237"/>
      <c r="J189" s="237"/>
      <c r="K189" s="237"/>
      <c r="L189" s="237"/>
      <c r="M189" s="254"/>
      <c r="N189" s="249"/>
    </row>
    <row r="190" spans="1:14" ht="20.100000000000001" customHeight="1">
      <c r="A190" s="230"/>
      <c r="B190" s="245">
        <v>1</v>
      </c>
      <c r="C190" s="270" t="s">
        <v>144</v>
      </c>
      <c r="D190" s="232">
        <v>1</v>
      </c>
      <c r="E190" s="232">
        <v>1</v>
      </c>
      <c r="F190" s="232">
        <v>0</v>
      </c>
      <c r="G190" s="232">
        <v>1</v>
      </c>
      <c r="H190" s="232">
        <v>1</v>
      </c>
      <c r="I190" s="232">
        <v>1</v>
      </c>
      <c r="J190" s="232">
        <v>0</v>
      </c>
      <c r="K190" s="232">
        <v>0</v>
      </c>
      <c r="L190" s="232">
        <v>0</v>
      </c>
      <c r="M190" s="253"/>
      <c r="N190" s="249"/>
    </row>
    <row r="191" spans="1:14" ht="26.1" customHeight="1">
      <c r="A191" s="230"/>
      <c r="B191" s="245">
        <v>2</v>
      </c>
      <c r="C191" s="271" t="s">
        <v>145</v>
      </c>
      <c r="D191" s="232">
        <v>4</v>
      </c>
      <c r="E191" s="232">
        <v>5</v>
      </c>
      <c r="F191" s="232">
        <v>4</v>
      </c>
      <c r="G191" s="232">
        <v>3</v>
      </c>
      <c r="H191" s="232">
        <v>4</v>
      </c>
      <c r="I191" s="232">
        <v>8</v>
      </c>
      <c r="J191" s="232">
        <v>0</v>
      </c>
      <c r="K191" s="232">
        <v>1</v>
      </c>
      <c r="L191" s="232">
        <v>0</v>
      </c>
      <c r="M191" s="253"/>
      <c r="N191" s="249"/>
    </row>
    <row r="192" spans="1:14" ht="30" customHeight="1">
      <c r="A192" s="230"/>
      <c r="B192" s="245">
        <v>3</v>
      </c>
      <c r="C192" s="272" t="s">
        <v>146</v>
      </c>
      <c r="D192" s="232">
        <v>4</v>
      </c>
      <c r="E192" s="232">
        <v>5</v>
      </c>
      <c r="F192" s="232">
        <v>4</v>
      </c>
      <c r="G192" s="232">
        <v>4</v>
      </c>
      <c r="H192" s="232">
        <v>4</v>
      </c>
      <c r="I192" s="232">
        <v>12</v>
      </c>
      <c r="J192" s="232">
        <v>0</v>
      </c>
      <c r="K192" s="232">
        <v>3</v>
      </c>
      <c r="L192" s="232">
        <v>0</v>
      </c>
      <c r="M192" s="253"/>
      <c r="N192" s="249"/>
    </row>
    <row r="193" spans="1:14" ht="20.100000000000001" customHeight="1">
      <c r="A193" s="230"/>
      <c r="B193" s="245">
        <v>4</v>
      </c>
      <c r="C193" s="270" t="s">
        <v>147</v>
      </c>
      <c r="D193" s="232">
        <v>4</v>
      </c>
      <c r="E193" s="232">
        <v>5</v>
      </c>
      <c r="F193" s="232">
        <v>4</v>
      </c>
      <c r="G193" s="232">
        <v>4</v>
      </c>
      <c r="H193" s="232">
        <v>4</v>
      </c>
      <c r="I193" s="232">
        <v>5</v>
      </c>
      <c r="J193" s="232">
        <v>1</v>
      </c>
      <c r="K193" s="232">
        <v>1</v>
      </c>
      <c r="L193" s="232">
        <v>0</v>
      </c>
      <c r="M193" s="253"/>
      <c r="N193" s="249"/>
    </row>
    <row r="194" spans="1:14" ht="20.100000000000001" customHeight="1">
      <c r="A194" s="236" t="s">
        <v>148</v>
      </c>
      <c r="B194" s="359" t="s">
        <v>149</v>
      </c>
      <c r="C194" s="359"/>
      <c r="D194" s="237"/>
      <c r="E194" s="237"/>
      <c r="F194" s="237"/>
      <c r="G194" s="237"/>
      <c r="H194" s="237"/>
      <c r="I194" s="237"/>
      <c r="J194" s="237"/>
      <c r="K194" s="237"/>
      <c r="L194" s="237"/>
      <c r="M194" s="254"/>
      <c r="N194" s="249"/>
    </row>
    <row r="195" spans="1:14" ht="20.100000000000001" customHeight="1">
      <c r="A195" s="230"/>
      <c r="B195" s="245">
        <v>1</v>
      </c>
      <c r="C195" s="270" t="s">
        <v>150</v>
      </c>
      <c r="D195" s="232">
        <v>0</v>
      </c>
      <c r="E195" s="232">
        <v>0</v>
      </c>
      <c r="F195" s="232">
        <v>1</v>
      </c>
      <c r="G195" s="232">
        <v>0</v>
      </c>
      <c r="H195" s="232">
        <v>0</v>
      </c>
      <c r="I195" s="232">
        <v>1</v>
      </c>
      <c r="J195" s="232">
        <v>0</v>
      </c>
      <c r="K195" s="232">
        <v>1</v>
      </c>
      <c r="L195" s="232">
        <v>0</v>
      </c>
      <c r="M195" s="253"/>
      <c r="N195" s="249"/>
    </row>
    <row r="196" spans="1:14" ht="20.100000000000001" customHeight="1">
      <c r="A196" s="230"/>
      <c r="B196" s="245">
        <v>2</v>
      </c>
      <c r="C196" s="270" t="s">
        <v>151</v>
      </c>
      <c r="D196" s="232">
        <v>0</v>
      </c>
      <c r="E196" s="232">
        <v>0</v>
      </c>
      <c r="F196" s="232">
        <v>17</v>
      </c>
      <c r="G196" s="232">
        <v>0</v>
      </c>
      <c r="H196" s="232">
        <v>0</v>
      </c>
      <c r="I196" s="232">
        <v>15</v>
      </c>
      <c r="J196" s="232">
        <v>0</v>
      </c>
      <c r="K196" s="232">
        <v>15</v>
      </c>
      <c r="L196" s="232">
        <v>0</v>
      </c>
      <c r="M196" s="253"/>
      <c r="N196" s="249"/>
    </row>
    <row r="197" spans="1:14" ht="20.100000000000001" customHeight="1">
      <c r="A197" s="236" t="s">
        <v>152</v>
      </c>
      <c r="B197" s="359" t="s">
        <v>153</v>
      </c>
      <c r="C197" s="359"/>
      <c r="D197" s="237"/>
      <c r="E197" s="237"/>
      <c r="F197" s="237"/>
      <c r="G197" s="237"/>
      <c r="H197" s="237"/>
      <c r="I197" s="237"/>
      <c r="J197" s="237"/>
      <c r="K197" s="237"/>
      <c r="L197" s="237"/>
      <c r="M197" s="254"/>
      <c r="N197" s="249"/>
    </row>
    <row r="198" spans="1:14" ht="20.100000000000001" customHeight="1">
      <c r="A198" s="230"/>
      <c r="B198" s="245">
        <v>1</v>
      </c>
      <c r="C198" s="270" t="s">
        <v>154</v>
      </c>
      <c r="D198" s="232">
        <v>0</v>
      </c>
      <c r="E198" s="232">
        <v>0</v>
      </c>
      <c r="F198" s="232">
        <v>3</v>
      </c>
      <c r="G198" s="232">
        <v>6</v>
      </c>
      <c r="H198" s="232">
        <v>0</v>
      </c>
      <c r="I198" s="232">
        <v>4</v>
      </c>
      <c r="J198" s="232">
        <v>0</v>
      </c>
      <c r="K198" s="232">
        <v>5</v>
      </c>
      <c r="L198" s="232">
        <v>0</v>
      </c>
      <c r="M198" s="253"/>
      <c r="N198" s="249"/>
    </row>
    <row r="199" spans="1:14" ht="20.100000000000001" customHeight="1">
      <c r="A199" s="230"/>
      <c r="B199" s="245">
        <v>2</v>
      </c>
      <c r="C199" s="270" t="s">
        <v>155</v>
      </c>
      <c r="D199" s="232">
        <v>10</v>
      </c>
      <c r="E199" s="232">
        <v>0</v>
      </c>
      <c r="F199" s="232">
        <v>0</v>
      </c>
      <c r="G199" s="232">
        <v>0</v>
      </c>
      <c r="H199" s="232">
        <v>0</v>
      </c>
      <c r="I199" s="232">
        <v>0</v>
      </c>
      <c r="J199" s="232">
        <v>0</v>
      </c>
      <c r="K199" s="232">
        <v>0</v>
      </c>
      <c r="L199" s="232">
        <v>0</v>
      </c>
      <c r="M199" s="253"/>
      <c r="N199" s="249"/>
    </row>
    <row r="200" spans="1:14" ht="20.100000000000001" customHeight="1">
      <c r="A200" s="230"/>
      <c r="B200" s="245">
        <v>3</v>
      </c>
      <c r="C200" s="270" t="s">
        <v>156</v>
      </c>
      <c r="D200" s="232">
        <v>2</v>
      </c>
      <c r="E200" s="232">
        <v>0</v>
      </c>
      <c r="F200" s="232">
        <v>1</v>
      </c>
      <c r="G200" s="232">
        <v>2</v>
      </c>
      <c r="H200" s="232">
        <v>0</v>
      </c>
      <c r="I200" s="232">
        <v>3</v>
      </c>
      <c r="J200" s="232">
        <v>0</v>
      </c>
      <c r="K200" s="232">
        <v>1</v>
      </c>
      <c r="L200" s="232">
        <v>0</v>
      </c>
      <c r="M200" s="253"/>
      <c r="N200" s="249"/>
    </row>
    <row r="201" spans="1:14" ht="20.100000000000001" customHeight="1">
      <c r="A201" s="230"/>
      <c r="B201" s="245">
        <v>4</v>
      </c>
      <c r="C201" s="270" t="s">
        <v>157</v>
      </c>
      <c r="D201" s="232">
        <v>8</v>
      </c>
      <c r="E201" s="232">
        <v>0</v>
      </c>
      <c r="F201" s="232">
        <v>2</v>
      </c>
      <c r="G201" s="232">
        <v>4</v>
      </c>
      <c r="H201" s="232">
        <v>0</v>
      </c>
      <c r="I201" s="232">
        <v>1</v>
      </c>
      <c r="J201" s="232">
        <v>0</v>
      </c>
      <c r="K201" s="232">
        <v>4</v>
      </c>
      <c r="L201" s="232">
        <v>0</v>
      </c>
      <c r="M201" s="253"/>
      <c r="N201" s="249"/>
    </row>
    <row r="202" spans="1:14" ht="20.100000000000001" customHeight="1">
      <c r="A202" s="236">
        <v>0</v>
      </c>
      <c r="B202" s="359" t="s">
        <v>158</v>
      </c>
      <c r="C202" s="359"/>
      <c r="D202" s="237"/>
      <c r="E202" s="237"/>
      <c r="F202" s="237"/>
      <c r="G202" s="237"/>
      <c r="H202" s="237"/>
      <c r="I202" s="237"/>
      <c r="J202" s="237"/>
      <c r="K202" s="237"/>
      <c r="L202" s="237"/>
      <c r="M202" s="254"/>
      <c r="N202" s="249"/>
    </row>
    <row r="203" spans="1:14" ht="20.100000000000001" customHeight="1">
      <c r="A203" s="236"/>
      <c r="B203" s="245" t="s">
        <v>159</v>
      </c>
      <c r="C203" s="231" t="s">
        <v>160</v>
      </c>
      <c r="D203" s="232">
        <v>96</v>
      </c>
      <c r="E203" s="232">
        <v>50</v>
      </c>
      <c r="F203" s="232">
        <v>102</v>
      </c>
      <c r="G203" s="232">
        <v>129</v>
      </c>
      <c r="H203" s="232">
        <v>125</v>
      </c>
      <c r="I203" s="232">
        <v>163</v>
      </c>
      <c r="J203" s="232">
        <v>133</v>
      </c>
      <c r="K203" s="232">
        <v>132</v>
      </c>
      <c r="L203" s="232">
        <v>25</v>
      </c>
      <c r="M203" s="253"/>
      <c r="N203" s="249"/>
    </row>
    <row r="204" spans="1:14" ht="20.100000000000001" customHeight="1">
      <c r="A204" s="230"/>
      <c r="B204" s="245" t="s">
        <v>57</v>
      </c>
      <c r="C204" s="270" t="s">
        <v>161</v>
      </c>
      <c r="D204" s="273">
        <f>SUM(D205:D211)</f>
        <v>60</v>
      </c>
      <c r="E204" s="273">
        <f>SUM(E205:E211)</f>
        <v>30</v>
      </c>
      <c r="F204" s="273">
        <f>SUM(F205:F211)</f>
        <v>64</v>
      </c>
      <c r="G204" s="273">
        <f t="shared" ref="G204" si="53">SUM(G205:G211)</f>
        <v>84</v>
      </c>
      <c r="H204" s="273">
        <f>H205+H206+H207+H208+H209+H210+H211</f>
        <v>97</v>
      </c>
      <c r="I204" s="273">
        <v>196</v>
      </c>
      <c r="J204" s="273">
        <v>176</v>
      </c>
      <c r="K204" s="273">
        <v>107</v>
      </c>
      <c r="L204" s="273">
        <v>19</v>
      </c>
      <c r="M204" s="275"/>
      <c r="N204" s="249"/>
    </row>
    <row r="205" spans="1:14" ht="20.100000000000001" customHeight="1">
      <c r="A205" s="230"/>
      <c r="B205" s="245"/>
      <c r="C205" s="270" t="s">
        <v>162</v>
      </c>
      <c r="D205" s="232">
        <v>4</v>
      </c>
      <c r="E205" s="232">
        <v>4</v>
      </c>
      <c r="F205" s="232">
        <v>16</v>
      </c>
      <c r="G205" s="232">
        <v>19</v>
      </c>
      <c r="H205" s="232">
        <v>19</v>
      </c>
      <c r="I205" s="232">
        <v>88</v>
      </c>
      <c r="J205" s="232">
        <v>88</v>
      </c>
      <c r="K205" s="232">
        <v>36</v>
      </c>
      <c r="L205" s="232">
        <v>3</v>
      </c>
      <c r="M205" s="253"/>
      <c r="N205" s="249"/>
    </row>
    <row r="206" spans="1:14" ht="20.100000000000001" customHeight="1">
      <c r="A206" s="230"/>
      <c r="B206" s="245"/>
      <c r="C206" s="270" t="s">
        <v>163</v>
      </c>
      <c r="D206" s="232">
        <v>46</v>
      </c>
      <c r="E206" s="232">
        <v>19</v>
      </c>
      <c r="F206" s="232">
        <v>25</v>
      </c>
      <c r="G206" s="232">
        <v>23</v>
      </c>
      <c r="H206" s="232">
        <v>46</v>
      </c>
      <c r="I206" s="232">
        <v>85</v>
      </c>
      <c r="J206" s="232">
        <v>23</v>
      </c>
      <c r="K206" s="232">
        <v>30</v>
      </c>
      <c r="L206" s="232">
        <v>9</v>
      </c>
      <c r="M206" s="253"/>
      <c r="N206" s="249"/>
    </row>
    <row r="207" spans="1:14" ht="20.100000000000001" customHeight="1">
      <c r="A207" s="230"/>
      <c r="B207" s="245"/>
      <c r="C207" s="270" t="s">
        <v>164</v>
      </c>
      <c r="D207" s="232">
        <v>3</v>
      </c>
      <c r="E207" s="232">
        <v>0</v>
      </c>
      <c r="F207" s="232">
        <v>8</v>
      </c>
      <c r="G207" s="232">
        <v>2</v>
      </c>
      <c r="H207" s="232">
        <v>4</v>
      </c>
      <c r="I207" s="232">
        <v>9</v>
      </c>
      <c r="J207" s="232">
        <v>59</v>
      </c>
      <c r="K207" s="232">
        <v>9</v>
      </c>
      <c r="L207" s="232">
        <v>0</v>
      </c>
      <c r="M207" s="253"/>
      <c r="N207" s="249"/>
    </row>
    <row r="208" spans="1:14" ht="20.100000000000001" customHeight="1">
      <c r="A208" s="230"/>
      <c r="B208" s="245"/>
      <c r="C208" s="270" t="s">
        <v>165</v>
      </c>
      <c r="D208" s="232">
        <v>3</v>
      </c>
      <c r="E208" s="232">
        <v>3</v>
      </c>
      <c r="F208" s="232">
        <v>5</v>
      </c>
      <c r="G208" s="232">
        <v>27</v>
      </c>
      <c r="H208" s="232">
        <v>12</v>
      </c>
      <c r="I208" s="232">
        <v>4</v>
      </c>
      <c r="J208" s="232">
        <v>2</v>
      </c>
      <c r="K208" s="232">
        <v>16</v>
      </c>
      <c r="L208" s="232">
        <v>4</v>
      </c>
      <c r="M208" s="253"/>
      <c r="N208" s="249"/>
    </row>
    <row r="209" spans="1:14" ht="20.100000000000001" customHeight="1">
      <c r="A209" s="230"/>
      <c r="B209" s="245"/>
      <c r="C209" s="270" t="s">
        <v>166</v>
      </c>
      <c r="D209" s="232">
        <v>1</v>
      </c>
      <c r="E209" s="232">
        <v>1</v>
      </c>
      <c r="F209" s="232">
        <v>6</v>
      </c>
      <c r="G209" s="232">
        <v>12</v>
      </c>
      <c r="H209" s="232">
        <v>6</v>
      </c>
      <c r="I209" s="232">
        <v>1</v>
      </c>
      <c r="J209" s="232">
        <v>3</v>
      </c>
      <c r="K209" s="232">
        <v>15</v>
      </c>
      <c r="L209" s="232">
        <v>2</v>
      </c>
      <c r="M209" s="253"/>
      <c r="N209" s="249"/>
    </row>
    <row r="210" spans="1:14" ht="20.100000000000001" customHeight="1">
      <c r="A210" s="230"/>
      <c r="B210" s="245"/>
      <c r="C210" s="270" t="s">
        <v>167</v>
      </c>
      <c r="D210" s="232">
        <v>3</v>
      </c>
      <c r="E210" s="232">
        <v>3</v>
      </c>
      <c r="F210" s="232">
        <v>4</v>
      </c>
      <c r="G210" s="232">
        <v>1</v>
      </c>
      <c r="H210" s="232">
        <v>9</v>
      </c>
      <c r="I210" s="232">
        <v>8</v>
      </c>
      <c r="J210" s="232">
        <v>1</v>
      </c>
      <c r="K210" s="232">
        <v>1</v>
      </c>
      <c r="L210" s="232">
        <v>1</v>
      </c>
      <c r="M210" s="253"/>
      <c r="N210" s="249"/>
    </row>
    <row r="211" spans="1:14" ht="20.100000000000001" customHeight="1">
      <c r="A211" s="230"/>
      <c r="B211" s="245"/>
      <c r="C211" s="270" t="s">
        <v>168</v>
      </c>
      <c r="D211" s="232">
        <v>0</v>
      </c>
      <c r="E211" s="232">
        <v>0</v>
      </c>
      <c r="F211" s="232">
        <v>0</v>
      </c>
      <c r="G211" s="232">
        <v>0</v>
      </c>
      <c r="H211" s="232">
        <v>1</v>
      </c>
      <c r="I211" s="232">
        <v>0</v>
      </c>
      <c r="J211" s="232">
        <v>0</v>
      </c>
      <c r="K211" s="232">
        <v>0</v>
      </c>
      <c r="L211" s="232">
        <v>0</v>
      </c>
      <c r="M211" s="253"/>
      <c r="N211" s="249"/>
    </row>
    <row r="212" spans="1:14" ht="20.100000000000001" customHeight="1">
      <c r="A212" s="230"/>
      <c r="B212" s="245" t="s">
        <v>117</v>
      </c>
      <c r="C212" s="270" t="s">
        <v>169</v>
      </c>
      <c r="D212" s="273">
        <f>SUM(D213:D219)</f>
        <v>1</v>
      </c>
      <c r="E212" s="273">
        <f>SUM(E213:E219)</f>
        <v>0</v>
      </c>
      <c r="F212" s="273">
        <f>SUM(F213:F219)</f>
        <v>1</v>
      </c>
      <c r="G212" s="273">
        <f t="shared" ref="G212" si="54">SUM(G213:G219)</f>
        <v>0</v>
      </c>
      <c r="H212" s="273">
        <f>H213+H214+H215+H216+H217+H218+H219</f>
        <v>0</v>
      </c>
      <c r="I212" s="273">
        <f>I213+I214+I215+I216+I217+I218+I219</f>
        <v>2</v>
      </c>
      <c r="J212" s="273">
        <f>J213+J214+J215+J216+J217+J218+J219</f>
        <v>0</v>
      </c>
      <c r="K212" s="273">
        <v>2</v>
      </c>
      <c r="L212" s="273">
        <v>0</v>
      </c>
      <c r="M212" s="275"/>
      <c r="N212" s="249"/>
    </row>
    <row r="213" spans="1:14" ht="20.100000000000001" customHeight="1">
      <c r="A213" s="230"/>
      <c r="B213" s="245"/>
      <c r="C213" s="270" t="s">
        <v>162</v>
      </c>
      <c r="D213" s="232">
        <v>0</v>
      </c>
      <c r="E213" s="232">
        <v>0</v>
      </c>
      <c r="F213" s="232">
        <v>0</v>
      </c>
      <c r="G213" s="232">
        <v>0</v>
      </c>
      <c r="H213" s="232">
        <v>0</v>
      </c>
      <c r="I213" s="232">
        <v>0</v>
      </c>
      <c r="J213" s="232">
        <v>0</v>
      </c>
      <c r="K213" s="232">
        <v>0</v>
      </c>
      <c r="L213" s="232">
        <v>0</v>
      </c>
      <c r="M213" s="253"/>
      <c r="N213" s="249"/>
    </row>
    <row r="214" spans="1:14" ht="20.100000000000001" customHeight="1">
      <c r="A214" s="230"/>
      <c r="B214" s="245"/>
      <c r="C214" s="270" t="s">
        <v>163</v>
      </c>
      <c r="D214" s="232">
        <v>1</v>
      </c>
      <c r="E214" s="232">
        <v>0</v>
      </c>
      <c r="F214" s="232">
        <v>1</v>
      </c>
      <c r="G214" s="232">
        <v>0</v>
      </c>
      <c r="H214" s="232">
        <v>0</v>
      </c>
      <c r="I214" s="232">
        <v>1</v>
      </c>
      <c r="J214" s="232">
        <v>0</v>
      </c>
      <c r="K214" s="232">
        <v>1</v>
      </c>
      <c r="L214" s="232">
        <v>0</v>
      </c>
      <c r="M214" s="253"/>
      <c r="N214" s="249"/>
    </row>
    <row r="215" spans="1:14" ht="20.100000000000001" customHeight="1">
      <c r="A215" s="230"/>
      <c r="B215" s="245"/>
      <c r="C215" s="270" t="s">
        <v>164</v>
      </c>
      <c r="D215" s="232">
        <v>0</v>
      </c>
      <c r="E215" s="232">
        <v>0</v>
      </c>
      <c r="F215" s="232">
        <v>0</v>
      </c>
      <c r="G215" s="232">
        <v>0</v>
      </c>
      <c r="H215" s="232">
        <v>0</v>
      </c>
      <c r="I215" s="232">
        <v>1</v>
      </c>
      <c r="J215" s="232">
        <v>0</v>
      </c>
      <c r="K215" s="232">
        <v>1</v>
      </c>
      <c r="L215" s="232">
        <v>0</v>
      </c>
      <c r="M215" s="253"/>
      <c r="N215" s="249"/>
    </row>
    <row r="216" spans="1:14" ht="20.100000000000001" customHeight="1">
      <c r="A216" s="230"/>
      <c r="B216" s="245"/>
      <c r="C216" s="270" t="s">
        <v>165</v>
      </c>
      <c r="D216" s="232">
        <v>0</v>
      </c>
      <c r="E216" s="232">
        <v>0</v>
      </c>
      <c r="F216" s="232">
        <v>0</v>
      </c>
      <c r="G216" s="232">
        <v>0</v>
      </c>
      <c r="H216" s="232">
        <v>0</v>
      </c>
      <c r="I216" s="232">
        <v>0</v>
      </c>
      <c r="J216" s="232">
        <v>0</v>
      </c>
      <c r="K216" s="232">
        <v>0</v>
      </c>
      <c r="L216" s="232">
        <v>0</v>
      </c>
      <c r="M216" s="253"/>
      <c r="N216" s="249"/>
    </row>
    <row r="217" spans="1:14" ht="20.100000000000001" customHeight="1">
      <c r="A217" s="230"/>
      <c r="B217" s="245"/>
      <c r="C217" s="270" t="s">
        <v>166</v>
      </c>
      <c r="D217" s="232">
        <v>0</v>
      </c>
      <c r="E217" s="232">
        <v>0</v>
      </c>
      <c r="F217" s="232">
        <v>0</v>
      </c>
      <c r="G217" s="232">
        <v>0</v>
      </c>
      <c r="H217" s="232">
        <v>0</v>
      </c>
      <c r="I217" s="232">
        <v>0</v>
      </c>
      <c r="J217" s="232">
        <v>0</v>
      </c>
      <c r="K217" s="232">
        <v>0</v>
      </c>
      <c r="L217" s="232">
        <v>0</v>
      </c>
      <c r="M217" s="253"/>
      <c r="N217" s="249"/>
    </row>
    <row r="218" spans="1:14" ht="20.100000000000001" customHeight="1">
      <c r="A218" s="230"/>
      <c r="B218" s="245"/>
      <c r="C218" s="270" t="s">
        <v>167</v>
      </c>
      <c r="D218" s="232">
        <v>0</v>
      </c>
      <c r="E218" s="232">
        <v>0</v>
      </c>
      <c r="F218" s="232">
        <v>0</v>
      </c>
      <c r="G218" s="232">
        <v>0</v>
      </c>
      <c r="H218" s="232">
        <v>0</v>
      </c>
      <c r="I218" s="232">
        <v>0</v>
      </c>
      <c r="J218" s="232">
        <v>0</v>
      </c>
      <c r="K218" s="232">
        <v>0</v>
      </c>
      <c r="L218" s="232">
        <v>0</v>
      </c>
      <c r="M218" s="253"/>
      <c r="N218" s="249"/>
    </row>
    <row r="219" spans="1:14" ht="20.100000000000001" customHeight="1">
      <c r="A219" s="230"/>
      <c r="B219" s="245"/>
      <c r="C219" s="270" t="s">
        <v>168</v>
      </c>
      <c r="D219" s="232">
        <v>0</v>
      </c>
      <c r="E219" s="232">
        <v>0</v>
      </c>
      <c r="F219" s="232">
        <v>0</v>
      </c>
      <c r="G219" s="232">
        <v>0</v>
      </c>
      <c r="H219" s="232">
        <v>0</v>
      </c>
      <c r="I219" s="232">
        <v>0</v>
      </c>
      <c r="J219" s="232">
        <v>0</v>
      </c>
      <c r="K219" s="232">
        <v>0</v>
      </c>
      <c r="L219" s="232">
        <v>0</v>
      </c>
      <c r="M219" s="253"/>
      <c r="N219" s="249"/>
    </row>
    <row r="220" spans="1:14" ht="20.100000000000001" customHeight="1">
      <c r="A220" s="230"/>
      <c r="B220" s="245" t="s">
        <v>119</v>
      </c>
      <c r="C220" s="270" t="s">
        <v>170</v>
      </c>
      <c r="D220" s="273">
        <f>SUM(D221:D226)</f>
        <v>1</v>
      </c>
      <c r="E220" s="273">
        <f>SUM(E221:E226)</f>
        <v>0</v>
      </c>
      <c r="F220" s="273">
        <f>SUM(F221:F226)</f>
        <v>1</v>
      </c>
      <c r="G220" s="273">
        <v>0</v>
      </c>
      <c r="H220" s="273">
        <f>H221+H222+H223+H224+H225+H226+H227</f>
        <v>0</v>
      </c>
      <c r="I220" s="273">
        <f>I221+I222+I223+I224+I225+I226+I227</f>
        <v>2</v>
      </c>
      <c r="J220" s="273">
        <f>J221+J222+J223+J224+J225+J226+J227</f>
        <v>0</v>
      </c>
      <c r="K220" s="273">
        <v>2</v>
      </c>
      <c r="L220" s="273">
        <v>0</v>
      </c>
      <c r="M220" s="275"/>
      <c r="N220" s="249"/>
    </row>
    <row r="221" spans="1:14" ht="20.100000000000001" customHeight="1">
      <c r="A221" s="230"/>
      <c r="B221" s="245"/>
      <c r="C221" s="270" t="s">
        <v>162</v>
      </c>
      <c r="D221" s="232">
        <v>0</v>
      </c>
      <c r="E221" s="232">
        <v>0</v>
      </c>
      <c r="F221" s="232">
        <v>0</v>
      </c>
      <c r="G221" s="232">
        <v>0</v>
      </c>
      <c r="H221" s="232">
        <v>0</v>
      </c>
      <c r="I221" s="232">
        <v>0</v>
      </c>
      <c r="J221" s="232">
        <v>0</v>
      </c>
      <c r="K221" s="232">
        <v>0</v>
      </c>
      <c r="L221" s="232">
        <v>0</v>
      </c>
      <c r="M221" s="253"/>
      <c r="N221" s="249"/>
    </row>
    <row r="222" spans="1:14" ht="20.100000000000001" customHeight="1">
      <c r="A222" s="230"/>
      <c r="B222" s="245"/>
      <c r="C222" s="270" t="s">
        <v>163</v>
      </c>
      <c r="D222" s="232">
        <v>1</v>
      </c>
      <c r="E222" s="232">
        <v>0</v>
      </c>
      <c r="F222" s="232">
        <v>1</v>
      </c>
      <c r="G222" s="232">
        <v>0</v>
      </c>
      <c r="H222" s="232">
        <v>0</v>
      </c>
      <c r="I222" s="232">
        <v>1</v>
      </c>
      <c r="J222" s="232">
        <v>0</v>
      </c>
      <c r="K222" s="232">
        <v>1</v>
      </c>
      <c r="L222" s="232">
        <v>0</v>
      </c>
      <c r="M222" s="253"/>
      <c r="N222" s="249"/>
    </row>
    <row r="223" spans="1:14" ht="20.100000000000001" customHeight="1">
      <c r="A223" s="230"/>
      <c r="B223" s="245"/>
      <c r="C223" s="270" t="s">
        <v>164</v>
      </c>
      <c r="D223" s="232">
        <v>0</v>
      </c>
      <c r="E223" s="232">
        <v>0</v>
      </c>
      <c r="F223" s="232">
        <v>0</v>
      </c>
      <c r="G223" s="232">
        <v>0</v>
      </c>
      <c r="H223" s="232">
        <v>0</v>
      </c>
      <c r="I223" s="232">
        <v>1</v>
      </c>
      <c r="J223" s="232">
        <v>0</v>
      </c>
      <c r="K223" s="232">
        <v>1</v>
      </c>
      <c r="L223" s="232">
        <v>0</v>
      </c>
      <c r="M223" s="253"/>
      <c r="N223" s="249"/>
    </row>
    <row r="224" spans="1:14" ht="20.100000000000001" customHeight="1">
      <c r="A224" s="230"/>
      <c r="B224" s="245"/>
      <c r="C224" s="270" t="s">
        <v>165</v>
      </c>
      <c r="D224" s="232">
        <v>0</v>
      </c>
      <c r="E224" s="232">
        <v>0</v>
      </c>
      <c r="F224" s="232">
        <v>0</v>
      </c>
      <c r="G224" s="232">
        <v>0</v>
      </c>
      <c r="H224" s="232">
        <v>0</v>
      </c>
      <c r="I224" s="232">
        <v>0</v>
      </c>
      <c r="J224" s="232">
        <v>0</v>
      </c>
      <c r="K224" s="232">
        <v>0</v>
      </c>
      <c r="L224" s="232">
        <v>0</v>
      </c>
      <c r="M224" s="253"/>
      <c r="N224" s="249"/>
    </row>
    <row r="225" spans="1:14" ht="20.100000000000001" customHeight="1">
      <c r="A225" s="230"/>
      <c r="B225" s="245"/>
      <c r="C225" s="270" t="s">
        <v>166</v>
      </c>
      <c r="D225" s="232">
        <v>0</v>
      </c>
      <c r="E225" s="232">
        <v>0</v>
      </c>
      <c r="F225" s="232">
        <v>0</v>
      </c>
      <c r="G225" s="232">
        <v>0</v>
      </c>
      <c r="H225" s="232">
        <v>0</v>
      </c>
      <c r="I225" s="232">
        <v>0</v>
      </c>
      <c r="J225" s="232">
        <v>0</v>
      </c>
      <c r="K225" s="232">
        <v>0</v>
      </c>
      <c r="L225" s="232">
        <v>0</v>
      </c>
      <c r="M225" s="253"/>
      <c r="N225" s="249"/>
    </row>
    <row r="226" spans="1:14" ht="20.100000000000001" customHeight="1">
      <c r="A226" s="230"/>
      <c r="B226" s="245"/>
      <c r="C226" s="270" t="s">
        <v>167</v>
      </c>
      <c r="D226" s="232">
        <v>0</v>
      </c>
      <c r="E226" s="232">
        <v>0</v>
      </c>
      <c r="F226" s="232">
        <v>0</v>
      </c>
      <c r="G226" s="232">
        <v>0</v>
      </c>
      <c r="H226" s="232">
        <v>0</v>
      </c>
      <c r="I226" s="232">
        <v>0</v>
      </c>
      <c r="J226" s="232">
        <v>0</v>
      </c>
      <c r="K226" s="232">
        <v>0</v>
      </c>
      <c r="L226" s="232">
        <v>0</v>
      </c>
      <c r="M226" s="253"/>
      <c r="N226" s="249"/>
    </row>
    <row r="227" spans="1:14" ht="20.100000000000001" customHeight="1">
      <c r="A227" s="230"/>
      <c r="B227" s="245" t="s">
        <v>121</v>
      </c>
      <c r="C227" s="270" t="s">
        <v>171</v>
      </c>
      <c r="D227" s="273">
        <f>SUM(D228:D234)</f>
        <v>0</v>
      </c>
      <c r="E227" s="273">
        <f>SUM(E228:E234)</f>
        <v>0</v>
      </c>
      <c r="F227" s="273">
        <f>SUM(F228:F234)</f>
        <v>0</v>
      </c>
      <c r="G227" s="273">
        <v>0</v>
      </c>
      <c r="H227" s="273">
        <f>H228+H229+H230+H231+H232+H233+H234</f>
        <v>0</v>
      </c>
      <c r="I227" s="241">
        <v>0</v>
      </c>
      <c r="J227" s="241">
        <v>0</v>
      </c>
      <c r="K227" s="232">
        <v>0</v>
      </c>
      <c r="L227" s="232">
        <v>0</v>
      </c>
      <c r="M227" s="275"/>
      <c r="N227" s="249"/>
    </row>
    <row r="228" spans="1:14" ht="20.100000000000001" customHeight="1">
      <c r="A228" s="230"/>
      <c r="B228" s="245"/>
      <c r="C228" s="270" t="s">
        <v>162</v>
      </c>
      <c r="D228" s="232">
        <v>0</v>
      </c>
      <c r="E228" s="232">
        <v>0</v>
      </c>
      <c r="F228" s="232">
        <v>0</v>
      </c>
      <c r="G228" s="232">
        <v>0</v>
      </c>
      <c r="H228" s="232">
        <v>0</v>
      </c>
      <c r="I228" s="232">
        <v>0</v>
      </c>
      <c r="J228" s="232">
        <v>0</v>
      </c>
      <c r="K228" s="232">
        <v>0</v>
      </c>
      <c r="L228" s="232">
        <v>0</v>
      </c>
      <c r="M228" s="253"/>
      <c r="N228" s="249"/>
    </row>
    <row r="229" spans="1:14" ht="20.100000000000001" customHeight="1">
      <c r="A229" s="230"/>
      <c r="B229" s="245"/>
      <c r="C229" s="270" t="s">
        <v>163</v>
      </c>
      <c r="D229" s="232">
        <v>0</v>
      </c>
      <c r="E229" s="232">
        <v>0</v>
      </c>
      <c r="F229" s="232">
        <v>0</v>
      </c>
      <c r="G229" s="232">
        <v>0</v>
      </c>
      <c r="H229" s="232">
        <v>0</v>
      </c>
      <c r="I229" s="232">
        <v>0</v>
      </c>
      <c r="J229" s="232">
        <v>0</v>
      </c>
      <c r="K229" s="232">
        <v>0</v>
      </c>
      <c r="L229" s="232">
        <v>0</v>
      </c>
      <c r="M229" s="253"/>
      <c r="N229" s="249"/>
    </row>
    <row r="230" spans="1:14" ht="20.100000000000001" customHeight="1">
      <c r="A230" s="230"/>
      <c r="B230" s="245"/>
      <c r="C230" s="270" t="s">
        <v>164</v>
      </c>
      <c r="D230" s="232">
        <v>0</v>
      </c>
      <c r="E230" s="232">
        <v>0</v>
      </c>
      <c r="F230" s="232">
        <v>0</v>
      </c>
      <c r="G230" s="232">
        <v>0</v>
      </c>
      <c r="H230" s="232">
        <v>0</v>
      </c>
      <c r="I230" s="232">
        <v>0</v>
      </c>
      <c r="J230" s="232">
        <v>0</v>
      </c>
      <c r="K230" s="232">
        <v>0</v>
      </c>
      <c r="L230" s="232">
        <v>0</v>
      </c>
      <c r="M230" s="253"/>
      <c r="N230" s="249"/>
    </row>
    <row r="231" spans="1:14" ht="20.100000000000001" customHeight="1">
      <c r="A231" s="230"/>
      <c r="B231" s="245"/>
      <c r="C231" s="270" t="s">
        <v>165</v>
      </c>
      <c r="D231" s="232">
        <v>0</v>
      </c>
      <c r="E231" s="232">
        <v>0</v>
      </c>
      <c r="F231" s="232">
        <v>0</v>
      </c>
      <c r="G231" s="232">
        <v>0</v>
      </c>
      <c r="H231" s="232">
        <v>0</v>
      </c>
      <c r="I231" s="232">
        <v>0</v>
      </c>
      <c r="J231" s="232">
        <v>0</v>
      </c>
      <c r="K231" s="232">
        <v>0</v>
      </c>
      <c r="L231" s="232">
        <v>0</v>
      </c>
      <c r="M231" s="253"/>
      <c r="N231" s="249"/>
    </row>
    <row r="232" spans="1:14" ht="20.100000000000001" customHeight="1">
      <c r="A232" s="230"/>
      <c r="B232" s="245"/>
      <c r="C232" s="270" t="s">
        <v>166</v>
      </c>
      <c r="D232" s="232">
        <v>0</v>
      </c>
      <c r="E232" s="232">
        <v>0</v>
      </c>
      <c r="F232" s="232">
        <v>0</v>
      </c>
      <c r="G232" s="232">
        <v>0</v>
      </c>
      <c r="H232" s="232">
        <v>0</v>
      </c>
      <c r="I232" s="232">
        <v>0</v>
      </c>
      <c r="J232" s="232">
        <v>0</v>
      </c>
      <c r="K232" s="232">
        <v>0</v>
      </c>
      <c r="L232" s="232">
        <v>0</v>
      </c>
      <c r="M232" s="253"/>
      <c r="N232" s="249"/>
    </row>
    <row r="233" spans="1:14" ht="20.100000000000001" customHeight="1">
      <c r="A233" s="230"/>
      <c r="B233" s="245"/>
      <c r="C233" s="270" t="s">
        <v>167</v>
      </c>
      <c r="D233" s="232">
        <v>0</v>
      </c>
      <c r="E233" s="232">
        <v>0</v>
      </c>
      <c r="F233" s="232">
        <v>0</v>
      </c>
      <c r="G233" s="232">
        <v>0</v>
      </c>
      <c r="H233" s="232">
        <v>0</v>
      </c>
      <c r="I233" s="232">
        <v>0</v>
      </c>
      <c r="J233" s="232">
        <v>0</v>
      </c>
      <c r="K233" s="232">
        <v>0</v>
      </c>
      <c r="L233" s="232">
        <v>0</v>
      </c>
      <c r="M233" s="253"/>
      <c r="N233" s="249"/>
    </row>
    <row r="234" spans="1:14" ht="20.100000000000001" customHeight="1">
      <c r="A234" s="230"/>
      <c r="B234" s="245"/>
      <c r="C234" s="270" t="s">
        <v>168</v>
      </c>
      <c r="D234" s="232">
        <v>0</v>
      </c>
      <c r="E234" s="232">
        <v>0</v>
      </c>
      <c r="F234" s="232">
        <v>0</v>
      </c>
      <c r="G234" s="232">
        <v>0</v>
      </c>
      <c r="H234" s="232">
        <v>0</v>
      </c>
      <c r="I234" s="232">
        <v>0</v>
      </c>
      <c r="J234" s="232">
        <v>0</v>
      </c>
      <c r="K234" s="232">
        <v>0</v>
      </c>
      <c r="L234" s="232">
        <v>0</v>
      </c>
      <c r="M234" s="253"/>
      <c r="N234" s="249"/>
    </row>
    <row r="235" spans="1:14" ht="20.100000000000001" customHeight="1">
      <c r="A235" s="230"/>
      <c r="B235" s="245" t="s">
        <v>123</v>
      </c>
      <c r="C235" s="270" t="s">
        <v>172</v>
      </c>
      <c r="D235" s="273">
        <f>SUM(D236:D242)</f>
        <v>0</v>
      </c>
      <c r="E235" s="273">
        <f>SUM(E236:E242)</f>
        <v>0</v>
      </c>
      <c r="F235" s="273">
        <f>SUM(F236:F242)</f>
        <v>0</v>
      </c>
      <c r="G235" s="273">
        <f t="shared" ref="G235" si="55">SUM(G236:G242)</f>
        <v>0</v>
      </c>
      <c r="H235" s="273">
        <f>I234</f>
        <v>0</v>
      </c>
      <c r="I235" s="273">
        <v>0</v>
      </c>
      <c r="J235" s="273">
        <v>0</v>
      </c>
      <c r="K235" s="232">
        <v>0</v>
      </c>
      <c r="L235" s="232">
        <v>0</v>
      </c>
      <c r="M235" s="275"/>
      <c r="N235" s="249"/>
    </row>
    <row r="236" spans="1:14" ht="20.100000000000001" customHeight="1">
      <c r="A236" s="230"/>
      <c r="B236" s="245"/>
      <c r="C236" s="270" t="s">
        <v>162</v>
      </c>
      <c r="D236" s="232">
        <v>0</v>
      </c>
      <c r="E236" s="232">
        <v>0</v>
      </c>
      <c r="F236" s="232">
        <v>0</v>
      </c>
      <c r="G236" s="232">
        <v>0</v>
      </c>
      <c r="H236" s="232">
        <v>0</v>
      </c>
      <c r="I236" s="232">
        <v>0</v>
      </c>
      <c r="J236" s="232">
        <v>0</v>
      </c>
      <c r="K236" s="232">
        <v>0</v>
      </c>
      <c r="L236" s="232">
        <v>0</v>
      </c>
      <c r="M236" s="253"/>
      <c r="N236" s="249"/>
    </row>
    <row r="237" spans="1:14" ht="20.100000000000001" customHeight="1">
      <c r="A237" s="230"/>
      <c r="B237" s="245"/>
      <c r="C237" s="270" t="s">
        <v>163</v>
      </c>
      <c r="D237" s="232">
        <v>0</v>
      </c>
      <c r="E237" s="232">
        <v>0</v>
      </c>
      <c r="F237" s="232">
        <v>0</v>
      </c>
      <c r="G237" s="232">
        <v>0</v>
      </c>
      <c r="H237" s="232">
        <v>0</v>
      </c>
      <c r="I237" s="232">
        <v>0</v>
      </c>
      <c r="J237" s="232">
        <v>0</v>
      </c>
      <c r="K237" s="232">
        <v>0</v>
      </c>
      <c r="L237" s="232">
        <v>0</v>
      </c>
      <c r="M237" s="253"/>
      <c r="N237" s="249"/>
    </row>
    <row r="238" spans="1:14" ht="20.100000000000001" customHeight="1">
      <c r="A238" s="230"/>
      <c r="B238" s="245"/>
      <c r="C238" s="270" t="s">
        <v>164</v>
      </c>
      <c r="D238" s="232">
        <v>0</v>
      </c>
      <c r="E238" s="232">
        <v>0</v>
      </c>
      <c r="F238" s="232">
        <v>0</v>
      </c>
      <c r="G238" s="232">
        <v>0</v>
      </c>
      <c r="H238" s="232">
        <v>0</v>
      </c>
      <c r="I238" s="232">
        <v>0</v>
      </c>
      <c r="J238" s="232">
        <v>0</v>
      </c>
      <c r="K238" s="232">
        <v>0</v>
      </c>
      <c r="L238" s="232">
        <v>0</v>
      </c>
      <c r="M238" s="253"/>
      <c r="N238" s="249"/>
    </row>
    <row r="239" spans="1:14" ht="20.100000000000001" customHeight="1">
      <c r="A239" s="230"/>
      <c r="B239" s="245"/>
      <c r="C239" s="270" t="s">
        <v>165</v>
      </c>
      <c r="D239" s="232">
        <v>0</v>
      </c>
      <c r="E239" s="232">
        <v>0</v>
      </c>
      <c r="F239" s="232">
        <v>0</v>
      </c>
      <c r="G239" s="232">
        <v>0</v>
      </c>
      <c r="H239" s="232">
        <v>0</v>
      </c>
      <c r="I239" s="232">
        <v>0</v>
      </c>
      <c r="J239" s="232">
        <v>0</v>
      </c>
      <c r="K239" s="232">
        <v>0</v>
      </c>
      <c r="L239" s="232">
        <v>0</v>
      </c>
      <c r="M239" s="253"/>
      <c r="N239" s="249"/>
    </row>
    <row r="240" spans="1:14" ht="20.100000000000001" customHeight="1">
      <c r="A240" s="230"/>
      <c r="B240" s="245"/>
      <c r="C240" s="270" t="s">
        <v>166</v>
      </c>
      <c r="D240" s="232">
        <v>0</v>
      </c>
      <c r="E240" s="232">
        <v>0</v>
      </c>
      <c r="F240" s="232">
        <v>0</v>
      </c>
      <c r="G240" s="232">
        <v>0</v>
      </c>
      <c r="H240" s="232">
        <v>0</v>
      </c>
      <c r="I240" s="232">
        <v>0</v>
      </c>
      <c r="J240" s="232">
        <v>0</v>
      </c>
      <c r="K240" s="232">
        <v>0</v>
      </c>
      <c r="L240" s="232">
        <v>0</v>
      </c>
      <c r="M240" s="253"/>
      <c r="N240" s="249"/>
    </row>
    <row r="241" spans="1:14" ht="20.100000000000001" customHeight="1">
      <c r="A241" s="230"/>
      <c r="B241" s="245"/>
      <c r="C241" s="270" t="s">
        <v>167</v>
      </c>
      <c r="D241" s="232">
        <v>0</v>
      </c>
      <c r="E241" s="232">
        <v>0</v>
      </c>
      <c r="F241" s="232">
        <v>0</v>
      </c>
      <c r="G241" s="232">
        <v>0</v>
      </c>
      <c r="H241" s="232">
        <v>0</v>
      </c>
      <c r="I241" s="232">
        <v>0</v>
      </c>
      <c r="J241" s="232">
        <v>0</v>
      </c>
      <c r="K241" s="232">
        <v>0</v>
      </c>
      <c r="L241" s="232">
        <v>0</v>
      </c>
      <c r="M241" s="253"/>
      <c r="N241" s="249"/>
    </row>
    <row r="242" spans="1:14" ht="20.100000000000001" customHeight="1">
      <c r="A242" s="230"/>
      <c r="B242" s="245"/>
      <c r="C242" s="270" t="s">
        <v>168</v>
      </c>
      <c r="D242" s="232">
        <v>0</v>
      </c>
      <c r="E242" s="232">
        <v>0</v>
      </c>
      <c r="F242" s="232">
        <v>0</v>
      </c>
      <c r="G242" s="232">
        <v>0</v>
      </c>
      <c r="H242" s="232">
        <v>0</v>
      </c>
      <c r="I242" s="232">
        <v>0</v>
      </c>
      <c r="J242" s="232">
        <v>0</v>
      </c>
      <c r="K242" s="232">
        <v>0</v>
      </c>
      <c r="L242" s="232">
        <v>0</v>
      </c>
      <c r="M242" s="253"/>
      <c r="N242" s="249"/>
    </row>
    <row r="243" spans="1:14" ht="20.100000000000001" customHeight="1">
      <c r="A243" s="230"/>
      <c r="B243" s="245" t="s">
        <v>125</v>
      </c>
      <c r="C243" s="270" t="s">
        <v>173</v>
      </c>
      <c r="D243" s="273">
        <f>SUM(D244:D250)</f>
        <v>1</v>
      </c>
      <c r="E243" s="273">
        <f>SUM(E244:E250)</f>
        <v>1</v>
      </c>
      <c r="F243" s="273">
        <f>SUM(F244:F250)</f>
        <v>0</v>
      </c>
      <c r="G243" s="273">
        <f t="shared" ref="G243" si="56">SUM(G244:G250)</f>
        <v>0</v>
      </c>
      <c r="H243" s="273">
        <f>H244+H245+H246+H247+H248+H249+H250</f>
        <v>0</v>
      </c>
      <c r="I243" s="273">
        <v>2</v>
      </c>
      <c r="J243" s="273">
        <v>0</v>
      </c>
      <c r="K243" s="273">
        <f>SUM(K244:K250)</f>
        <v>0</v>
      </c>
      <c r="L243" s="273">
        <f t="shared" ref="L243" si="57">SUM(L244:L250)</f>
        <v>0</v>
      </c>
      <c r="M243" s="275"/>
      <c r="N243" s="249"/>
    </row>
    <row r="244" spans="1:14" ht="20.100000000000001" customHeight="1">
      <c r="A244" s="230"/>
      <c r="B244" s="245"/>
      <c r="C244" s="270" t="s">
        <v>162</v>
      </c>
      <c r="D244" s="232">
        <v>0</v>
      </c>
      <c r="E244" s="232">
        <v>0</v>
      </c>
      <c r="F244" s="232">
        <v>0</v>
      </c>
      <c r="G244" s="232">
        <v>0</v>
      </c>
      <c r="H244" s="232">
        <v>0</v>
      </c>
      <c r="I244" s="232">
        <v>1</v>
      </c>
      <c r="J244" s="232">
        <v>0</v>
      </c>
      <c r="K244" s="232">
        <v>0</v>
      </c>
      <c r="L244" s="232">
        <v>0</v>
      </c>
      <c r="M244" s="253"/>
      <c r="N244" s="249"/>
    </row>
    <row r="245" spans="1:14" ht="20.100000000000001" customHeight="1">
      <c r="A245" s="230"/>
      <c r="B245" s="245"/>
      <c r="C245" s="270" t="s">
        <v>163</v>
      </c>
      <c r="D245" s="232">
        <v>1</v>
      </c>
      <c r="E245" s="232">
        <v>1</v>
      </c>
      <c r="F245" s="232">
        <v>0</v>
      </c>
      <c r="G245" s="232">
        <v>0</v>
      </c>
      <c r="H245" s="232">
        <v>0</v>
      </c>
      <c r="I245" s="232">
        <v>1</v>
      </c>
      <c r="J245" s="232">
        <v>0</v>
      </c>
      <c r="K245" s="232">
        <v>0</v>
      </c>
      <c r="L245" s="232">
        <v>0</v>
      </c>
      <c r="M245" s="253"/>
      <c r="N245" s="249"/>
    </row>
    <row r="246" spans="1:14" ht="20.100000000000001" customHeight="1">
      <c r="A246" s="230"/>
      <c r="B246" s="245"/>
      <c r="C246" s="270" t="s">
        <v>164</v>
      </c>
      <c r="D246" s="232">
        <v>0</v>
      </c>
      <c r="E246" s="232">
        <v>0</v>
      </c>
      <c r="F246" s="232">
        <v>0</v>
      </c>
      <c r="G246" s="232">
        <v>0</v>
      </c>
      <c r="H246" s="232">
        <v>0</v>
      </c>
      <c r="I246" s="232">
        <v>0</v>
      </c>
      <c r="J246" s="232">
        <v>0</v>
      </c>
      <c r="K246" s="232">
        <v>0</v>
      </c>
      <c r="L246" s="232">
        <v>0</v>
      </c>
      <c r="M246" s="253"/>
      <c r="N246" s="249"/>
    </row>
    <row r="247" spans="1:14" ht="20.100000000000001" customHeight="1">
      <c r="A247" s="230"/>
      <c r="B247" s="245"/>
      <c r="C247" s="270" t="s">
        <v>165</v>
      </c>
      <c r="D247" s="232">
        <v>0</v>
      </c>
      <c r="E247" s="232">
        <v>0</v>
      </c>
      <c r="F247" s="232">
        <v>0</v>
      </c>
      <c r="G247" s="232">
        <v>0</v>
      </c>
      <c r="H247" s="232">
        <v>0</v>
      </c>
      <c r="I247" s="232">
        <v>0</v>
      </c>
      <c r="J247" s="232">
        <v>0</v>
      </c>
      <c r="K247" s="232">
        <v>0</v>
      </c>
      <c r="L247" s="232">
        <v>0</v>
      </c>
      <c r="M247" s="253"/>
      <c r="N247" s="249"/>
    </row>
    <row r="248" spans="1:14" ht="20.100000000000001" customHeight="1">
      <c r="A248" s="230"/>
      <c r="B248" s="245"/>
      <c r="C248" s="270" t="s">
        <v>166</v>
      </c>
      <c r="D248" s="232">
        <v>0</v>
      </c>
      <c r="E248" s="232">
        <v>0</v>
      </c>
      <c r="F248" s="232">
        <v>0</v>
      </c>
      <c r="G248" s="232">
        <v>0</v>
      </c>
      <c r="H248" s="232">
        <v>0</v>
      </c>
      <c r="I248" s="232">
        <v>0</v>
      </c>
      <c r="J248" s="232">
        <v>0</v>
      </c>
      <c r="K248" s="232">
        <v>0</v>
      </c>
      <c r="L248" s="232">
        <v>0</v>
      </c>
      <c r="M248" s="253"/>
      <c r="N248" s="249"/>
    </row>
    <row r="249" spans="1:14" ht="20.100000000000001" customHeight="1">
      <c r="A249" s="230"/>
      <c r="B249" s="245"/>
      <c r="C249" s="270" t="s">
        <v>167</v>
      </c>
      <c r="D249" s="232">
        <v>0</v>
      </c>
      <c r="E249" s="232">
        <v>0</v>
      </c>
      <c r="F249" s="232">
        <v>0</v>
      </c>
      <c r="G249" s="232">
        <v>0</v>
      </c>
      <c r="H249" s="232">
        <v>0</v>
      </c>
      <c r="I249" s="232">
        <v>0</v>
      </c>
      <c r="J249" s="232">
        <v>0</v>
      </c>
      <c r="K249" s="232">
        <v>0</v>
      </c>
      <c r="L249" s="232">
        <v>0</v>
      </c>
      <c r="M249" s="253"/>
      <c r="N249" s="249"/>
    </row>
    <row r="250" spans="1:14" ht="20.100000000000001" customHeight="1">
      <c r="A250" s="230"/>
      <c r="B250" s="245"/>
      <c r="C250" s="270" t="s">
        <v>168</v>
      </c>
      <c r="D250" s="232">
        <v>0</v>
      </c>
      <c r="E250" s="232">
        <v>0</v>
      </c>
      <c r="F250" s="232">
        <v>0</v>
      </c>
      <c r="G250" s="232">
        <v>0</v>
      </c>
      <c r="H250" s="232">
        <v>0</v>
      </c>
      <c r="I250" s="232">
        <v>0</v>
      </c>
      <c r="J250" s="232">
        <v>0</v>
      </c>
      <c r="K250" s="232">
        <v>0</v>
      </c>
      <c r="L250" s="232">
        <v>0</v>
      </c>
      <c r="M250" s="253"/>
      <c r="N250" s="249"/>
    </row>
    <row r="251" spans="1:14" ht="20.100000000000001" customHeight="1">
      <c r="A251" s="236" t="s">
        <v>174</v>
      </c>
      <c r="B251" s="352" t="s">
        <v>175</v>
      </c>
      <c r="C251" s="353"/>
      <c r="D251" s="237"/>
      <c r="E251" s="237"/>
      <c r="F251" s="237"/>
      <c r="G251" s="237"/>
      <c r="H251" s="237"/>
      <c r="I251" s="237"/>
      <c r="J251" s="237"/>
      <c r="K251" s="237"/>
      <c r="L251" s="237"/>
      <c r="M251" s="254"/>
      <c r="N251" s="249"/>
    </row>
    <row r="252" spans="1:14" ht="20.100000000000001" customHeight="1">
      <c r="A252" s="230"/>
      <c r="B252" s="274" t="s">
        <v>55</v>
      </c>
      <c r="C252" s="270" t="s">
        <v>176</v>
      </c>
      <c r="D252" s="241">
        <f>D253+D254</f>
        <v>0</v>
      </c>
      <c r="E252" s="241">
        <f>E253+E254</f>
        <v>1</v>
      </c>
      <c r="F252" s="241">
        <f>F253+F254</f>
        <v>1</v>
      </c>
      <c r="G252" s="241">
        <f t="shared" ref="G252" si="58">G253+G254</f>
        <v>1</v>
      </c>
      <c r="H252" s="241">
        <f t="shared" ref="H252" si="59">H253+H254</f>
        <v>1</v>
      </c>
      <c r="I252" s="241">
        <f>I253+I254</f>
        <v>2</v>
      </c>
      <c r="J252" s="241">
        <f>J253+J254</f>
        <v>1</v>
      </c>
      <c r="K252" s="241">
        <f>K253+K254</f>
        <v>0</v>
      </c>
      <c r="L252" s="241">
        <f>L253+L254</f>
        <v>0</v>
      </c>
      <c r="M252" s="253"/>
      <c r="N252" s="249"/>
    </row>
    <row r="253" spans="1:14" ht="20.100000000000001" customHeight="1">
      <c r="A253" s="230"/>
      <c r="B253" s="274"/>
      <c r="C253" s="270" t="s">
        <v>56</v>
      </c>
      <c r="D253" s="232">
        <v>0</v>
      </c>
      <c r="E253" s="232">
        <v>0</v>
      </c>
      <c r="F253" s="232">
        <v>1</v>
      </c>
      <c r="G253" s="232">
        <v>1</v>
      </c>
      <c r="H253" s="232">
        <v>0</v>
      </c>
      <c r="I253" s="232">
        <v>1</v>
      </c>
      <c r="J253" s="232">
        <v>1</v>
      </c>
      <c r="K253" s="232">
        <v>0</v>
      </c>
      <c r="L253" s="232">
        <v>0</v>
      </c>
      <c r="M253" s="253"/>
      <c r="N253" s="249"/>
    </row>
    <row r="254" spans="1:14" ht="20.100000000000001" customHeight="1">
      <c r="A254" s="230"/>
      <c r="B254" s="274"/>
      <c r="C254" s="270" t="s">
        <v>58</v>
      </c>
      <c r="D254" s="232">
        <v>0</v>
      </c>
      <c r="E254" s="232">
        <v>1</v>
      </c>
      <c r="F254" s="232">
        <v>0</v>
      </c>
      <c r="G254" s="232">
        <v>0</v>
      </c>
      <c r="H254" s="232">
        <v>1</v>
      </c>
      <c r="I254" s="232">
        <v>1</v>
      </c>
      <c r="J254" s="232">
        <v>0</v>
      </c>
      <c r="K254" s="232">
        <v>0</v>
      </c>
      <c r="L254" s="232">
        <v>0</v>
      </c>
      <c r="M254" s="253"/>
      <c r="N254" s="249"/>
    </row>
    <row r="255" spans="1:14" ht="20.100000000000001" customHeight="1">
      <c r="A255" s="230"/>
      <c r="B255" s="274" t="s">
        <v>57</v>
      </c>
      <c r="C255" s="270" t="s">
        <v>177</v>
      </c>
      <c r="D255" s="241">
        <f>D256+D257</f>
        <v>0</v>
      </c>
      <c r="E255" s="241">
        <f>E256+E257</f>
        <v>0</v>
      </c>
      <c r="F255" s="241">
        <f>F256+F257</f>
        <v>2</v>
      </c>
      <c r="G255" s="241">
        <f t="shared" ref="G255" si="60">G256+G257</f>
        <v>1</v>
      </c>
      <c r="H255" s="241">
        <f t="shared" ref="H255" si="61">H256+H257</f>
        <v>0</v>
      </c>
      <c r="I255" s="241">
        <f>I256+I257</f>
        <v>2</v>
      </c>
      <c r="J255" s="241">
        <f>J256+J257</f>
        <v>0</v>
      </c>
      <c r="K255" s="241">
        <v>1</v>
      </c>
      <c r="L255" s="241">
        <v>1</v>
      </c>
      <c r="M255" s="253"/>
      <c r="N255" s="249"/>
    </row>
    <row r="256" spans="1:14" ht="20.100000000000001" customHeight="1">
      <c r="A256" s="230"/>
      <c r="B256" s="274"/>
      <c r="C256" s="270" t="s">
        <v>56</v>
      </c>
      <c r="D256" s="232">
        <v>0</v>
      </c>
      <c r="E256" s="232">
        <v>0</v>
      </c>
      <c r="F256" s="232">
        <v>1</v>
      </c>
      <c r="G256" s="232">
        <v>1</v>
      </c>
      <c r="H256" s="232">
        <v>0</v>
      </c>
      <c r="I256" s="232">
        <v>2</v>
      </c>
      <c r="J256" s="232">
        <v>0</v>
      </c>
      <c r="K256" s="232">
        <v>0</v>
      </c>
      <c r="L256" s="232">
        <v>0</v>
      </c>
      <c r="M256" s="253"/>
      <c r="N256" s="249"/>
    </row>
    <row r="257" spans="1:14" ht="20.100000000000001" customHeight="1">
      <c r="A257" s="230"/>
      <c r="B257" s="274"/>
      <c r="C257" s="270" t="s">
        <v>58</v>
      </c>
      <c r="D257" s="232">
        <v>0</v>
      </c>
      <c r="E257" s="232">
        <v>0</v>
      </c>
      <c r="F257" s="232">
        <v>1</v>
      </c>
      <c r="G257" s="232">
        <v>0</v>
      </c>
      <c r="H257" s="232">
        <v>0</v>
      </c>
      <c r="I257" s="232">
        <v>0</v>
      </c>
      <c r="J257" s="232">
        <v>0</v>
      </c>
      <c r="K257" s="232">
        <v>1</v>
      </c>
      <c r="L257" s="232">
        <v>1</v>
      </c>
      <c r="M257" s="253"/>
      <c r="N257" s="249"/>
    </row>
    <row r="258" spans="1:14" ht="20.100000000000001" customHeight="1">
      <c r="A258" s="230"/>
      <c r="B258" s="274" t="s">
        <v>57</v>
      </c>
      <c r="C258" s="270" t="s">
        <v>178</v>
      </c>
      <c r="D258" s="241">
        <f>D259+D260</f>
        <v>0</v>
      </c>
      <c r="E258" s="241">
        <f>E259+E260</f>
        <v>0</v>
      </c>
      <c r="F258" s="241">
        <f>F259+F260</f>
        <v>2</v>
      </c>
      <c r="G258" s="241">
        <f t="shared" ref="G258" si="62">G259+G260</f>
        <v>1</v>
      </c>
      <c r="H258" s="241">
        <f t="shared" ref="H258" si="63">H259+H260</f>
        <v>0</v>
      </c>
      <c r="I258" s="241">
        <f>I259+I260</f>
        <v>2</v>
      </c>
      <c r="J258" s="241">
        <f>J259+J260</f>
        <v>0</v>
      </c>
      <c r="K258" s="241">
        <v>1</v>
      </c>
      <c r="L258" s="241">
        <v>1</v>
      </c>
      <c r="M258" s="253"/>
      <c r="N258" s="249"/>
    </row>
    <row r="259" spans="1:14" ht="20.100000000000001" customHeight="1">
      <c r="A259" s="230"/>
      <c r="B259" s="274"/>
      <c r="C259" s="270" t="s">
        <v>56</v>
      </c>
      <c r="D259" s="232">
        <v>0</v>
      </c>
      <c r="E259" s="232">
        <v>0</v>
      </c>
      <c r="F259" s="232">
        <v>1</v>
      </c>
      <c r="G259" s="232">
        <v>1</v>
      </c>
      <c r="H259" s="232">
        <v>0</v>
      </c>
      <c r="I259" s="232">
        <v>2</v>
      </c>
      <c r="J259" s="232">
        <v>0</v>
      </c>
      <c r="K259" s="232">
        <v>0</v>
      </c>
      <c r="L259" s="232">
        <v>0</v>
      </c>
      <c r="M259" s="253"/>
      <c r="N259" s="249"/>
    </row>
    <row r="260" spans="1:14" ht="20.100000000000001" customHeight="1">
      <c r="A260" s="230"/>
      <c r="B260" s="274"/>
      <c r="C260" s="270" t="s">
        <v>58</v>
      </c>
      <c r="D260" s="232">
        <v>0</v>
      </c>
      <c r="E260" s="232">
        <v>0</v>
      </c>
      <c r="F260" s="232">
        <v>1</v>
      </c>
      <c r="G260" s="232">
        <v>0</v>
      </c>
      <c r="H260" s="232">
        <v>0</v>
      </c>
      <c r="I260" s="232">
        <v>0</v>
      </c>
      <c r="J260" s="232">
        <v>0</v>
      </c>
      <c r="K260" s="232">
        <v>1</v>
      </c>
      <c r="L260" s="232">
        <v>1</v>
      </c>
      <c r="M260" s="253"/>
      <c r="N260" s="249"/>
    </row>
    <row r="261" spans="1:14" ht="20.100000000000001" customHeight="1">
      <c r="A261" s="230"/>
      <c r="B261" s="274" t="s">
        <v>117</v>
      </c>
      <c r="C261" s="270" t="s">
        <v>179</v>
      </c>
      <c r="D261" s="241">
        <f>D262+D263</f>
        <v>1</v>
      </c>
      <c r="E261" s="241">
        <f>E262+E263</f>
        <v>1</v>
      </c>
      <c r="F261" s="241">
        <f>F262+F263</f>
        <v>0</v>
      </c>
      <c r="G261" s="241">
        <f t="shared" ref="G261" si="64">G262+G263</f>
        <v>3</v>
      </c>
      <c r="H261" s="241">
        <f t="shared" ref="H261" si="65">H262+H263</f>
        <v>2</v>
      </c>
      <c r="I261" s="241">
        <f>I262+I263</f>
        <v>5</v>
      </c>
      <c r="J261" s="241">
        <f>J262+J263</f>
        <v>1</v>
      </c>
      <c r="K261" s="241">
        <v>0</v>
      </c>
      <c r="L261" s="241">
        <v>1</v>
      </c>
      <c r="M261" s="253"/>
      <c r="N261" s="249"/>
    </row>
    <row r="262" spans="1:14" ht="20.100000000000001" customHeight="1">
      <c r="A262" s="230"/>
      <c r="B262" s="274"/>
      <c r="C262" s="270" t="s">
        <v>56</v>
      </c>
      <c r="D262" s="232">
        <v>0</v>
      </c>
      <c r="E262" s="232">
        <v>1</v>
      </c>
      <c r="F262" s="232">
        <v>0</v>
      </c>
      <c r="G262" s="232">
        <v>2</v>
      </c>
      <c r="H262" s="232">
        <v>1</v>
      </c>
      <c r="I262" s="232">
        <v>4</v>
      </c>
      <c r="J262" s="232">
        <v>1</v>
      </c>
      <c r="K262" s="232">
        <v>0</v>
      </c>
      <c r="L262" s="232">
        <v>1</v>
      </c>
      <c r="M262" s="253"/>
      <c r="N262" s="249"/>
    </row>
    <row r="263" spans="1:14" ht="20.100000000000001" customHeight="1">
      <c r="A263" s="230"/>
      <c r="B263" s="274"/>
      <c r="C263" s="270" t="s">
        <v>58</v>
      </c>
      <c r="D263" s="232">
        <v>1</v>
      </c>
      <c r="E263" s="232">
        <v>0</v>
      </c>
      <c r="F263" s="232">
        <v>0</v>
      </c>
      <c r="G263" s="232">
        <v>1</v>
      </c>
      <c r="H263" s="232">
        <v>1</v>
      </c>
      <c r="I263" s="232">
        <v>1</v>
      </c>
      <c r="J263" s="232">
        <v>0</v>
      </c>
      <c r="K263" s="232">
        <v>0</v>
      </c>
      <c r="L263" s="232">
        <v>0</v>
      </c>
      <c r="M263" s="253"/>
      <c r="N263" s="249"/>
    </row>
    <row r="264" spans="1:14" ht="20.100000000000001" customHeight="1">
      <c r="A264" s="230"/>
      <c r="B264" s="274" t="s">
        <v>117</v>
      </c>
      <c r="C264" s="270" t="s">
        <v>180</v>
      </c>
      <c r="D264" s="241">
        <f>D265+D266</f>
        <v>1</v>
      </c>
      <c r="E264" s="241">
        <f>E265+E266</f>
        <v>1</v>
      </c>
      <c r="F264" s="241">
        <f>F265+F266</f>
        <v>0</v>
      </c>
      <c r="G264" s="241">
        <f t="shared" ref="G264" si="66">G265+G266</f>
        <v>3</v>
      </c>
      <c r="H264" s="241">
        <f t="shared" ref="H264" si="67">H265+H266</f>
        <v>2</v>
      </c>
      <c r="I264" s="241">
        <f>I265+I266</f>
        <v>5</v>
      </c>
      <c r="J264" s="241">
        <f>J265+J266</f>
        <v>1</v>
      </c>
      <c r="K264" s="241">
        <v>0</v>
      </c>
      <c r="L264" s="241">
        <v>1</v>
      </c>
      <c r="M264" s="253"/>
      <c r="N264" s="249"/>
    </row>
    <row r="265" spans="1:14" ht="20.100000000000001" customHeight="1">
      <c r="A265" s="230"/>
      <c r="B265" s="274"/>
      <c r="C265" s="270" t="s">
        <v>56</v>
      </c>
      <c r="D265" s="232">
        <v>0</v>
      </c>
      <c r="E265" s="232">
        <v>1</v>
      </c>
      <c r="F265" s="232">
        <v>0</v>
      </c>
      <c r="G265" s="232">
        <v>2</v>
      </c>
      <c r="H265" s="232">
        <v>1</v>
      </c>
      <c r="I265" s="232">
        <v>4</v>
      </c>
      <c r="J265" s="232">
        <v>1</v>
      </c>
      <c r="K265" s="232">
        <v>0</v>
      </c>
      <c r="L265" s="232">
        <v>1</v>
      </c>
      <c r="M265" s="253"/>
      <c r="N265" s="249"/>
    </row>
    <row r="266" spans="1:14" ht="20.100000000000001" customHeight="1">
      <c r="A266" s="230"/>
      <c r="B266" s="274"/>
      <c r="C266" s="270" t="s">
        <v>58</v>
      </c>
      <c r="D266" s="232">
        <v>1</v>
      </c>
      <c r="E266" s="232">
        <v>0</v>
      </c>
      <c r="F266" s="232">
        <v>0</v>
      </c>
      <c r="G266" s="232">
        <v>1</v>
      </c>
      <c r="H266" s="232">
        <v>1</v>
      </c>
      <c r="I266" s="232">
        <v>1</v>
      </c>
      <c r="J266" s="232">
        <v>0</v>
      </c>
      <c r="K266" s="232">
        <v>0</v>
      </c>
      <c r="L266" s="232">
        <v>0</v>
      </c>
      <c r="M266" s="253"/>
      <c r="N266" s="249"/>
    </row>
    <row r="267" spans="1:14" ht="20.100000000000001" customHeight="1">
      <c r="A267" s="230"/>
      <c r="B267" s="274" t="s">
        <v>119</v>
      </c>
      <c r="C267" s="270" t="s">
        <v>181</v>
      </c>
      <c r="D267" s="241">
        <f>D268+D269</f>
        <v>1</v>
      </c>
      <c r="E267" s="241">
        <f>E268+E269</f>
        <v>0</v>
      </c>
      <c r="F267" s="241">
        <f>F268+F269</f>
        <v>3</v>
      </c>
      <c r="G267" s="241">
        <f t="shared" ref="G267" si="68">G268+G269</f>
        <v>1</v>
      </c>
      <c r="H267" s="241">
        <f t="shared" ref="H267" si="69">H268+H269</f>
        <v>4</v>
      </c>
      <c r="I267" s="241">
        <f>I268+I269</f>
        <v>4</v>
      </c>
      <c r="J267" s="241">
        <f>J268+J269</f>
        <v>2</v>
      </c>
      <c r="K267" s="241">
        <v>0</v>
      </c>
      <c r="L267" s="241">
        <v>0</v>
      </c>
      <c r="M267" s="253"/>
      <c r="N267" s="249"/>
    </row>
    <row r="268" spans="1:14" ht="20.100000000000001" customHeight="1">
      <c r="A268" s="230"/>
      <c r="B268" s="274"/>
      <c r="C268" s="270" t="s">
        <v>56</v>
      </c>
      <c r="D268" s="232">
        <v>1</v>
      </c>
      <c r="E268" s="232">
        <v>0</v>
      </c>
      <c r="F268" s="232">
        <v>1</v>
      </c>
      <c r="G268" s="232">
        <v>0</v>
      </c>
      <c r="H268" s="232">
        <v>3</v>
      </c>
      <c r="I268" s="232">
        <v>2</v>
      </c>
      <c r="J268" s="232">
        <v>2</v>
      </c>
      <c r="K268" s="232">
        <v>0</v>
      </c>
      <c r="L268" s="232">
        <v>0</v>
      </c>
      <c r="M268" s="253"/>
      <c r="N268" s="249"/>
    </row>
    <row r="269" spans="1:14" ht="20.100000000000001" customHeight="1">
      <c r="A269" s="230"/>
      <c r="B269" s="274"/>
      <c r="C269" s="270" t="s">
        <v>58</v>
      </c>
      <c r="D269" s="232">
        <v>0</v>
      </c>
      <c r="E269" s="232">
        <v>0</v>
      </c>
      <c r="F269" s="232">
        <v>2</v>
      </c>
      <c r="G269" s="232">
        <v>1</v>
      </c>
      <c r="H269" s="232">
        <v>1</v>
      </c>
      <c r="I269" s="232">
        <v>2</v>
      </c>
      <c r="J269" s="232">
        <v>0</v>
      </c>
      <c r="K269" s="232">
        <v>0</v>
      </c>
      <c r="L269" s="232">
        <v>0</v>
      </c>
      <c r="M269" s="253"/>
      <c r="N269" s="249"/>
    </row>
    <row r="270" spans="1:14" ht="20.100000000000001" customHeight="1">
      <c r="A270" s="230"/>
      <c r="B270" s="274" t="s">
        <v>119</v>
      </c>
      <c r="C270" s="270" t="s">
        <v>182</v>
      </c>
      <c r="D270" s="241">
        <f>D271+D272</f>
        <v>1</v>
      </c>
      <c r="E270" s="241">
        <f>E271+E272</f>
        <v>0</v>
      </c>
      <c r="F270" s="241">
        <f>F271+F272</f>
        <v>3</v>
      </c>
      <c r="G270" s="241">
        <f t="shared" ref="G270" si="70">G271+G272</f>
        <v>1</v>
      </c>
      <c r="H270" s="241">
        <f t="shared" ref="H270" si="71">H271+H272</f>
        <v>4</v>
      </c>
      <c r="I270" s="241">
        <f>I271+I272</f>
        <v>4</v>
      </c>
      <c r="J270" s="241">
        <f>J271+J272</f>
        <v>2</v>
      </c>
      <c r="K270" s="241">
        <v>0</v>
      </c>
      <c r="L270" s="241">
        <v>0</v>
      </c>
      <c r="M270" s="253"/>
      <c r="N270" s="249"/>
    </row>
    <row r="271" spans="1:14" ht="20.100000000000001" customHeight="1">
      <c r="A271" s="230"/>
      <c r="B271" s="274"/>
      <c r="C271" s="270" t="s">
        <v>56</v>
      </c>
      <c r="D271" s="232">
        <v>1</v>
      </c>
      <c r="E271" s="232">
        <v>0</v>
      </c>
      <c r="F271" s="232">
        <v>1</v>
      </c>
      <c r="G271" s="232">
        <v>0</v>
      </c>
      <c r="H271" s="232">
        <v>3</v>
      </c>
      <c r="I271" s="232">
        <v>2</v>
      </c>
      <c r="J271" s="232">
        <v>2</v>
      </c>
      <c r="K271" s="232">
        <v>0</v>
      </c>
      <c r="L271" s="232">
        <v>0</v>
      </c>
      <c r="M271" s="253"/>
      <c r="N271" s="249"/>
    </row>
    <row r="272" spans="1:14" ht="20.100000000000001" customHeight="1">
      <c r="A272" s="230"/>
      <c r="B272" s="274"/>
      <c r="C272" s="270" t="s">
        <v>58</v>
      </c>
      <c r="D272" s="232">
        <v>0</v>
      </c>
      <c r="E272" s="232">
        <v>0</v>
      </c>
      <c r="F272" s="232">
        <v>2</v>
      </c>
      <c r="G272" s="232">
        <v>1</v>
      </c>
      <c r="H272" s="232">
        <v>1</v>
      </c>
      <c r="I272" s="232">
        <v>2</v>
      </c>
      <c r="J272" s="232">
        <v>0</v>
      </c>
      <c r="K272" s="232">
        <v>0</v>
      </c>
      <c r="L272" s="232">
        <v>0</v>
      </c>
      <c r="M272" s="253"/>
      <c r="N272" s="249"/>
    </row>
    <row r="273" spans="1:14" ht="20.100000000000001" customHeight="1">
      <c r="A273" s="230"/>
      <c r="B273" s="274" t="s">
        <v>121</v>
      </c>
      <c r="C273" s="270" t="s">
        <v>183</v>
      </c>
      <c r="D273" s="241">
        <f>D274+D275</f>
        <v>1</v>
      </c>
      <c r="E273" s="241">
        <f>E274+E275</f>
        <v>0</v>
      </c>
      <c r="F273" s="241">
        <f>F274+F275</f>
        <v>1</v>
      </c>
      <c r="G273" s="241">
        <f t="shared" ref="G273" si="72">G274+G275</f>
        <v>1</v>
      </c>
      <c r="H273" s="241">
        <f t="shared" ref="H273" si="73">H274+H275</f>
        <v>1</v>
      </c>
      <c r="I273" s="241">
        <f>I274+I275</f>
        <v>3</v>
      </c>
      <c r="J273" s="241">
        <f>J274+J275</f>
        <v>1</v>
      </c>
      <c r="K273" s="241">
        <v>0</v>
      </c>
      <c r="L273" s="241">
        <v>0</v>
      </c>
      <c r="M273" s="253"/>
      <c r="N273" s="249"/>
    </row>
    <row r="274" spans="1:14" ht="20.100000000000001" customHeight="1">
      <c r="A274" s="230"/>
      <c r="B274" s="274"/>
      <c r="C274" s="270" t="s">
        <v>56</v>
      </c>
      <c r="D274" s="232">
        <v>1</v>
      </c>
      <c r="E274" s="232">
        <v>0</v>
      </c>
      <c r="F274" s="232">
        <v>0</v>
      </c>
      <c r="G274" s="232">
        <v>1</v>
      </c>
      <c r="H274" s="232">
        <v>0</v>
      </c>
      <c r="I274" s="232">
        <v>2</v>
      </c>
      <c r="J274" s="232">
        <v>0</v>
      </c>
      <c r="K274" s="232">
        <v>0</v>
      </c>
      <c r="L274" s="232">
        <v>0</v>
      </c>
      <c r="M274" s="253"/>
      <c r="N274" s="249"/>
    </row>
    <row r="275" spans="1:14" ht="20.100000000000001" customHeight="1">
      <c r="A275" s="230"/>
      <c r="B275" s="274"/>
      <c r="C275" s="270" t="s">
        <v>58</v>
      </c>
      <c r="D275" s="232">
        <v>0</v>
      </c>
      <c r="E275" s="232">
        <v>0</v>
      </c>
      <c r="F275" s="232">
        <v>1</v>
      </c>
      <c r="G275" s="232">
        <v>0</v>
      </c>
      <c r="H275" s="232">
        <v>1</v>
      </c>
      <c r="I275" s="232">
        <v>1</v>
      </c>
      <c r="J275" s="232">
        <v>1</v>
      </c>
      <c r="K275" s="232">
        <v>0</v>
      </c>
      <c r="L275" s="232">
        <v>0</v>
      </c>
      <c r="M275" s="253"/>
      <c r="N275" s="249"/>
    </row>
    <row r="276" spans="1:14" ht="20.100000000000001" customHeight="1">
      <c r="A276" s="230"/>
      <c r="B276" s="274" t="s">
        <v>121</v>
      </c>
      <c r="C276" s="270" t="s">
        <v>184</v>
      </c>
      <c r="D276" s="241">
        <f>D277+D278</f>
        <v>1</v>
      </c>
      <c r="E276" s="241">
        <f>E277+E278</f>
        <v>0</v>
      </c>
      <c r="F276" s="241">
        <f>F277+F278</f>
        <v>1</v>
      </c>
      <c r="G276" s="241">
        <f t="shared" ref="G276" si="74">G277+G278</f>
        <v>1</v>
      </c>
      <c r="H276" s="241">
        <f t="shared" ref="H276" si="75">H277+H278</f>
        <v>1</v>
      </c>
      <c r="I276" s="241">
        <f>I277+I278</f>
        <v>3</v>
      </c>
      <c r="J276" s="241">
        <f>J277+J278</f>
        <v>1</v>
      </c>
      <c r="K276" s="241">
        <v>0</v>
      </c>
      <c r="L276" s="241">
        <v>0</v>
      </c>
      <c r="M276" s="253"/>
      <c r="N276" s="249"/>
    </row>
    <row r="277" spans="1:14" ht="20.100000000000001" customHeight="1">
      <c r="A277" s="230"/>
      <c r="B277" s="274"/>
      <c r="C277" s="270" t="s">
        <v>56</v>
      </c>
      <c r="D277" s="232">
        <v>1</v>
      </c>
      <c r="E277" s="232">
        <v>0</v>
      </c>
      <c r="F277" s="232">
        <v>0</v>
      </c>
      <c r="G277" s="232">
        <v>1</v>
      </c>
      <c r="H277" s="232">
        <v>0</v>
      </c>
      <c r="I277" s="232">
        <v>2</v>
      </c>
      <c r="J277" s="232">
        <v>0</v>
      </c>
      <c r="K277" s="232">
        <v>0</v>
      </c>
      <c r="L277" s="232">
        <v>0</v>
      </c>
      <c r="M277" s="253"/>
      <c r="N277" s="249"/>
    </row>
    <row r="278" spans="1:14" ht="20.100000000000001" customHeight="1">
      <c r="A278" s="230"/>
      <c r="B278" s="274"/>
      <c r="C278" s="270" t="s">
        <v>58</v>
      </c>
      <c r="D278" s="232">
        <v>0</v>
      </c>
      <c r="E278" s="232">
        <v>0</v>
      </c>
      <c r="F278" s="232">
        <v>1</v>
      </c>
      <c r="G278" s="232">
        <v>0</v>
      </c>
      <c r="H278" s="232">
        <v>1</v>
      </c>
      <c r="I278" s="232">
        <v>1</v>
      </c>
      <c r="J278" s="232">
        <v>1</v>
      </c>
      <c r="K278" s="232">
        <v>0</v>
      </c>
      <c r="L278" s="232">
        <v>0</v>
      </c>
      <c r="M278" s="253"/>
      <c r="N278" s="249"/>
    </row>
    <row r="279" spans="1:14" ht="20.100000000000001" customHeight="1">
      <c r="A279" s="230"/>
      <c r="B279" s="274" t="s">
        <v>123</v>
      </c>
      <c r="C279" s="270" t="s">
        <v>185</v>
      </c>
      <c r="D279" s="241">
        <f>D280+D281</f>
        <v>0</v>
      </c>
      <c r="E279" s="241">
        <f>E280+E281</f>
        <v>0</v>
      </c>
      <c r="F279" s="241">
        <f>F280+F281</f>
        <v>0</v>
      </c>
      <c r="G279" s="241">
        <f t="shared" ref="G279" si="76">G280+G281</f>
        <v>0</v>
      </c>
      <c r="H279" s="241">
        <f t="shared" ref="H279" si="77">H280+H281</f>
        <v>0</v>
      </c>
      <c r="I279" s="241">
        <f>I280+I281</f>
        <v>0</v>
      </c>
      <c r="J279" s="241">
        <f>J280+J281</f>
        <v>0</v>
      </c>
      <c r="K279" s="241">
        <v>0</v>
      </c>
      <c r="L279" s="241">
        <v>0</v>
      </c>
      <c r="M279" s="253"/>
      <c r="N279" s="249"/>
    </row>
    <row r="280" spans="1:14" ht="20.100000000000001" customHeight="1">
      <c r="A280" s="230"/>
      <c r="B280" s="274"/>
      <c r="C280" s="270" t="s">
        <v>56</v>
      </c>
      <c r="D280" s="232">
        <v>0</v>
      </c>
      <c r="E280" s="232">
        <v>0</v>
      </c>
      <c r="F280" s="232">
        <v>0</v>
      </c>
      <c r="G280" s="232">
        <v>0</v>
      </c>
      <c r="H280" s="232">
        <v>0</v>
      </c>
      <c r="I280" s="232">
        <v>0</v>
      </c>
      <c r="J280" s="232">
        <v>0</v>
      </c>
      <c r="K280" s="232">
        <v>0</v>
      </c>
      <c r="L280" s="232">
        <v>0</v>
      </c>
      <c r="M280" s="253"/>
      <c r="N280" s="249"/>
    </row>
    <row r="281" spans="1:14" ht="20.100000000000001" customHeight="1">
      <c r="A281" s="230"/>
      <c r="B281" s="274"/>
      <c r="C281" s="270" t="s">
        <v>58</v>
      </c>
      <c r="D281" s="232">
        <v>0</v>
      </c>
      <c r="E281" s="232">
        <v>0</v>
      </c>
      <c r="F281" s="232">
        <v>0</v>
      </c>
      <c r="G281" s="232">
        <v>0</v>
      </c>
      <c r="H281" s="232">
        <v>0</v>
      </c>
      <c r="I281" s="232">
        <v>0</v>
      </c>
      <c r="J281" s="232">
        <v>0</v>
      </c>
      <c r="K281" s="232">
        <v>0</v>
      </c>
      <c r="L281" s="232">
        <v>0</v>
      </c>
      <c r="M281" s="253"/>
      <c r="N281" s="249"/>
    </row>
    <row r="282" spans="1:14" ht="20.100000000000001" customHeight="1">
      <c r="A282" s="230"/>
      <c r="B282" s="274" t="s">
        <v>125</v>
      </c>
      <c r="C282" s="270" t="s">
        <v>186</v>
      </c>
      <c r="D282" s="241">
        <f>D283+D284</f>
        <v>0</v>
      </c>
      <c r="E282" s="241">
        <f>E283+E284</f>
        <v>0</v>
      </c>
      <c r="F282" s="241">
        <f>F283+F284</f>
        <v>3</v>
      </c>
      <c r="G282" s="241">
        <f t="shared" ref="G282" si="78">G283+G284</f>
        <v>2</v>
      </c>
      <c r="H282" s="241">
        <f t="shared" ref="H282" si="79">H283+H284</f>
        <v>1</v>
      </c>
      <c r="I282" s="241">
        <f>I283+I284</f>
        <v>1</v>
      </c>
      <c r="J282" s="241">
        <f>J283+J284</f>
        <v>2</v>
      </c>
      <c r="K282" s="241">
        <v>0</v>
      </c>
      <c r="L282" s="241">
        <v>0</v>
      </c>
      <c r="M282" s="253"/>
      <c r="N282" s="249"/>
    </row>
    <row r="283" spans="1:14" ht="20.100000000000001" customHeight="1">
      <c r="A283" s="230"/>
      <c r="B283" s="274"/>
      <c r="C283" s="270" t="s">
        <v>56</v>
      </c>
      <c r="D283" s="232">
        <v>0</v>
      </c>
      <c r="E283" s="232">
        <v>0</v>
      </c>
      <c r="F283" s="232">
        <v>2</v>
      </c>
      <c r="G283" s="232">
        <v>1</v>
      </c>
      <c r="H283" s="232">
        <v>1</v>
      </c>
      <c r="I283" s="232">
        <v>1</v>
      </c>
      <c r="J283" s="232">
        <v>1</v>
      </c>
      <c r="K283" s="232">
        <v>0</v>
      </c>
      <c r="L283" s="232">
        <v>0</v>
      </c>
      <c r="M283" s="253"/>
      <c r="N283" s="249"/>
    </row>
    <row r="284" spans="1:14" ht="20.100000000000001" customHeight="1">
      <c r="A284" s="230"/>
      <c r="B284" s="274"/>
      <c r="C284" s="270" t="s">
        <v>58</v>
      </c>
      <c r="D284" s="232">
        <v>0</v>
      </c>
      <c r="E284" s="232">
        <v>0</v>
      </c>
      <c r="F284" s="232">
        <v>1</v>
      </c>
      <c r="G284" s="232">
        <v>1</v>
      </c>
      <c r="H284" s="232">
        <v>0</v>
      </c>
      <c r="I284" s="232">
        <v>0</v>
      </c>
      <c r="J284" s="232">
        <v>1</v>
      </c>
      <c r="K284" s="232">
        <v>0</v>
      </c>
      <c r="L284" s="232">
        <v>0</v>
      </c>
      <c r="M284" s="253"/>
      <c r="N284" s="249"/>
    </row>
    <row r="285" spans="1:14" ht="20.100000000000001" customHeight="1">
      <c r="A285" s="230"/>
      <c r="B285" s="274" t="s">
        <v>187</v>
      </c>
      <c r="C285" s="270" t="s">
        <v>188</v>
      </c>
      <c r="D285" s="241">
        <f>D286+D287</f>
        <v>0</v>
      </c>
      <c r="E285" s="241">
        <f>E286+E287</f>
        <v>0</v>
      </c>
      <c r="F285" s="241">
        <f>F286+F287</f>
        <v>0</v>
      </c>
      <c r="G285" s="241">
        <f t="shared" ref="G285" si="80">G286+G287</f>
        <v>1</v>
      </c>
      <c r="H285" s="241">
        <f t="shared" ref="H285" si="81">H286+H287</f>
        <v>1</v>
      </c>
      <c r="I285" s="241">
        <f>I286+I287</f>
        <v>1</v>
      </c>
      <c r="J285" s="241">
        <f>J286+J287</f>
        <v>2</v>
      </c>
      <c r="K285" s="241">
        <v>0</v>
      </c>
      <c r="L285" s="241">
        <v>0</v>
      </c>
      <c r="M285" s="253"/>
      <c r="N285" s="249"/>
    </row>
    <row r="286" spans="1:14" ht="20.100000000000001" customHeight="1">
      <c r="A286" s="230"/>
      <c r="B286" s="274"/>
      <c r="C286" s="270" t="s">
        <v>56</v>
      </c>
      <c r="D286" s="232">
        <v>0</v>
      </c>
      <c r="E286" s="232">
        <v>0</v>
      </c>
      <c r="F286" s="232">
        <v>0</v>
      </c>
      <c r="G286" s="232">
        <v>0</v>
      </c>
      <c r="H286" s="232">
        <v>0</v>
      </c>
      <c r="I286" s="232">
        <v>1</v>
      </c>
      <c r="J286" s="232">
        <v>0</v>
      </c>
      <c r="K286" s="232">
        <v>0</v>
      </c>
      <c r="L286" s="232">
        <v>0</v>
      </c>
      <c r="M286" s="253"/>
      <c r="N286" s="249"/>
    </row>
    <row r="287" spans="1:14" ht="20.100000000000001" customHeight="1">
      <c r="A287" s="230"/>
      <c r="B287" s="274"/>
      <c r="C287" s="270" t="s">
        <v>58</v>
      </c>
      <c r="D287" s="232">
        <v>0</v>
      </c>
      <c r="E287" s="232">
        <v>0</v>
      </c>
      <c r="F287" s="232">
        <v>0</v>
      </c>
      <c r="G287" s="232">
        <v>1</v>
      </c>
      <c r="H287" s="232">
        <v>1</v>
      </c>
      <c r="I287" s="232">
        <v>0</v>
      </c>
      <c r="J287" s="232">
        <v>2</v>
      </c>
      <c r="K287" s="232">
        <v>0</v>
      </c>
      <c r="L287" s="232">
        <v>0</v>
      </c>
      <c r="M287" s="253"/>
      <c r="N287" s="249"/>
    </row>
    <row r="288" spans="1:14" ht="20.100000000000001" customHeight="1">
      <c r="A288" s="230"/>
      <c r="B288" s="274" t="s">
        <v>189</v>
      </c>
      <c r="C288" s="270" t="s">
        <v>190</v>
      </c>
      <c r="D288" s="241">
        <f>D289+D290</f>
        <v>0</v>
      </c>
      <c r="E288" s="241">
        <f>E289+E290</f>
        <v>0</v>
      </c>
      <c r="F288" s="241">
        <f>F289+F290</f>
        <v>0</v>
      </c>
      <c r="G288" s="241">
        <f t="shared" ref="G288" si="82">G289+G290</f>
        <v>0</v>
      </c>
      <c r="H288" s="241">
        <f t="shared" ref="H288" si="83">H289+H290</f>
        <v>0</v>
      </c>
      <c r="I288" s="241">
        <f>I289+I290</f>
        <v>0</v>
      </c>
      <c r="J288" s="241">
        <f>J289+J290</f>
        <v>0</v>
      </c>
      <c r="K288" s="241">
        <v>0</v>
      </c>
      <c r="L288" s="241">
        <v>0</v>
      </c>
      <c r="M288" s="253"/>
      <c r="N288" s="249"/>
    </row>
    <row r="289" spans="1:14" ht="20.100000000000001" customHeight="1">
      <c r="A289" s="230"/>
      <c r="B289" s="274"/>
      <c r="C289" s="270" t="s">
        <v>56</v>
      </c>
      <c r="D289" s="232">
        <v>0</v>
      </c>
      <c r="E289" s="232">
        <v>0</v>
      </c>
      <c r="F289" s="232">
        <v>0</v>
      </c>
      <c r="G289" s="232">
        <v>0</v>
      </c>
      <c r="H289" s="232">
        <v>0</v>
      </c>
      <c r="I289" s="232">
        <v>0</v>
      </c>
      <c r="J289" s="232">
        <v>0</v>
      </c>
      <c r="K289" s="232">
        <v>0</v>
      </c>
      <c r="L289" s="232">
        <v>0</v>
      </c>
      <c r="M289" s="253"/>
      <c r="N289" s="249"/>
    </row>
    <row r="290" spans="1:14" ht="20.100000000000001" customHeight="1">
      <c r="A290" s="230"/>
      <c r="B290" s="274"/>
      <c r="C290" s="270" t="s">
        <v>58</v>
      </c>
      <c r="D290" s="232">
        <v>0</v>
      </c>
      <c r="E290" s="232">
        <v>0</v>
      </c>
      <c r="F290" s="232">
        <v>0</v>
      </c>
      <c r="G290" s="232">
        <v>0</v>
      </c>
      <c r="H290" s="232">
        <v>0</v>
      </c>
      <c r="I290" s="232">
        <v>0</v>
      </c>
      <c r="J290" s="232">
        <v>0</v>
      </c>
      <c r="K290" s="232">
        <v>0</v>
      </c>
      <c r="L290" s="232">
        <v>0</v>
      </c>
      <c r="M290" s="253"/>
      <c r="N290" s="249"/>
    </row>
    <row r="291" spans="1:14" ht="20.100000000000001" customHeight="1">
      <c r="A291" s="230"/>
      <c r="B291" s="274" t="s">
        <v>191</v>
      </c>
      <c r="C291" s="270" t="s">
        <v>192</v>
      </c>
      <c r="D291" s="241">
        <f>D292+D293+D294+D295+D296</f>
        <v>0</v>
      </c>
      <c r="E291" s="241">
        <f>E292+E293+E294+E295+E296</f>
        <v>0</v>
      </c>
      <c r="F291" s="241">
        <f>F292+F293+F294+F295+F296</f>
        <v>0</v>
      </c>
      <c r="G291" s="241">
        <f t="shared" ref="G291" si="84">G292+G293+G294+G295+G296</f>
        <v>0</v>
      </c>
      <c r="H291" s="241">
        <f t="shared" ref="H291" si="85">H292+H293+H294+H295+H296</f>
        <v>0</v>
      </c>
      <c r="I291" s="241">
        <f>I292+I293+I294+I295+I296</f>
        <v>0</v>
      </c>
      <c r="J291" s="241">
        <f>J292+J293+J294+J295+J296</f>
        <v>0</v>
      </c>
      <c r="K291" s="241">
        <f>K292+K293+K294+K295+K296</f>
        <v>0</v>
      </c>
      <c r="L291" s="241">
        <f>L292+L293+L294+L295+L296</f>
        <v>0</v>
      </c>
      <c r="M291" s="275"/>
      <c r="N291" s="249"/>
    </row>
    <row r="292" spans="1:14" ht="20.100000000000001" customHeight="1">
      <c r="A292" s="230"/>
      <c r="B292" s="274"/>
      <c r="C292" s="270" t="s">
        <v>193</v>
      </c>
      <c r="D292" s="232">
        <v>0</v>
      </c>
      <c r="E292" s="232">
        <v>0</v>
      </c>
      <c r="F292" s="232">
        <v>0</v>
      </c>
      <c r="G292" s="232">
        <v>0</v>
      </c>
      <c r="H292" s="232">
        <v>0</v>
      </c>
      <c r="I292" s="232">
        <v>0</v>
      </c>
      <c r="J292" s="232">
        <v>0</v>
      </c>
      <c r="K292" s="232">
        <v>0</v>
      </c>
      <c r="L292" s="232">
        <v>0</v>
      </c>
      <c r="M292" s="253"/>
      <c r="N292" s="249"/>
    </row>
    <row r="293" spans="1:14" ht="20.100000000000001" customHeight="1">
      <c r="A293" s="230"/>
      <c r="B293" s="274"/>
      <c r="C293" s="270" t="s">
        <v>194</v>
      </c>
      <c r="D293" s="232">
        <v>0</v>
      </c>
      <c r="E293" s="232">
        <v>0</v>
      </c>
      <c r="F293" s="232">
        <v>0</v>
      </c>
      <c r="G293" s="232">
        <v>0</v>
      </c>
      <c r="H293" s="232">
        <v>0</v>
      </c>
      <c r="I293" s="232">
        <v>0</v>
      </c>
      <c r="J293" s="232">
        <v>0</v>
      </c>
      <c r="K293" s="232">
        <v>0</v>
      </c>
      <c r="L293" s="232">
        <v>0</v>
      </c>
      <c r="M293" s="253"/>
      <c r="N293" s="249"/>
    </row>
    <row r="294" spans="1:14" ht="20.100000000000001" customHeight="1">
      <c r="A294" s="230"/>
      <c r="B294" s="274"/>
      <c r="C294" s="270" t="s">
        <v>195</v>
      </c>
      <c r="D294" s="232">
        <v>0</v>
      </c>
      <c r="E294" s="232">
        <v>0</v>
      </c>
      <c r="F294" s="232">
        <v>0</v>
      </c>
      <c r="G294" s="232">
        <v>0</v>
      </c>
      <c r="H294" s="232">
        <v>0</v>
      </c>
      <c r="I294" s="232">
        <v>0</v>
      </c>
      <c r="J294" s="232">
        <v>0</v>
      </c>
      <c r="K294" s="232">
        <v>0</v>
      </c>
      <c r="L294" s="232">
        <v>0</v>
      </c>
      <c r="M294" s="253"/>
      <c r="N294" s="249"/>
    </row>
    <row r="295" spans="1:14" ht="20.100000000000001" customHeight="1">
      <c r="A295" s="230"/>
      <c r="B295" s="274"/>
      <c r="C295" s="270" t="s">
        <v>196</v>
      </c>
      <c r="D295" s="232">
        <v>0</v>
      </c>
      <c r="E295" s="232">
        <v>0</v>
      </c>
      <c r="F295" s="232">
        <v>0</v>
      </c>
      <c r="G295" s="232">
        <v>0</v>
      </c>
      <c r="H295" s="232">
        <v>0</v>
      </c>
      <c r="I295" s="232">
        <v>0</v>
      </c>
      <c r="J295" s="232">
        <v>0</v>
      </c>
      <c r="K295" s="232">
        <v>0</v>
      </c>
      <c r="L295" s="232">
        <v>0</v>
      </c>
      <c r="M295" s="253"/>
      <c r="N295" s="249"/>
    </row>
    <row r="296" spans="1:14" ht="20.100000000000001" customHeight="1">
      <c r="A296" s="230"/>
      <c r="B296" s="274"/>
      <c r="C296" s="270" t="s">
        <v>197</v>
      </c>
      <c r="D296" s="232">
        <v>0</v>
      </c>
      <c r="E296" s="232">
        <v>0</v>
      </c>
      <c r="F296" s="232">
        <v>0</v>
      </c>
      <c r="G296" s="232">
        <v>0</v>
      </c>
      <c r="H296" s="232">
        <v>0</v>
      </c>
      <c r="I296" s="232">
        <v>0</v>
      </c>
      <c r="J296" s="232">
        <v>0</v>
      </c>
      <c r="K296" s="232">
        <v>0</v>
      </c>
      <c r="L296" s="232">
        <v>0</v>
      </c>
      <c r="M296" s="253"/>
      <c r="N296" s="249"/>
    </row>
    <row r="297" spans="1:14" ht="20.100000000000001" customHeight="1">
      <c r="A297" s="230"/>
      <c r="B297" s="274" t="s">
        <v>198</v>
      </c>
      <c r="C297" s="270" t="s">
        <v>199</v>
      </c>
      <c r="D297" s="241">
        <f>D298+D299+D300+D301+D302</f>
        <v>1</v>
      </c>
      <c r="E297" s="241">
        <f>E298+E299+E300+E301+E302</f>
        <v>1</v>
      </c>
      <c r="F297" s="241">
        <f>F298+F299+F300+F301+F302</f>
        <v>0</v>
      </c>
      <c r="G297" s="241">
        <f t="shared" ref="G297" si="86">G298+G299+G300+G301+G302</f>
        <v>0</v>
      </c>
      <c r="H297" s="241">
        <f t="shared" ref="H297" si="87">H298+H299+H300+H301+H302</f>
        <v>0</v>
      </c>
      <c r="I297" s="241">
        <f>I298+I299+I300+I301+I302</f>
        <v>0</v>
      </c>
      <c r="J297" s="241">
        <f>J298+J299+J300+J301+J302</f>
        <v>0</v>
      </c>
      <c r="K297" s="241">
        <f>K298+K299+K300+K301+K302</f>
        <v>0</v>
      </c>
      <c r="L297" s="241">
        <f>L298+L299+L300+L301+L302</f>
        <v>0</v>
      </c>
      <c r="M297" s="275"/>
      <c r="N297" s="249"/>
    </row>
    <row r="298" spans="1:14" ht="20.100000000000001" customHeight="1">
      <c r="A298" s="230"/>
      <c r="B298" s="274"/>
      <c r="C298" s="270" t="s">
        <v>193</v>
      </c>
      <c r="D298" s="232">
        <v>0</v>
      </c>
      <c r="E298" s="232">
        <v>0</v>
      </c>
      <c r="F298" s="232">
        <v>0</v>
      </c>
      <c r="G298" s="232">
        <v>0</v>
      </c>
      <c r="H298" s="232">
        <v>0</v>
      </c>
      <c r="I298" s="232">
        <v>0</v>
      </c>
      <c r="J298" s="232">
        <v>0</v>
      </c>
      <c r="K298" s="232">
        <v>0</v>
      </c>
      <c r="L298" s="232">
        <v>0</v>
      </c>
      <c r="M298" s="253"/>
      <c r="N298" s="249"/>
    </row>
    <row r="299" spans="1:14" ht="20.100000000000001" customHeight="1">
      <c r="A299" s="230"/>
      <c r="B299" s="274"/>
      <c r="C299" s="270" t="s">
        <v>194</v>
      </c>
      <c r="D299" s="232">
        <v>0</v>
      </c>
      <c r="E299" s="232">
        <v>1</v>
      </c>
      <c r="F299" s="232">
        <v>0</v>
      </c>
      <c r="G299" s="232">
        <v>0</v>
      </c>
      <c r="H299" s="232">
        <v>0</v>
      </c>
      <c r="I299" s="232">
        <v>0</v>
      </c>
      <c r="J299" s="232">
        <v>0</v>
      </c>
      <c r="K299" s="232">
        <v>0</v>
      </c>
      <c r="L299" s="232">
        <v>0</v>
      </c>
      <c r="M299" s="253"/>
      <c r="N299" s="249"/>
    </row>
    <row r="300" spans="1:14" ht="20.100000000000001" customHeight="1">
      <c r="A300" s="230"/>
      <c r="B300" s="274"/>
      <c r="C300" s="270" t="s">
        <v>195</v>
      </c>
      <c r="D300" s="232">
        <v>1</v>
      </c>
      <c r="E300" s="232">
        <v>0</v>
      </c>
      <c r="F300" s="232">
        <v>0</v>
      </c>
      <c r="G300" s="232">
        <v>0</v>
      </c>
      <c r="H300" s="232">
        <v>0</v>
      </c>
      <c r="I300" s="232">
        <v>0</v>
      </c>
      <c r="J300" s="232">
        <v>0</v>
      </c>
      <c r="K300" s="232">
        <v>0</v>
      </c>
      <c r="L300" s="232">
        <v>0</v>
      </c>
      <c r="M300" s="253"/>
      <c r="N300" s="249"/>
    </row>
    <row r="301" spans="1:14" ht="20.100000000000001" customHeight="1">
      <c r="A301" s="230"/>
      <c r="B301" s="274"/>
      <c r="C301" s="270" t="s">
        <v>196</v>
      </c>
      <c r="D301" s="232">
        <v>0</v>
      </c>
      <c r="E301" s="232">
        <v>0</v>
      </c>
      <c r="F301" s="232">
        <v>0</v>
      </c>
      <c r="G301" s="232">
        <v>0</v>
      </c>
      <c r="H301" s="232">
        <v>0</v>
      </c>
      <c r="I301" s="232">
        <v>0</v>
      </c>
      <c r="J301" s="232">
        <v>0</v>
      </c>
      <c r="K301" s="232">
        <v>0</v>
      </c>
      <c r="L301" s="232">
        <v>0</v>
      </c>
      <c r="M301" s="253"/>
      <c r="N301" s="249"/>
    </row>
    <row r="302" spans="1:14" ht="20.100000000000001" customHeight="1">
      <c r="A302" s="230"/>
      <c r="B302" s="274"/>
      <c r="C302" s="270" t="s">
        <v>197</v>
      </c>
      <c r="D302" s="232">
        <v>0</v>
      </c>
      <c r="E302" s="232">
        <v>0</v>
      </c>
      <c r="F302" s="232">
        <v>0</v>
      </c>
      <c r="G302" s="232">
        <v>0</v>
      </c>
      <c r="H302" s="232">
        <v>0</v>
      </c>
      <c r="I302" s="232">
        <v>0</v>
      </c>
      <c r="J302" s="232">
        <v>0</v>
      </c>
      <c r="K302" s="232">
        <v>0</v>
      </c>
      <c r="L302" s="232">
        <v>0</v>
      </c>
      <c r="M302" s="253"/>
      <c r="N302" s="249"/>
    </row>
    <row r="303" spans="1:14" ht="20.100000000000001" customHeight="1">
      <c r="A303" s="236" t="s">
        <v>200</v>
      </c>
      <c r="B303" s="354" t="s">
        <v>201</v>
      </c>
      <c r="C303" s="355"/>
      <c r="D303" s="237"/>
      <c r="E303" s="237"/>
      <c r="F303" s="237"/>
      <c r="G303" s="237"/>
      <c r="H303" s="237"/>
      <c r="I303" s="237"/>
      <c r="J303" s="237"/>
      <c r="K303" s="237"/>
      <c r="L303" s="237"/>
      <c r="M303" s="254"/>
      <c r="N303" s="249"/>
    </row>
    <row r="304" spans="1:14" ht="20.100000000000001" customHeight="1">
      <c r="A304" s="230"/>
      <c r="B304" s="230" t="s">
        <v>202</v>
      </c>
      <c r="D304" s="232"/>
      <c r="E304" s="232"/>
      <c r="F304" s="232"/>
      <c r="G304" s="232"/>
      <c r="H304" s="232"/>
      <c r="I304" s="232"/>
      <c r="J304" s="232"/>
      <c r="K304" s="232"/>
      <c r="L304" s="232"/>
      <c r="M304" s="278"/>
      <c r="N304" s="249"/>
    </row>
    <row r="305" spans="1:14" ht="20.100000000000001" customHeight="1">
      <c r="A305" s="230"/>
      <c r="B305" s="274" t="s">
        <v>55</v>
      </c>
      <c r="C305" s="270" t="s">
        <v>203</v>
      </c>
      <c r="D305" s="273">
        <f>D306+D307</f>
        <v>3</v>
      </c>
      <c r="E305" s="273">
        <f>E306+E307</f>
        <v>3</v>
      </c>
      <c r="F305" s="273">
        <f>F306+F307</f>
        <v>10</v>
      </c>
      <c r="G305" s="273">
        <f t="shared" ref="G305" si="88">G306+G307</f>
        <v>7</v>
      </c>
      <c r="H305" s="273">
        <f t="shared" ref="H305" si="89">H306+H307</f>
        <v>7</v>
      </c>
      <c r="I305" s="273">
        <f>I306+I307</f>
        <v>16</v>
      </c>
      <c r="J305" s="273">
        <f>J306+J307</f>
        <v>8</v>
      </c>
      <c r="K305" s="273">
        <v>9</v>
      </c>
      <c r="L305" s="273">
        <v>2</v>
      </c>
      <c r="M305" s="253"/>
      <c r="N305" s="249"/>
    </row>
    <row r="306" spans="1:14" ht="20.100000000000001" customHeight="1">
      <c r="A306" s="230"/>
      <c r="B306" s="274"/>
      <c r="C306" s="270" t="s">
        <v>56</v>
      </c>
      <c r="D306" s="276">
        <v>1</v>
      </c>
      <c r="E306" s="276">
        <v>2</v>
      </c>
      <c r="F306" s="276">
        <v>6</v>
      </c>
      <c r="G306" s="276">
        <v>5</v>
      </c>
      <c r="H306" s="276">
        <v>3</v>
      </c>
      <c r="I306" s="276">
        <v>7</v>
      </c>
      <c r="J306" s="276">
        <v>7</v>
      </c>
      <c r="K306" s="276">
        <v>3</v>
      </c>
      <c r="L306" s="276">
        <v>0</v>
      </c>
      <c r="M306" s="253"/>
      <c r="N306" s="249"/>
    </row>
    <row r="307" spans="1:14" ht="20.100000000000001" customHeight="1">
      <c r="A307" s="230"/>
      <c r="B307" s="274"/>
      <c r="C307" s="270" t="s">
        <v>58</v>
      </c>
      <c r="D307" s="276">
        <v>2</v>
      </c>
      <c r="E307" s="276">
        <v>1</v>
      </c>
      <c r="F307" s="276">
        <v>4</v>
      </c>
      <c r="G307" s="276">
        <v>2</v>
      </c>
      <c r="H307" s="276">
        <v>4</v>
      </c>
      <c r="I307" s="276">
        <v>9</v>
      </c>
      <c r="J307" s="276">
        <v>1</v>
      </c>
      <c r="K307" s="276">
        <v>6</v>
      </c>
      <c r="L307" s="276">
        <v>2</v>
      </c>
      <c r="M307" s="253"/>
      <c r="N307" s="249"/>
    </row>
    <row r="308" spans="1:14" ht="20.100000000000001" customHeight="1">
      <c r="A308" s="230"/>
      <c r="B308" s="274" t="s">
        <v>57</v>
      </c>
      <c r="C308" s="270" t="s">
        <v>204</v>
      </c>
      <c r="D308" s="273">
        <f>D309+D310</f>
        <v>5</v>
      </c>
      <c r="E308" s="273">
        <f>E309+E310</f>
        <v>1</v>
      </c>
      <c r="F308" s="273">
        <f>F309+F310</f>
        <v>9</v>
      </c>
      <c r="G308" s="273">
        <f t="shared" ref="G308" si="90">G309+G310</f>
        <v>6</v>
      </c>
      <c r="H308" s="273">
        <f t="shared" ref="H308" si="91">H309+H310</f>
        <v>12</v>
      </c>
      <c r="I308" s="273">
        <f>I309+I310</f>
        <v>19</v>
      </c>
      <c r="J308" s="273">
        <f>J309+J310</f>
        <v>6</v>
      </c>
      <c r="K308" s="273">
        <v>8</v>
      </c>
      <c r="L308" s="273">
        <v>3</v>
      </c>
      <c r="M308" s="253"/>
      <c r="N308" s="249"/>
    </row>
    <row r="309" spans="1:14" ht="20.100000000000001" customHeight="1">
      <c r="A309" s="230"/>
      <c r="B309" s="274"/>
      <c r="C309" s="270" t="s">
        <v>56</v>
      </c>
      <c r="D309" s="276">
        <v>2</v>
      </c>
      <c r="E309" s="276">
        <v>1</v>
      </c>
      <c r="F309" s="276">
        <v>4</v>
      </c>
      <c r="G309" s="276">
        <v>3</v>
      </c>
      <c r="H309" s="276">
        <v>6</v>
      </c>
      <c r="I309" s="276">
        <v>8</v>
      </c>
      <c r="J309" s="276">
        <v>4</v>
      </c>
      <c r="K309" s="276">
        <v>4</v>
      </c>
      <c r="L309" s="276">
        <v>1</v>
      </c>
      <c r="M309" s="253"/>
      <c r="N309" s="249"/>
    </row>
    <row r="310" spans="1:14" ht="20.100000000000001" customHeight="1">
      <c r="A310" s="230"/>
      <c r="B310" s="274"/>
      <c r="C310" s="270" t="s">
        <v>58</v>
      </c>
      <c r="D310" s="276">
        <v>3</v>
      </c>
      <c r="E310" s="276">
        <v>0</v>
      </c>
      <c r="F310" s="276">
        <v>5</v>
      </c>
      <c r="G310" s="276">
        <v>3</v>
      </c>
      <c r="H310" s="276">
        <v>6</v>
      </c>
      <c r="I310" s="276">
        <v>11</v>
      </c>
      <c r="J310" s="276">
        <v>2</v>
      </c>
      <c r="K310" s="276">
        <v>4</v>
      </c>
      <c r="L310" s="276">
        <v>2</v>
      </c>
      <c r="M310" s="253"/>
      <c r="N310" s="249"/>
    </row>
    <row r="311" spans="1:14" ht="20.100000000000001" customHeight="1">
      <c r="A311" s="230"/>
      <c r="B311" s="274" t="s">
        <v>117</v>
      </c>
      <c r="C311" s="270" t="s">
        <v>205</v>
      </c>
      <c r="D311" s="273">
        <f>D312+D313</f>
        <v>3</v>
      </c>
      <c r="E311" s="273">
        <f>E312+E313</f>
        <v>5</v>
      </c>
      <c r="F311" s="273">
        <f>F312+F313</f>
        <v>10</v>
      </c>
      <c r="G311" s="273">
        <f t="shared" ref="G311" si="92">G312+G313</f>
        <v>9</v>
      </c>
      <c r="H311" s="273">
        <f t="shared" ref="H311" si="93">H312+H313</f>
        <v>9</v>
      </c>
      <c r="I311" s="273">
        <f>I312+I313</f>
        <v>24</v>
      </c>
      <c r="J311" s="273">
        <f>J312+J313</f>
        <v>23</v>
      </c>
      <c r="K311" s="273">
        <v>8</v>
      </c>
      <c r="L311" s="273">
        <v>1</v>
      </c>
      <c r="M311" s="253"/>
      <c r="N311" s="249"/>
    </row>
    <row r="312" spans="1:14" ht="20.100000000000001" customHeight="1">
      <c r="A312" s="230"/>
      <c r="B312" s="274"/>
      <c r="C312" s="270" t="s">
        <v>56</v>
      </c>
      <c r="D312" s="276">
        <v>3</v>
      </c>
      <c r="E312" s="276">
        <v>2</v>
      </c>
      <c r="F312" s="276">
        <v>8</v>
      </c>
      <c r="G312" s="276">
        <v>4</v>
      </c>
      <c r="H312" s="276">
        <v>8</v>
      </c>
      <c r="I312" s="276">
        <v>10</v>
      </c>
      <c r="J312" s="276">
        <v>11</v>
      </c>
      <c r="K312" s="276">
        <v>4</v>
      </c>
      <c r="L312" s="276">
        <v>0</v>
      </c>
      <c r="M312" s="253"/>
      <c r="N312" s="249"/>
    </row>
    <row r="313" spans="1:14" ht="20.100000000000001" customHeight="1">
      <c r="A313" s="230"/>
      <c r="B313" s="274"/>
      <c r="C313" s="270" t="s">
        <v>58</v>
      </c>
      <c r="D313" s="276">
        <v>0</v>
      </c>
      <c r="E313" s="276">
        <v>3</v>
      </c>
      <c r="F313" s="276">
        <v>2</v>
      </c>
      <c r="G313" s="276">
        <v>5</v>
      </c>
      <c r="H313" s="276">
        <v>1</v>
      </c>
      <c r="I313" s="276">
        <v>14</v>
      </c>
      <c r="J313" s="276">
        <v>12</v>
      </c>
      <c r="K313" s="276">
        <v>4</v>
      </c>
      <c r="L313" s="276">
        <v>1</v>
      </c>
      <c r="M313" s="253"/>
      <c r="N313" s="249"/>
    </row>
    <row r="314" spans="1:14" ht="20.100000000000001" customHeight="1">
      <c r="A314" s="230"/>
      <c r="B314" s="274" t="s">
        <v>119</v>
      </c>
      <c r="C314" s="270" t="s">
        <v>206</v>
      </c>
      <c r="D314" s="273">
        <f>D315+D316</f>
        <v>34</v>
      </c>
      <c r="E314" s="273">
        <f>E315+E316</f>
        <v>10</v>
      </c>
      <c r="F314" s="273">
        <f>F315+F316</f>
        <v>30</v>
      </c>
      <c r="G314" s="273">
        <f t="shared" ref="G314" si="94">G315+G316</f>
        <v>33</v>
      </c>
      <c r="H314" s="273">
        <f t="shared" ref="H314" si="95">H315+H316</f>
        <v>42</v>
      </c>
      <c r="I314" s="273">
        <f>I315+I316</f>
        <v>61</v>
      </c>
      <c r="J314" s="273">
        <f>J315+J316</f>
        <v>32</v>
      </c>
      <c r="K314" s="273">
        <v>46</v>
      </c>
      <c r="L314" s="273">
        <v>12</v>
      </c>
      <c r="M314" s="253"/>
      <c r="N314" s="249"/>
    </row>
    <row r="315" spans="1:14" ht="20.100000000000001" customHeight="1">
      <c r="A315" s="230"/>
      <c r="B315" s="274"/>
      <c r="C315" s="270" t="s">
        <v>56</v>
      </c>
      <c r="D315" s="276">
        <v>20</v>
      </c>
      <c r="E315" s="276">
        <v>7</v>
      </c>
      <c r="F315" s="276">
        <v>16</v>
      </c>
      <c r="G315" s="276">
        <v>18</v>
      </c>
      <c r="H315" s="276">
        <v>20</v>
      </c>
      <c r="I315" s="276">
        <v>32</v>
      </c>
      <c r="J315" s="276">
        <v>15</v>
      </c>
      <c r="K315" s="276">
        <v>22</v>
      </c>
      <c r="L315" s="276">
        <v>10</v>
      </c>
      <c r="M315" s="253"/>
      <c r="N315" s="249"/>
    </row>
    <row r="316" spans="1:14" ht="20.100000000000001" customHeight="1">
      <c r="A316" s="230"/>
      <c r="B316" s="277"/>
      <c r="C316" s="270" t="s">
        <v>58</v>
      </c>
      <c r="D316" s="276">
        <v>14</v>
      </c>
      <c r="E316" s="276">
        <v>3</v>
      </c>
      <c r="F316" s="276">
        <v>14</v>
      </c>
      <c r="G316" s="276">
        <v>15</v>
      </c>
      <c r="H316" s="276">
        <v>22</v>
      </c>
      <c r="I316" s="276">
        <v>29</v>
      </c>
      <c r="J316" s="276">
        <v>17</v>
      </c>
      <c r="K316" s="276">
        <v>24</v>
      </c>
      <c r="L316" s="276">
        <v>2</v>
      </c>
      <c r="M316" s="253"/>
      <c r="N316" s="249"/>
    </row>
    <row r="317" spans="1:14" ht="20.100000000000001" customHeight="1">
      <c r="A317" s="230"/>
      <c r="B317" s="277" t="s">
        <v>207</v>
      </c>
      <c r="C317" s="270"/>
      <c r="D317" s="232"/>
      <c r="E317" s="232"/>
      <c r="F317" s="232"/>
      <c r="G317" s="232"/>
      <c r="H317" s="232"/>
      <c r="I317" s="232"/>
      <c r="J317" s="232"/>
      <c r="K317" s="232"/>
      <c r="L317" s="232"/>
      <c r="M317" s="278"/>
      <c r="N317" s="249"/>
    </row>
    <row r="318" spans="1:14" ht="20.100000000000001" customHeight="1">
      <c r="A318" s="230"/>
      <c r="B318" s="274" t="s">
        <v>55</v>
      </c>
      <c r="C318" s="270" t="s">
        <v>203</v>
      </c>
      <c r="D318" s="273">
        <f>D319+D320</f>
        <v>3</v>
      </c>
      <c r="E318" s="273">
        <f>E319+E320</f>
        <v>3</v>
      </c>
      <c r="F318" s="273">
        <f>F319+F320</f>
        <v>10</v>
      </c>
      <c r="G318" s="273">
        <f t="shared" ref="G318:H318" si="96">G319+G320</f>
        <v>7</v>
      </c>
      <c r="H318" s="273">
        <f t="shared" si="96"/>
        <v>7</v>
      </c>
      <c r="I318" s="273">
        <f>I319+I320</f>
        <v>16</v>
      </c>
      <c r="J318" s="273">
        <f>J319+J320</f>
        <v>8</v>
      </c>
      <c r="K318" s="273">
        <v>9</v>
      </c>
      <c r="L318" s="273">
        <v>2</v>
      </c>
      <c r="M318" s="253"/>
      <c r="N318" s="249"/>
    </row>
    <row r="319" spans="1:14" ht="20.100000000000001" customHeight="1">
      <c r="A319" s="230"/>
      <c r="B319" s="274"/>
      <c r="C319" s="270" t="s">
        <v>56</v>
      </c>
      <c r="D319" s="276">
        <v>1</v>
      </c>
      <c r="E319" s="276">
        <v>2</v>
      </c>
      <c r="F319" s="276">
        <v>6</v>
      </c>
      <c r="G319" s="276">
        <v>5</v>
      </c>
      <c r="H319" s="276">
        <v>3</v>
      </c>
      <c r="I319" s="276">
        <v>7</v>
      </c>
      <c r="J319" s="276">
        <v>7</v>
      </c>
      <c r="K319" s="276">
        <v>3</v>
      </c>
      <c r="L319" s="276">
        <v>0</v>
      </c>
      <c r="M319" s="253"/>
      <c r="N319" s="249"/>
    </row>
    <row r="320" spans="1:14" ht="20.100000000000001" customHeight="1">
      <c r="A320" s="230"/>
      <c r="B320" s="274"/>
      <c r="C320" s="270" t="s">
        <v>58</v>
      </c>
      <c r="D320" s="276">
        <v>2</v>
      </c>
      <c r="E320" s="276">
        <v>1</v>
      </c>
      <c r="F320" s="276">
        <v>4</v>
      </c>
      <c r="G320" s="276">
        <v>2</v>
      </c>
      <c r="H320" s="276">
        <v>4</v>
      </c>
      <c r="I320" s="276">
        <v>9</v>
      </c>
      <c r="J320" s="276">
        <v>1</v>
      </c>
      <c r="K320" s="276">
        <v>6</v>
      </c>
      <c r="L320" s="276">
        <v>2</v>
      </c>
      <c r="M320" s="253"/>
      <c r="N320" s="249"/>
    </row>
    <row r="321" spans="1:14" ht="20.100000000000001" customHeight="1">
      <c r="A321" s="230"/>
      <c r="B321" s="274" t="s">
        <v>57</v>
      </c>
      <c r="C321" s="270" t="s">
        <v>204</v>
      </c>
      <c r="D321" s="273">
        <f>D322+D323</f>
        <v>5</v>
      </c>
      <c r="E321" s="273">
        <f>E322+E323</f>
        <v>1</v>
      </c>
      <c r="F321" s="273">
        <f>F322+F323</f>
        <v>9</v>
      </c>
      <c r="G321" s="273">
        <f t="shared" ref="G321:H321" si="97">G322+G323</f>
        <v>6</v>
      </c>
      <c r="H321" s="273">
        <f t="shared" si="97"/>
        <v>12</v>
      </c>
      <c r="I321" s="273">
        <f>I322+I323</f>
        <v>19</v>
      </c>
      <c r="J321" s="273">
        <f>J322+J323</f>
        <v>6</v>
      </c>
      <c r="K321" s="273">
        <v>8</v>
      </c>
      <c r="L321" s="273">
        <v>3</v>
      </c>
      <c r="M321" s="253"/>
      <c r="N321" s="249"/>
    </row>
    <row r="322" spans="1:14" ht="20.100000000000001" customHeight="1">
      <c r="A322" s="230"/>
      <c r="B322" s="274"/>
      <c r="C322" s="270" t="s">
        <v>56</v>
      </c>
      <c r="D322" s="276">
        <v>2</v>
      </c>
      <c r="E322" s="276">
        <v>1</v>
      </c>
      <c r="F322" s="276">
        <v>4</v>
      </c>
      <c r="G322" s="276">
        <v>3</v>
      </c>
      <c r="H322" s="276">
        <v>6</v>
      </c>
      <c r="I322" s="276">
        <v>8</v>
      </c>
      <c r="J322" s="276">
        <v>4</v>
      </c>
      <c r="K322" s="276">
        <v>4</v>
      </c>
      <c r="L322" s="276">
        <v>1</v>
      </c>
      <c r="M322" s="253"/>
      <c r="N322" s="249"/>
    </row>
    <row r="323" spans="1:14" ht="20.100000000000001" customHeight="1">
      <c r="A323" s="230"/>
      <c r="B323" s="274"/>
      <c r="C323" s="270" t="s">
        <v>58</v>
      </c>
      <c r="D323" s="276">
        <v>3</v>
      </c>
      <c r="E323" s="276">
        <v>0</v>
      </c>
      <c r="F323" s="276">
        <v>5</v>
      </c>
      <c r="G323" s="276">
        <v>3</v>
      </c>
      <c r="H323" s="276">
        <v>6</v>
      </c>
      <c r="I323" s="276">
        <v>11</v>
      </c>
      <c r="J323" s="276">
        <v>2</v>
      </c>
      <c r="K323" s="276">
        <v>4</v>
      </c>
      <c r="L323" s="276">
        <v>2</v>
      </c>
      <c r="M323" s="253"/>
      <c r="N323" s="249"/>
    </row>
    <row r="324" spans="1:14" ht="20.100000000000001" customHeight="1">
      <c r="A324" s="230"/>
      <c r="B324" s="274" t="s">
        <v>117</v>
      </c>
      <c r="C324" s="270" t="s">
        <v>205</v>
      </c>
      <c r="D324" s="273">
        <f>D325+D326</f>
        <v>3</v>
      </c>
      <c r="E324" s="273">
        <f>E325+E326</f>
        <v>5</v>
      </c>
      <c r="F324" s="273">
        <f>F325+F326</f>
        <v>10</v>
      </c>
      <c r="G324" s="273">
        <f t="shared" ref="G324:H324" si="98">G325+G326</f>
        <v>9</v>
      </c>
      <c r="H324" s="273">
        <f t="shared" si="98"/>
        <v>9</v>
      </c>
      <c r="I324" s="273">
        <f>I325+I326</f>
        <v>24</v>
      </c>
      <c r="J324" s="273">
        <f>J325+J326</f>
        <v>23</v>
      </c>
      <c r="K324" s="273">
        <v>8</v>
      </c>
      <c r="L324" s="273">
        <v>1</v>
      </c>
      <c r="M324" s="253"/>
      <c r="N324" s="249"/>
    </row>
    <row r="325" spans="1:14" ht="20.100000000000001" customHeight="1">
      <c r="A325" s="230"/>
      <c r="B325" s="274"/>
      <c r="C325" s="270" t="s">
        <v>56</v>
      </c>
      <c r="D325" s="276">
        <v>3</v>
      </c>
      <c r="E325" s="276">
        <v>2</v>
      </c>
      <c r="F325" s="276">
        <v>8</v>
      </c>
      <c r="G325" s="276">
        <v>4</v>
      </c>
      <c r="H325" s="276">
        <v>8</v>
      </c>
      <c r="I325" s="276">
        <v>10</v>
      </c>
      <c r="J325" s="276">
        <v>11</v>
      </c>
      <c r="K325" s="276">
        <v>4</v>
      </c>
      <c r="L325" s="276">
        <v>0</v>
      </c>
      <c r="M325" s="253"/>
      <c r="N325" s="249"/>
    </row>
    <row r="326" spans="1:14" ht="20.100000000000001" customHeight="1">
      <c r="A326" s="230"/>
      <c r="B326" s="274"/>
      <c r="C326" s="270" t="s">
        <v>58</v>
      </c>
      <c r="D326" s="276">
        <v>0</v>
      </c>
      <c r="E326" s="276">
        <v>3</v>
      </c>
      <c r="F326" s="276">
        <v>2</v>
      </c>
      <c r="G326" s="276">
        <v>5</v>
      </c>
      <c r="H326" s="276">
        <v>1</v>
      </c>
      <c r="I326" s="276">
        <v>14</v>
      </c>
      <c r="J326" s="276">
        <v>12</v>
      </c>
      <c r="K326" s="276">
        <v>4</v>
      </c>
      <c r="L326" s="276">
        <v>1</v>
      </c>
      <c r="M326" s="253"/>
      <c r="N326" s="249"/>
    </row>
    <row r="327" spans="1:14" ht="20.100000000000001" customHeight="1">
      <c r="A327" s="230"/>
      <c r="B327" s="274" t="s">
        <v>119</v>
      </c>
      <c r="C327" s="270" t="s">
        <v>206</v>
      </c>
      <c r="D327" s="273">
        <f>D328+D329</f>
        <v>34</v>
      </c>
      <c r="E327" s="273">
        <f>E328+E329</f>
        <v>10</v>
      </c>
      <c r="F327" s="273">
        <f>F328+F329</f>
        <v>28</v>
      </c>
      <c r="G327" s="273">
        <f t="shared" ref="G327:H327" si="99">G328+G329</f>
        <v>33</v>
      </c>
      <c r="H327" s="273">
        <f t="shared" si="99"/>
        <v>42</v>
      </c>
      <c r="I327" s="273">
        <f>I328+I329</f>
        <v>61</v>
      </c>
      <c r="J327" s="273">
        <f>J328+J329</f>
        <v>32</v>
      </c>
      <c r="K327" s="273">
        <v>46</v>
      </c>
      <c r="L327" s="273">
        <v>12</v>
      </c>
      <c r="M327" s="253"/>
      <c r="N327" s="249"/>
    </row>
    <row r="328" spans="1:14" ht="20.100000000000001" customHeight="1">
      <c r="A328" s="230"/>
      <c r="B328" s="274"/>
      <c r="C328" s="270" t="s">
        <v>56</v>
      </c>
      <c r="D328" s="276">
        <v>20</v>
      </c>
      <c r="E328" s="276">
        <v>7</v>
      </c>
      <c r="F328" s="276">
        <v>15</v>
      </c>
      <c r="G328" s="276">
        <v>18</v>
      </c>
      <c r="H328" s="276">
        <v>20</v>
      </c>
      <c r="I328" s="276">
        <v>32</v>
      </c>
      <c r="J328" s="276">
        <v>15</v>
      </c>
      <c r="K328" s="276">
        <v>22</v>
      </c>
      <c r="L328" s="276">
        <v>10</v>
      </c>
      <c r="M328" s="253"/>
      <c r="N328" s="249"/>
    </row>
    <row r="329" spans="1:14" ht="20.100000000000001" customHeight="1">
      <c r="A329" s="230"/>
      <c r="B329" s="274"/>
      <c r="C329" s="270" t="s">
        <v>58</v>
      </c>
      <c r="D329" s="276">
        <v>14</v>
      </c>
      <c r="E329" s="276">
        <v>3</v>
      </c>
      <c r="F329" s="276">
        <v>13</v>
      </c>
      <c r="G329" s="276">
        <v>15</v>
      </c>
      <c r="H329" s="276">
        <v>22</v>
      </c>
      <c r="I329" s="276">
        <v>29</v>
      </c>
      <c r="J329" s="276">
        <v>17</v>
      </c>
      <c r="K329" s="276">
        <v>24</v>
      </c>
      <c r="L329" s="276">
        <v>2</v>
      </c>
      <c r="M329" s="253"/>
      <c r="N329" s="249"/>
    </row>
    <row r="330" spans="1:14" ht="24" customHeight="1">
      <c r="A330" s="230"/>
      <c r="B330" s="277" t="s">
        <v>208</v>
      </c>
      <c r="C330" s="270"/>
      <c r="D330" s="232"/>
      <c r="E330" s="232"/>
      <c r="F330" s="232"/>
      <c r="G330" s="232"/>
      <c r="H330" s="232"/>
      <c r="I330" s="232"/>
      <c r="J330" s="232"/>
      <c r="K330" s="232"/>
      <c r="L330" s="232"/>
      <c r="M330" s="278"/>
      <c r="N330" s="249"/>
    </row>
    <row r="331" spans="1:14" ht="20.100000000000001" customHeight="1">
      <c r="A331" s="230"/>
      <c r="B331" s="274" t="s">
        <v>55</v>
      </c>
      <c r="C331" s="270" t="s">
        <v>203</v>
      </c>
      <c r="D331" s="273">
        <f>D332+D333</f>
        <v>3</v>
      </c>
      <c r="E331" s="273">
        <f>E332+E333</f>
        <v>3</v>
      </c>
      <c r="F331" s="273">
        <f>F332+F333</f>
        <v>6</v>
      </c>
      <c r="G331" s="273">
        <f t="shared" ref="G331" si="100">G332+G333</f>
        <v>7</v>
      </c>
      <c r="H331" s="273">
        <f t="shared" ref="H331" si="101">H332+H333</f>
        <v>7</v>
      </c>
      <c r="I331" s="273">
        <f>I332+I333</f>
        <v>16</v>
      </c>
      <c r="J331" s="273">
        <f>J332+J333</f>
        <v>8</v>
      </c>
      <c r="K331" s="273">
        <v>9</v>
      </c>
      <c r="L331" s="273">
        <v>2</v>
      </c>
      <c r="M331" s="253"/>
      <c r="N331" s="249"/>
    </row>
    <row r="332" spans="1:14" ht="20.100000000000001" customHeight="1">
      <c r="A332" s="230"/>
      <c r="B332" s="274"/>
      <c r="C332" s="270" t="s">
        <v>56</v>
      </c>
      <c r="D332" s="276">
        <v>1</v>
      </c>
      <c r="E332" s="276">
        <v>2</v>
      </c>
      <c r="F332" s="276">
        <v>2</v>
      </c>
      <c r="G332" s="276">
        <v>5</v>
      </c>
      <c r="H332" s="276">
        <v>3</v>
      </c>
      <c r="I332" s="276">
        <v>7</v>
      </c>
      <c r="J332" s="276">
        <v>7</v>
      </c>
      <c r="K332" s="276">
        <v>3</v>
      </c>
      <c r="L332" s="276">
        <v>0</v>
      </c>
      <c r="M332" s="253"/>
      <c r="N332" s="249"/>
    </row>
    <row r="333" spans="1:14" ht="20.100000000000001" customHeight="1">
      <c r="A333" s="230"/>
      <c r="B333" s="274"/>
      <c r="C333" s="270" t="s">
        <v>58</v>
      </c>
      <c r="D333" s="276">
        <v>2</v>
      </c>
      <c r="E333" s="276">
        <v>1</v>
      </c>
      <c r="F333" s="276">
        <v>4</v>
      </c>
      <c r="G333" s="276">
        <v>2</v>
      </c>
      <c r="H333" s="276">
        <v>4</v>
      </c>
      <c r="I333" s="276">
        <v>9</v>
      </c>
      <c r="J333" s="276">
        <v>1</v>
      </c>
      <c r="K333" s="276">
        <v>6</v>
      </c>
      <c r="L333" s="276">
        <v>2</v>
      </c>
      <c r="M333" s="253"/>
      <c r="N333" s="249"/>
    </row>
    <row r="334" spans="1:14" ht="20.100000000000001" customHeight="1">
      <c r="A334" s="230"/>
      <c r="B334" s="274" t="s">
        <v>57</v>
      </c>
      <c r="C334" s="270" t="s">
        <v>204</v>
      </c>
      <c r="D334" s="273">
        <f>D335+D336</f>
        <v>5</v>
      </c>
      <c r="E334" s="273">
        <f>E335+E336</f>
        <v>1</v>
      </c>
      <c r="F334" s="273">
        <f>F335+F336</f>
        <v>7</v>
      </c>
      <c r="G334" s="273">
        <f t="shared" ref="G334" si="102">G335+G336</f>
        <v>6</v>
      </c>
      <c r="H334" s="273">
        <f t="shared" ref="H334" si="103">H335+H336</f>
        <v>10</v>
      </c>
      <c r="I334" s="273">
        <f>I335+I336</f>
        <v>18</v>
      </c>
      <c r="J334" s="273">
        <f>J335+J336</f>
        <v>6</v>
      </c>
      <c r="K334" s="273">
        <v>8</v>
      </c>
      <c r="L334" s="273">
        <v>3</v>
      </c>
      <c r="M334" s="253"/>
      <c r="N334" s="249"/>
    </row>
    <row r="335" spans="1:14" ht="20.100000000000001" customHeight="1">
      <c r="A335" s="230"/>
      <c r="B335" s="274"/>
      <c r="C335" s="270" t="s">
        <v>56</v>
      </c>
      <c r="D335" s="276">
        <v>2</v>
      </c>
      <c r="E335" s="276">
        <v>1</v>
      </c>
      <c r="F335" s="276">
        <v>3</v>
      </c>
      <c r="G335" s="276">
        <v>3</v>
      </c>
      <c r="H335" s="276">
        <v>4</v>
      </c>
      <c r="I335" s="276">
        <v>8</v>
      </c>
      <c r="J335" s="276">
        <v>4</v>
      </c>
      <c r="K335" s="276">
        <v>4</v>
      </c>
      <c r="L335" s="276">
        <v>1</v>
      </c>
      <c r="M335" s="253"/>
      <c r="N335" s="249"/>
    </row>
    <row r="336" spans="1:14" ht="20.100000000000001" customHeight="1">
      <c r="A336" s="230"/>
      <c r="B336" s="274"/>
      <c r="C336" s="270" t="s">
        <v>58</v>
      </c>
      <c r="D336" s="276">
        <v>3</v>
      </c>
      <c r="E336" s="276">
        <v>0</v>
      </c>
      <c r="F336" s="276">
        <v>4</v>
      </c>
      <c r="G336" s="276">
        <v>3</v>
      </c>
      <c r="H336" s="276">
        <v>6</v>
      </c>
      <c r="I336" s="276">
        <v>10</v>
      </c>
      <c r="J336" s="276">
        <v>2</v>
      </c>
      <c r="K336" s="276">
        <v>4</v>
      </c>
      <c r="L336" s="276">
        <v>2</v>
      </c>
      <c r="M336" s="253"/>
      <c r="N336" s="249"/>
    </row>
    <row r="337" spans="1:14" ht="20.100000000000001" customHeight="1">
      <c r="A337" s="230"/>
      <c r="B337" s="274" t="s">
        <v>117</v>
      </c>
      <c r="C337" s="270" t="s">
        <v>205</v>
      </c>
      <c r="D337" s="273">
        <f>D338+D339</f>
        <v>1</v>
      </c>
      <c r="E337" s="273">
        <f>E338+E339</f>
        <v>4</v>
      </c>
      <c r="F337" s="273">
        <f>F338+F339</f>
        <v>3</v>
      </c>
      <c r="G337" s="273">
        <f t="shared" ref="G337" si="104">G338+G339</f>
        <v>4</v>
      </c>
      <c r="H337" s="273">
        <f t="shared" ref="H337" si="105">H338+H339</f>
        <v>4</v>
      </c>
      <c r="I337" s="273">
        <f>I338+I339</f>
        <v>18</v>
      </c>
      <c r="J337" s="273">
        <f>J338+J339</f>
        <v>10</v>
      </c>
      <c r="K337" s="273">
        <v>8</v>
      </c>
      <c r="L337" s="273">
        <v>1</v>
      </c>
      <c r="M337" s="253"/>
      <c r="N337" s="249"/>
    </row>
    <row r="338" spans="1:14" ht="20.100000000000001" customHeight="1">
      <c r="A338" s="230"/>
      <c r="B338" s="274"/>
      <c r="C338" s="270" t="s">
        <v>56</v>
      </c>
      <c r="D338" s="276">
        <v>1</v>
      </c>
      <c r="E338" s="276">
        <v>2</v>
      </c>
      <c r="F338" s="276">
        <v>3</v>
      </c>
      <c r="G338" s="276">
        <v>2</v>
      </c>
      <c r="H338" s="276">
        <v>3</v>
      </c>
      <c r="I338" s="276">
        <v>8</v>
      </c>
      <c r="J338" s="276">
        <v>5</v>
      </c>
      <c r="K338" s="276">
        <v>4</v>
      </c>
      <c r="L338" s="276">
        <v>0</v>
      </c>
      <c r="M338" s="253"/>
      <c r="N338" s="249"/>
    </row>
    <row r="339" spans="1:14" ht="20.100000000000001" customHeight="1">
      <c r="A339" s="230"/>
      <c r="B339" s="274"/>
      <c r="C339" s="270" t="s">
        <v>58</v>
      </c>
      <c r="D339" s="276">
        <v>0</v>
      </c>
      <c r="E339" s="276">
        <v>2</v>
      </c>
      <c r="F339" s="276">
        <v>0</v>
      </c>
      <c r="G339" s="276">
        <v>2</v>
      </c>
      <c r="H339" s="276">
        <v>1</v>
      </c>
      <c r="I339" s="276">
        <v>10</v>
      </c>
      <c r="J339" s="276">
        <v>5</v>
      </c>
      <c r="K339" s="276">
        <v>4</v>
      </c>
      <c r="L339" s="276">
        <v>1</v>
      </c>
      <c r="M339" s="253"/>
      <c r="N339" s="249"/>
    </row>
    <row r="340" spans="1:14" ht="20.100000000000001" customHeight="1">
      <c r="A340" s="230"/>
      <c r="B340" s="274" t="s">
        <v>119</v>
      </c>
      <c r="C340" s="270" t="s">
        <v>206</v>
      </c>
      <c r="D340" s="273">
        <f>D341+D342</f>
        <v>3</v>
      </c>
      <c r="E340" s="273">
        <f>E341+E342</f>
        <v>5</v>
      </c>
      <c r="F340" s="273">
        <f>F341+F342</f>
        <v>16</v>
      </c>
      <c r="G340" s="273">
        <f t="shared" ref="G340" si="106">G341+G342</f>
        <v>23</v>
      </c>
      <c r="H340" s="273">
        <f t="shared" ref="H340" si="107">H341+H342</f>
        <v>36</v>
      </c>
      <c r="I340" s="273">
        <f>I341+I342</f>
        <v>43</v>
      </c>
      <c r="J340" s="273">
        <f>J341+J342</f>
        <v>10</v>
      </c>
      <c r="K340" s="273">
        <v>46</v>
      </c>
      <c r="L340" s="273">
        <v>12</v>
      </c>
      <c r="M340" s="253"/>
      <c r="N340" s="249"/>
    </row>
    <row r="341" spans="1:14" ht="20.100000000000001" customHeight="1">
      <c r="A341" s="230"/>
      <c r="B341" s="274"/>
      <c r="C341" s="270" t="s">
        <v>56</v>
      </c>
      <c r="D341" s="276">
        <v>3</v>
      </c>
      <c r="E341" s="276">
        <v>3</v>
      </c>
      <c r="F341" s="276">
        <v>6</v>
      </c>
      <c r="G341" s="276">
        <v>11</v>
      </c>
      <c r="H341" s="276">
        <v>16</v>
      </c>
      <c r="I341" s="276">
        <v>22</v>
      </c>
      <c r="J341" s="276">
        <v>6</v>
      </c>
      <c r="K341" s="276">
        <v>22</v>
      </c>
      <c r="L341" s="276">
        <v>10</v>
      </c>
      <c r="M341" s="253"/>
      <c r="N341" s="249"/>
    </row>
    <row r="342" spans="1:14" ht="20.100000000000001" customHeight="1">
      <c r="A342" s="230"/>
      <c r="B342" s="274"/>
      <c r="C342" s="270" t="s">
        <v>58</v>
      </c>
      <c r="D342" s="276">
        <v>0</v>
      </c>
      <c r="E342" s="276">
        <v>2</v>
      </c>
      <c r="F342" s="276">
        <v>10</v>
      </c>
      <c r="G342" s="276">
        <v>12</v>
      </c>
      <c r="H342" s="276">
        <v>20</v>
      </c>
      <c r="I342" s="276">
        <v>21</v>
      </c>
      <c r="J342" s="276">
        <v>4</v>
      </c>
      <c r="K342" s="276">
        <v>24</v>
      </c>
      <c r="L342" s="276">
        <v>2</v>
      </c>
      <c r="M342" s="253"/>
      <c r="N342" s="249"/>
    </row>
    <row r="343" spans="1:14" ht="20.100000000000001" customHeight="1">
      <c r="A343" s="230"/>
      <c r="B343" s="246" t="s">
        <v>209</v>
      </c>
      <c r="C343" s="270"/>
      <c r="D343" s="276"/>
      <c r="E343" s="276"/>
      <c r="F343" s="276"/>
      <c r="G343" s="276"/>
      <c r="H343" s="276"/>
      <c r="I343" s="276"/>
      <c r="J343" s="276"/>
      <c r="K343" s="276"/>
      <c r="L343" s="276"/>
      <c r="M343" s="278"/>
      <c r="N343" s="249"/>
    </row>
    <row r="344" spans="1:14" ht="20.100000000000001" customHeight="1">
      <c r="A344" s="230"/>
      <c r="B344" s="274" t="s">
        <v>55</v>
      </c>
      <c r="C344" s="270" t="s">
        <v>203</v>
      </c>
      <c r="D344" s="273">
        <f>D345+D346</f>
        <v>0</v>
      </c>
      <c r="E344" s="273">
        <f>E345+E346</f>
        <v>0</v>
      </c>
      <c r="F344" s="273">
        <f>F345+F346</f>
        <v>2</v>
      </c>
      <c r="G344" s="273">
        <f t="shared" ref="G344" si="108">G345+G346</f>
        <v>1</v>
      </c>
      <c r="H344" s="273">
        <f t="shared" ref="H344" si="109">H345+H346</f>
        <v>1</v>
      </c>
      <c r="I344" s="273">
        <f>I345+I346</f>
        <v>2</v>
      </c>
      <c r="J344" s="273">
        <f>J345+J346</f>
        <v>2</v>
      </c>
      <c r="K344" s="273">
        <v>1</v>
      </c>
      <c r="L344" s="273">
        <v>0</v>
      </c>
      <c r="M344" s="253"/>
      <c r="N344" s="249"/>
    </row>
    <row r="345" spans="1:14" ht="20.100000000000001" customHeight="1">
      <c r="A345" s="230"/>
      <c r="B345" s="274"/>
      <c r="C345" s="270" t="s">
        <v>56</v>
      </c>
      <c r="D345" s="279">
        <v>0</v>
      </c>
      <c r="E345" s="279">
        <v>0</v>
      </c>
      <c r="F345" s="279">
        <v>2</v>
      </c>
      <c r="G345" s="279">
        <v>1</v>
      </c>
      <c r="H345" s="279">
        <v>0</v>
      </c>
      <c r="I345" s="279">
        <v>1</v>
      </c>
      <c r="J345" s="279">
        <v>1</v>
      </c>
      <c r="K345" s="279">
        <v>1</v>
      </c>
      <c r="L345" s="279">
        <v>0</v>
      </c>
      <c r="M345" s="253"/>
      <c r="N345" s="249"/>
    </row>
    <row r="346" spans="1:14" ht="20.100000000000001" customHeight="1">
      <c r="A346" s="230"/>
      <c r="B346" s="274"/>
      <c r="C346" s="270" t="s">
        <v>58</v>
      </c>
      <c r="D346" s="279">
        <v>0</v>
      </c>
      <c r="E346" s="279">
        <v>0</v>
      </c>
      <c r="F346" s="279">
        <v>0</v>
      </c>
      <c r="G346" s="279">
        <v>0</v>
      </c>
      <c r="H346" s="279">
        <v>1</v>
      </c>
      <c r="I346" s="279">
        <v>1</v>
      </c>
      <c r="J346" s="279">
        <v>1</v>
      </c>
      <c r="K346" s="279">
        <v>0</v>
      </c>
      <c r="L346" s="279">
        <v>0</v>
      </c>
      <c r="M346" s="253"/>
      <c r="N346" s="249"/>
    </row>
    <row r="347" spans="1:14" ht="20.100000000000001" customHeight="1">
      <c r="A347" s="230"/>
      <c r="B347" s="274" t="s">
        <v>57</v>
      </c>
      <c r="C347" s="270" t="s">
        <v>204</v>
      </c>
      <c r="D347" s="273">
        <f>D348+D349</f>
        <v>0</v>
      </c>
      <c r="E347" s="273">
        <f>E348+E349</f>
        <v>0</v>
      </c>
      <c r="F347" s="273">
        <f>F348+F349</f>
        <v>0</v>
      </c>
      <c r="G347" s="273">
        <f t="shared" ref="G347" si="110">G348+G349</f>
        <v>0</v>
      </c>
      <c r="H347" s="273">
        <f t="shared" ref="H347" si="111">H348+H349</f>
        <v>0</v>
      </c>
      <c r="I347" s="273">
        <f>I348+I349</f>
        <v>0</v>
      </c>
      <c r="J347" s="273">
        <f>J348+J349</f>
        <v>0</v>
      </c>
      <c r="K347" s="273">
        <f>K348+K349</f>
        <v>0</v>
      </c>
      <c r="L347" s="273">
        <f>L348+L349</f>
        <v>0</v>
      </c>
      <c r="M347" s="253"/>
      <c r="N347" s="249"/>
    </row>
    <row r="348" spans="1:14" ht="20.100000000000001" customHeight="1">
      <c r="A348" s="230"/>
      <c r="B348" s="274"/>
      <c r="C348" s="270" t="s">
        <v>56</v>
      </c>
      <c r="D348" s="279">
        <v>0</v>
      </c>
      <c r="E348" s="279">
        <v>0</v>
      </c>
      <c r="F348" s="279">
        <v>0</v>
      </c>
      <c r="G348" s="279">
        <v>0</v>
      </c>
      <c r="H348" s="279">
        <v>0</v>
      </c>
      <c r="I348" s="232">
        <v>0</v>
      </c>
      <c r="J348" s="232">
        <v>0</v>
      </c>
      <c r="K348" s="232">
        <v>0</v>
      </c>
      <c r="L348" s="232">
        <v>0</v>
      </c>
      <c r="M348" s="253"/>
      <c r="N348" s="249"/>
    </row>
    <row r="349" spans="1:14" ht="20.100000000000001" customHeight="1">
      <c r="A349" s="230"/>
      <c r="B349" s="274"/>
      <c r="C349" s="270" t="s">
        <v>58</v>
      </c>
      <c r="D349" s="279">
        <v>0</v>
      </c>
      <c r="E349" s="279">
        <v>0</v>
      </c>
      <c r="F349" s="279">
        <v>0</v>
      </c>
      <c r="G349" s="279">
        <v>0</v>
      </c>
      <c r="H349" s="279">
        <v>0</v>
      </c>
      <c r="I349" s="232">
        <v>0</v>
      </c>
      <c r="J349" s="232">
        <v>0</v>
      </c>
      <c r="K349" s="232">
        <v>0</v>
      </c>
      <c r="L349" s="232">
        <v>0</v>
      </c>
      <c r="M349" s="253"/>
      <c r="N349" s="249"/>
    </row>
    <row r="350" spans="1:14" ht="20.100000000000001" customHeight="1">
      <c r="A350" s="230"/>
      <c r="B350" s="274" t="s">
        <v>117</v>
      </c>
      <c r="C350" s="270" t="s">
        <v>205</v>
      </c>
      <c r="D350" s="273">
        <f>D351+D352</f>
        <v>0</v>
      </c>
      <c r="E350" s="273">
        <f>E351+E352</f>
        <v>0</v>
      </c>
      <c r="F350" s="273">
        <f>F351+F352</f>
        <v>0</v>
      </c>
      <c r="G350" s="273">
        <f t="shared" ref="G350" si="112">G351+G352</f>
        <v>0</v>
      </c>
      <c r="H350" s="273">
        <f t="shared" ref="H350" si="113">H351+H352</f>
        <v>0</v>
      </c>
      <c r="I350" s="273">
        <f>I351+I352</f>
        <v>0</v>
      </c>
      <c r="J350" s="273">
        <f>J351+J352</f>
        <v>0</v>
      </c>
      <c r="K350" s="273">
        <f>K351+K352</f>
        <v>0</v>
      </c>
      <c r="L350" s="273">
        <f>L351+L352</f>
        <v>0</v>
      </c>
      <c r="M350" s="253"/>
      <c r="N350" s="249"/>
    </row>
    <row r="351" spans="1:14" ht="20.100000000000001" customHeight="1">
      <c r="A351" s="230"/>
      <c r="B351" s="274"/>
      <c r="C351" s="270" t="s">
        <v>56</v>
      </c>
      <c r="D351" s="279">
        <v>0</v>
      </c>
      <c r="E351" s="279">
        <v>0</v>
      </c>
      <c r="F351" s="279">
        <v>0</v>
      </c>
      <c r="G351" s="279">
        <v>0</v>
      </c>
      <c r="H351" s="279">
        <v>0</v>
      </c>
      <c r="I351" s="232">
        <v>0</v>
      </c>
      <c r="J351" s="232">
        <v>0</v>
      </c>
      <c r="K351" s="232">
        <v>0</v>
      </c>
      <c r="L351" s="232">
        <v>0</v>
      </c>
      <c r="M351" s="253"/>
      <c r="N351" s="249"/>
    </row>
    <row r="352" spans="1:14" ht="20.100000000000001" customHeight="1">
      <c r="A352" s="230"/>
      <c r="B352" s="274"/>
      <c r="C352" s="270" t="s">
        <v>58</v>
      </c>
      <c r="D352" s="279">
        <v>0</v>
      </c>
      <c r="E352" s="279">
        <v>0</v>
      </c>
      <c r="F352" s="279">
        <v>0</v>
      </c>
      <c r="G352" s="279">
        <v>0</v>
      </c>
      <c r="H352" s="279">
        <v>0</v>
      </c>
      <c r="I352" s="232">
        <v>0</v>
      </c>
      <c r="J352" s="232">
        <v>0</v>
      </c>
      <c r="K352" s="232">
        <v>0</v>
      </c>
      <c r="L352" s="232">
        <v>0</v>
      </c>
      <c r="M352" s="253"/>
      <c r="N352" s="249"/>
    </row>
    <row r="353" spans="1:14" ht="20.100000000000001" customHeight="1">
      <c r="A353" s="230"/>
      <c r="B353" s="274" t="s">
        <v>119</v>
      </c>
      <c r="C353" s="270" t="s">
        <v>206</v>
      </c>
      <c r="D353" s="273">
        <f>D354+D355</f>
        <v>0</v>
      </c>
      <c r="E353" s="273">
        <f>E354+E355</f>
        <v>0</v>
      </c>
      <c r="F353" s="273">
        <f>F354+F355</f>
        <v>0</v>
      </c>
      <c r="G353" s="273">
        <f t="shared" ref="G353" si="114">G354+G355</f>
        <v>0</v>
      </c>
      <c r="H353" s="273">
        <f t="shared" ref="H353" si="115">H354+H355</f>
        <v>0</v>
      </c>
      <c r="I353" s="273">
        <f>I354+I355</f>
        <v>0</v>
      </c>
      <c r="J353" s="273">
        <f>J354+J355</f>
        <v>0</v>
      </c>
      <c r="K353" s="273">
        <f>K354+K355</f>
        <v>0</v>
      </c>
      <c r="L353" s="273">
        <f>L354+L355</f>
        <v>0</v>
      </c>
      <c r="M353" s="253"/>
      <c r="N353" s="249"/>
    </row>
    <row r="354" spans="1:14" ht="20.100000000000001" customHeight="1">
      <c r="A354" s="230"/>
      <c r="B354" s="274"/>
      <c r="C354" s="270" t="s">
        <v>56</v>
      </c>
      <c r="D354" s="279">
        <v>0</v>
      </c>
      <c r="E354" s="279">
        <v>0</v>
      </c>
      <c r="F354" s="279">
        <v>0</v>
      </c>
      <c r="G354" s="279">
        <v>0</v>
      </c>
      <c r="H354" s="279">
        <v>0</v>
      </c>
      <c r="I354" s="232">
        <v>0</v>
      </c>
      <c r="J354" s="232">
        <v>0</v>
      </c>
      <c r="K354" s="232">
        <v>0</v>
      </c>
      <c r="L354" s="232">
        <v>0</v>
      </c>
      <c r="M354" s="253"/>
      <c r="N354" s="249"/>
    </row>
    <row r="355" spans="1:14" ht="20.100000000000001" customHeight="1">
      <c r="A355" s="230"/>
      <c r="B355" s="274"/>
      <c r="C355" s="270" t="s">
        <v>58</v>
      </c>
      <c r="D355" s="279">
        <v>0</v>
      </c>
      <c r="E355" s="279">
        <v>0</v>
      </c>
      <c r="F355" s="279">
        <v>0</v>
      </c>
      <c r="G355" s="279">
        <v>0</v>
      </c>
      <c r="H355" s="279">
        <v>0</v>
      </c>
      <c r="I355" s="232">
        <v>0</v>
      </c>
      <c r="J355" s="232">
        <v>0</v>
      </c>
      <c r="K355" s="232">
        <v>0</v>
      </c>
      <c r="L355" s="232">
        <v>0</v>
      </c>
      <c r="M355" s="253"/>
      <c r="N355" s="249"/>
    </row>
    <row r="356" spans="1:14" ht="20.100000000000001" customHeight="1">
      <c r="A356" s="230"/>
      <c r="B356" s="246" t="s">
        <v>210</v>
      </c>
      <c r="C356" s="270"/>
      <c r="D356" s="280"/>
      <c r="E356" s="280"/>
      <c r="F356" s="280"/>
      <c r="G356" s="280"/>
      <c r="H356" s="280"/>
      <c r="I356" s="280"/>
      <c r="J356" s="280"/>
      <c r="K356" s="280"/>
      <c r="L356" s="280"/>
      <c r="M356" s="278"/>
      <c r="N356" s="249"/>
    </row>
    <row r="357" spans="1:14" ht="20.100000000000001" customHeight="1">
      <c r="A357" s="230"/>
      <c r="B357" s="274" t="s">
        <v>55</v>
      </c>
      <c r="C357" s="270" t="s">
        <v>203</v>
      </c>
      <c r="D357" s="273">
        <f>D358+D359</f>
        <v>1</v>
      </c>
      <c r="E357" s="273">
        <f>E358+E359</f>
        <v>2</v>
      </c>
      <c r="F357" s="273">
        <f>F358+F359</f>
        <v>4</v>
      </c>
      <c r="G357" s="273">
        <f t="shared" ref="G357" si="116">G358+G359</f>
        <v>5</v>
      </c>
      <c r="H357" s="273">
        <f t="shared" ref="H357" si="117">H358+H359</f>
        <v>6</v>
      </c>
      <c r="I357" s="273">
        <f>I358+I359</f>
        <v>13</v>
      </c>
      <c r="J357" s="273">
        <f>J358+J359</f>
        <v>6</v>
      </c>
      <c r="K357" s="273">
        <v>8</v>
      </c>
      <c r="L357" s="273">
        <v>1</v>
      </c>
      <c r="M357" s="253"/>
      <c r="N357" s="249"/>
    </row>
    <row r="358" spans="1:14" ht="20.100000000000001" customHeight="1">
      <c r="A358" s="230"/>
      <c r="B358" s="274"/>
      <c r="C358" s="270" t="s">
        <v>56</v>
      </c>
      <c r="D358" s="281">
        <v>0</v>
      </c>
      <c r="E358" s="281">
        <v>1</v>
      </c>
      <c r="F358" s="281">
        <v>1</v>
      </c>
      <c r="G358" s="281">
        <v>3</v>
      </c>
      <c r="H358" s="281">
        <v>3</v>
      </c>
      <c r="I358" s="276">
        <v>5</v>
      </c>
      <c r="J358" s="276">
        <v>5</v>
      </c>
      <c r="K358" s="276">
        <v>2</v>
      </c>
      <c r="L358" s="276">
        <v>0</v>
      </c>
      <c r="M358" s="253"/>
      <c r="N358" s="249"/>
    </row>
    <row r="359" spans="1:14" ht="20.100000000000001" customHeight="1">
      <c r="A359" s="230"/>
      <c r="B359" s="274"/>
      <c r="C359" s="270" t="s">
        <v>58</v>
      </c>
      <c r="D359" s="281">
        <v>1</v>
      </c>
      <c r="E359" s="281">
        <v>1</v>
      </c>
      <c r="F359" s="281">
        <v>3</v>
      </c>
      <c r="G359" s="281">
        <v>2</v>
      </c>
      <c r="H359" s="281">
        <v>3</v>
      </c>
      <c r="I359" s="276">
        <v>8</v>
      </c>
      <c r="J359" s="276">
        <v>1</v>
      </c>
      <c r="K359" s="276">
        <v>6</v>
      </c>
      <c r="L359" s="276">
        <v>1</v>
      </c>
      <c r="M359" s="253"/>
      <c r="N359" s="249"/>
    </row>
    <row r="360" spans="1:14" ht="20.100000000000001" customHeight="1">
      <c r="A360" s="230"/>
      <c r="B360" s="274" t="s">
        <v>57</v>
      </c>
      <c r="C360" s="270" t="s">
        <v>204</v>
      </c>
      <c r="D360" s="273">
        <f>D361+D362</f>
        <v>4</v>
      </c>
      <c r="E360" s="273">
        <f>E361+E362</f>
        <v>1</v>
      </c>
      <c r="F360" s="273">
        <f>F361+F362</f>
        <v>3</v>
      </c>
      <c r="G360" s="273">
        <f t="shared" ref="G360" si="118">G361+G362</f>
        <v>6</v>
      </c>
      <c r="H360" s="273">
        <f t="shared" ref="H360" si="119">H361+H362</f>
        <v>10</v>
      </c>
      <c r="I360" s="273">
        <f>I361+I362</f>
        <v>10</v>
      </c>
      <c r="J360" s="273">
        <f>J361+J362</f>
        <v>4</v>
      </c>
      <c r="K360" s="273">
        <v>8</v>
      </c>
      <c r="L360" s="273">
        <v>3</v>
      </c>
      <c r="M360" s="253"/>
      <c r="N360" s="249"/>
    </row>
    <row r="361" spans="1:14" ht="20.100000000000001" customHeight="1">
      <c r="A361" s="230"/>
      <c r="B361" s="274"/>
      <c r="C361" s="270" t="s">
        <v>56</v>
      </c>
      <c r="D361" s="281">
        <v>2</v>
      </c>
      <c r="E361" s="281">
        <v>1</v>
      </c>
      <c r="F361" s="281">
        <v>2</v>
      </c>
      <c r="G361" s="281">
        <v>3</v>
      </c>
      <c r="H361" s="281">
        <v>4</v>
      </c>
      <c r="I361" s="276">
        <v>5</v>
      </c>
      <c r="J361" s="276">
        <v>2</v>
      </c>
      <c r="K361" s="276">
        <v>4</v>
      </c>
      <c r="L361" s="276">
        <v>1</v>
      </c>
      <c r="M361" s="253"/>
      <c r="N361" s="249"/>
    </row>
    <row r="362" spans="1:14" ht="20.100000000000001" customHeight="1">
      <c r="A362" s="230"/>
      <c r="B362" s="274"/>
      <c r="C362" s="270" t="s">
        <v>58</v>
      </c>
      <c r="D362" s="281">
        <v>2</v>
      </c>
      <c r="E362" s="281">
        <v>0</v>
      </c>
      <c r="F362" s="281">
        <v>1</v>
      </c>
      <c r="G362" s="281">
        <v>3</v>
      </c>
      <c r="H362" s="281">
        <v>6</v>
      </c>
      <c r="I362" s="276">
        <v>5</v>
      </c>
      <c r="J362" s="276">
        <v>2</v>
      </c>
      <c r="K362" s="276">
        <v>4</v>
      </c>
      <c r="L362" s="276">
        <v>2</v>
      </c>
      <c r="M362" s="253"/>
      <c r="N362" s="249"/>
    </row>
    <row r="363" spans="1:14" ht="20.100000000000001" customHeight="1">
      <c r="A363" s="230"/>
      <c r="B363" s="274" t="s">
        <v>117</v>
      </c>
      <c r="C363" s="270" t="s">
        <v>205</v>
      </c>
      <c r="D363" s="273">
        <f>D364+D365</f>
        <v>1</v>
      </c>
      <c r="E363" s="273">
        <f>E364+E365</f>
        <v>3</v>
      </c>
      <c r="F363" s="273">
        <f>F364+F365</f>
        <v>2</v>
      </c>
      <c r="G363" s="273">
        <f t="shared" ref="G363" si="120">G364+G365</f>
        <v>3</v>
      </c>
      <c r="H363" s="273">
        <f t="shared" ref="H363" si="121">H364+H365</f>
        <v>4</v>
      </c>
      <c r="I363" s="273">
        <f>I364+I365</f>
        <v>12</v>
      </c>
      <c r="J363" s="273">
        <f>J364+J365</f>
        <v>6</v>
      </c>
      <c r="K363" s="273">
        <v>8</v>
      </c>
      <c r="L363" s="273">
        <v>1</v>
      </c>
      <c r="M363" s="253"/>
      <c r="N363" s="249"/>
    </row>
    <row r="364" spans="1:14" ht="20.100000000000001" customHeight="1">
      <c r="A364" s="230"/>
      <c r="B364" s="274"/>
      <c r="C364" s="270" t="s">
        <v>56</v>
      </c>
      <c r="D364" s="281">
        <v>1</v>
      </c>
      <c r="E364" s="281">
        <v>1</v>
      </c>
      <c r="F364" s="281">
        <v>2</v>
      </c>
      <c r="G364" s="281">
        <v>1</v>
      </c>
      <c r="H364" s="281">
        <v>3</v>
      </c>
      <c r="I364" s="276">
        <v>7</v>
      </c>
      <c r="J364" s="276">
        <v>3</v>
      </c>
      <c r="K364" s="276">
        <v>4</v>
      </c>
      <c r="L364" s="276">
        <v>0</v>
      </c>
      <c r="M364" s="253"/>
      <c r="N364" s="249"/>
    </row>
    <row r="365" spans="1:14" ht="20.100000000000001" customHeight="1">
      <c r="A365" s="230"/>
      <c r="B365" s="274"/>
      <c r="C365" s="270" t="s">
        <v>58</v>
      </c>
      <c r="D365" s="281">
        <v>0</v>
      </c>
      <c r="E365" s="281">
        <v>2</v>
      </c>
      <c r="F365" s="281">
        <v>0</v>
      </c>
      <c r="G365" s="281">
        <v>2</v>
      </c>
      <c r="H365" s="281">
        <v>1</v>
      </c>
      <c r="I365" s="276">
        <v>5</v>
      </c>
      <c r="J365" s="276">
        <v>3</v>
      </c>
      <c r="K365" s="276">
        <v>4</v>
      </c>
      <c r="L365" s="276">
        <v>1</v>
      </c>
      <c r="M365" s="253"/>
      <c r="N365" s="249"/>
    </row>
    <row r="366" spans="1:14" ht="20.100000000000001" customHeight="1">
      <c r="A366" s="230"/>
      <c r="B366" s="274" t="s">
        <v>119</v>
      </c>
      <c r="C366" s="270" t="s">
        <v>206</v>
      </c>
      <c r="D366" s="273">
        <f>D367+D368</f>
        <v>1</v>
      </c>
      <c r="E366" s="273">
        <f>E367+E368</f>
        <v>2</v>
      </c>
      <c r="F366" s="273">
        <f>F367+F368</f>
        <v>8</v>
      </c>
      <c r="G366" s="273">
        <f t="shared" ref="G366" si="122">G367+G368</f>
        <v>13</v>
      </c>
      <c r="H366" s="273">
        <f t="shared" ref="H366" si="123">H367+H368</f>
        <v>25</v>
      </c>
      <c r="I366" s="273">
        <f>I367+I368</f>
        <v>30</v>
      </c>
      <c r="J366" s="273">
        <f>J367+J368</f>
        <v>10</v>
      </c>
      <c r="K366" s="273">
        <v>46</v>
      </c>
      <c r="L366" s="273">
        <v>12</v>
      </c>
      <c r="M366" s="253"/>
      <c r="N366" s="249"/>
    </row>
    <row r="367" spans="1:14" ht="20.100000000000001" customHeight="1">
      <c r="A367" s="230"/>
      <c r="B367" s="274"/>
      <c r="C367" s="270" t="s">
        <v>56</v>
      </c>
      <c r="D367" s="281">
        <v>1</v>
      </c>
      <c r="E367" s="281">
        <v>1</v>
      </c>
      <c r="F367" s="281">
        <v>2</v>
      </c>
      <c r="G367" s="281">
        <v>6</v>
      </c>
      <c r="H367" s="281">
        <v>10</v>
      </c>
      <c r="I367" s="276">
        <v>15</v>
      </c>
      <c r="J367" s="276">
        <v>4</v>
      </c>
      <c r="K367" s="276">
        <v>22</v>
      </c>
      <c r="L367" s="276">
        <v>10</v>
      </c>
      <c r="M367" s="253"/>
      <c r="N367" s="249"/>
    </row>
    <row r="368" spans="1:14" ht="20.100000000000001" customHeight="1">
      <c r="A368" s="230"/>
      <c r="B368" s="274"/>
      <c r="C368" s="270" t="s">
        <v>58</v>
      </c>
      <c r="D368" s="281">
        <v>0</v>
      </c>
      <c r="E368" s="281">
        <v>1</v>
      </c>
      <c r="F368" s="281">
        <v>6</v>
      </c>
      <c r="G368" s="281">
        <v>7</v>
      </c>
      <c r="H368" s="281">
        <v>15</v>
      </c>
      <c r="I368" s="276">
        <v>15</v>
      </c>
      <c r="J368" s="276">
        <v>6</v>
      </c>
      <c r="K368" s="276">
        <v>24</v>
      </c>
      <c r="L368" s="276">
        <v>2</v>
      </c>
      <c r="M368" s="253"/>
      <c r="N368" s="249"/>
    </row>
    <row r="369" spans="1:14" ht="20.100000000000001" customHeight="1">
      <c r="A369" s="230"/>
      <c r="B369" s="277" t="s">
        <v>211</v>
      </c>
      <c r="C369" s="270"/>
      <c r="D369" s="232"/>
      <c r="E369" s="232"/>
      <c r="F369" s="232"/>
      <c r="G369" s="232"/>
      <c r="H369" s="232"/>
      <c r="I369" s="232"/>
      <c r="J369" s="232"/>
      <c r="K369" s="232"/>
      <c r="L369" s="232"/>
      <c r="M369" s="278"/>
      <c r="N369" s="249"/>
    </row>
    <row r="370" spans="1:14" ht="20.100000000000001" customHeight="1">
      <c r="A370" s="230"/>
      <c r="B370" s="274" t="s">
        <v>55</v>
      </c>
      <c r="C370" s="270" t="s">
        <v>203</v>
      </c>
      <c r="D370" s="273">
        <f>D371+D372</f>
        <v>2</v>
      </c>
      <c r="E370" s="273">
        <f>E371+E372</f>
        <v>1</v>
      </c>
      <c r="F370" s="273">
        <f>F371+F372</f>
        <v>2</v>
      </c>
      <c r="G370" s="273">
        <f t="shared" ref="G370" si="124">G371+G372</f>
        <v>1</v>
      </c>
      <c r="H370" s="273">
        <f t="shared" ref="H370" si="125">H371+H372</f>
        <v>1</v>
      </c>
      <c r="I370" s="273">
        <f>I371+I372</f>
        <v>1</v>
      </c>
      <c r="J370" s="273">
        <f>J371+J372</f>
        <v>2</v>
      </c>
      <c r="K370" s="273">
        <v>0</v>
      </c>
      <c r="L370" s="273">
        <v>1</v>
      </c>
      <c r="M370" s="253"/>
      <c r="N370" s="249"/>
    </row>
    <row r="371" spans="1:14" ht="20.100000000000001" customHeight="1">
      <c r="A371" s="230"/>
      <c r="B371" s="274"/>
      <c r="C371" s="270" t="s">
        <v>56</v>
      </c>
      <c r="D371" s="282">
        <v>1</v>
      </c>
      <c r="E371" s="282">
        <v>1</v>
      </c>
      <c r="F371" s="282">
        <v>1</v>
      </c>
      <c r="G371" s="282">
        <v>1</v>
      </c>
      <c r="H371" s="282">
        <v>0</v>
      </c>
      <c r="I371" s="276">
        <v>1</v>
      </c>
      <c r="J371" s="276">
        <v>2</v>
      </c>
      <c r="K371" s="276">
        <v>0</v>
      </c>
      <c r="L371" s="282">
        <v>0</v>
      </c>
      <c r="M371" s="253"/>
      <c r="N371" s="249"/>
    </row>
    <row r="372" spans="1:14" ht="20.100000000000001" customHeight="1">
      <c r="A372" s="230"/>
      <c r="B372" s="274"/>
      <c r="C372" s="270" t="s">
        <v>58</v>
      </c>
      <c r="D372" s="282">
        <v>1</v>
      </c>
      <c r="E372" s="282">
        <v>0</v>
      </c>
      <c r="F372" s="282">
        <v>1</v>
      </c>
      <c r="G372" s="282">
        <v>0</v>
      </c>
      <c r="H372" s="282">
        <v>1</v>
      </c>
      <c r="I372" s="276">
        <v>0</v>
      </c>
      <c r="J372" s="276">
        <v>0</v>
      </c>
      <c r="K372" s="276">
        <v>0</v>
      </c>
      <c r="L372" s="282">
        <v>1</v>
      </c>
      <c r="M372" s="253"/>
      <c r="N372" s="249"/>
    </row>
    <row r="373" spans="1:14" ht="20.100000000000001" customHeight="1">
      <c r="A373" s="230"/>
      <c r="B373" s="274" t="s">
        <v>57</v>
      </c>
      <c r="C373" s="270" t="s">
        <v>204</v>
      </c>
      <c r="D373" s="273">
        <f>D374+D375</f>
        <v>1</v>
      </c>
      <c r="E373" s="273">
        <f>E374+E375</f>
        <v>0</v>
      </c>
      <c r="F373" s="273">
        <f>F374+F375</f>
        <v>4</v>
      </c>
      <c r="G373" s="273">
        <f t="shared" ref="G373" si="126">G374+G375</f>
        <v>0</v>
      </c>
      <c r="H373" s="273">
        <f t="shared" ref="H373" si="127">H374+H375</f>
        <v>0</v>
      </c>
      <c r="I373" s="273">
        <f>I374+I375</f>
        <v>8</v>
      </c>
      <c r="J373" s="273">
        <f>J374+J375</f>
        <v>2</v>
      </c>
      <c r="K373" s="273">
        <v>0</v>
      </c>
      <c r="L373" s="273">
        <v>0</v>
      </c>
      <c r="M373" s="253"/>
      <c r="N373" s="249"/>
    </row>
    <row r="374" spans="1:14" ht="20.100000000000001" customHeight="1">
      <c r="A374" s="230"/>
      <c r="B374" s="274"/>
      <c r="C374" s="270" t="s">
        <v>56</v>
      </c>
      <c r="D374" s="282">
        <v>0</v>
      </c>
      <c r="E374" s="282">
        <v>0</v>
      </c>
      <c r="F374" s="282">
        <v>1</v>
      </c>
      <c r="G374" s="282">
        <v>0</v>
      </c>
      <c r="H374" s="282">
        <v>0</v>
      </c>
      <c r="I374" s="276">
        <v>3</v>
      </c>
      <c r="J374" s="276">
        <v>2</v>
      </c>
      <c r="K374" s="276">
        <v>0</v>
      </c>
      <c r="L374" s="282">
        <v>0</v>
      </c>
      <c r="M374" s="253"/>
      <c r="N374" s="249"/>
    </row>
    <row r="375" spans="1:14" ht="20.100000000000001" customHeight="1">
      <c r="A375" s="230"/>
      <c r="B375" s="274"/>
      <c r="C375" s="270" t="s">
        <v>58</v>
      </c>
      <c r="D375" s="282">
        <v>1</v>
      </c>
      <c r="E375" s="282">
        <v>0</v>
      </c>
      <c r="F375" s="282">
        <v>3</v>
      </c>
      <c r="G375" s="282">
        <v>0</v>
      </c>
      <c r="H375" s="282">
        <v>0</v>
      </c>
      <c r="I375" s="276">
        <v>5</v>
      </c>
      <c r="J375" s="276">
        <v>0</v>
      </c>
      <c r="K375" s="276">
        <v>0</v>
      </c>
      <c r="L375" s="282">
        <v>0</v>
      </c>
      <c r="M375" s="253"/>
      <c r="N375" s="249"/>
    </row>
    <row r="376" spans="1:14" ht="20.100000000000001" customHeight="1">
      <c r="A376" s="230"/>
      <c r="B376" s="274" t="s">
        <v>117</v>
      </c>
      <c r="C376" s="270" t="s">
        <v>205</v>
      </c>
      <c r="D376" s="273">
        <f>D377+D378</f>
        <v>0</v>
      </c>
      <c r="E376" s="273">
        <f>E377+E378</f>
        <v>1</v>
      </c>
      <c r="F376" s="273">
        <f>F377+F378</f>
        <v>1</v>
      </c>
      <c r="G376" s="273">
        <f t="shared" ref="G376" si="128">G377+G378</f>
        <v>1</v>
      </c>
      <c r="H376" s="273">
        <f t="shared" ref="H376" si="129">H377+H378</f>
        <v>0</v>
      </c>
      <c r="I376" s="273">
        <f>I377+I378</f>
        <v>6</v>
      </c>
      <c r="J376" s="273">
        <f>J377+J378</f>
        <v>5</v>
      </c>
      <c r="K376" s="273">
        <v>0</v>
      </c>
      <c r="L376" s="273">
        <v>0</v>
      </c>
      <c r="M376" s="253"/>
      <c r="N376" s="249"/>
    </row>
    <row r="377" spans="1:14" ht="20.100000000000001" customHeight="1">
      <c r="A377" s="230"/>
      <c r="B377" s="274"/>
      <c r="C377" s="270" t="s">
        <v>56</v>
      </c>
      <c r="D377" s="282">
        <v>0</v>
      </c>
      <c r="E377" s="282">
        <v>1</v>
      </c>
      <c r="F377" s="282">
        <v>1</v>
      </c>
      <c r="G377" s="282">
        <v>1</v>
      </c>
      <c r="H377" s="282">
        <v>0</v>
      </c>
      <c r="I377" s="276">
        <v>1</v>
      </c>
      <c r="J377" s="276">
        <v>2</v>
      </c>
      <c r="K377" s="276">
        <v>0</v>
      </c>
      <c r="L377" s="282">
        <v>0</v>
      </c>
      <c r="M377" s="253"/>
      <c r="N377" s="249"/>
    </row>
    <row r="378" spans="1:14" ht="20.100000000000001" customHeight="1">
      <c r="A378" s="230"/>
      <c r="B378" s="274"/>
      <c r="C378" s="270" t="s">
        <v>58</v>
      </c>
      <c r="D378" s="282">
        <v>0</v>
      </c>
      <c r="E378" s="282">
        <v>0</v>
      </c>
      <c r="F378" s="282">
        <v>0</v>
      </c>
      <c r="G378" s="282">
        <v>0</v>
      </c>
      <c r="H378" s="282">
        <v>0</v>
      </c>
      <c r="I378" s="276">
        <v>5</v>
      </c>
      <c r="J378" s="276">
        <v>3</v>
      </c>
      <c r="K378" s="276">
        <v>0</v>
      </c>
      <c r="L378" s="282">
        <v>0</v>
      </c>
      <c r="M378" s="253"/>
      <c r="N378" s="249"/>
    </row>
    <row r="379" spans="1:14" ht="20.100000000000001" customHeight="1">
      <c r="A379" s="230"/>
      <c r="B379" s="274" t="s">
        <v>119</v>
      </c>
      <c r="C379" s="270" t="s">
        <v>206</v>
      </c>
      <c r="D379" s="273">
        <f>D380+D381</f>
        <v>2</v>
      </c>
      <c r="E379" s="273">
        <f>E380+E381</f>
        <v>3</v>
      </c>
      <c r="F379" s="273">
        <f>F380+F381</f>
        <v>8</v>
      </c>
      <c r="G379" s="273">
        <f t="shared" ref="G379" si="130">G380+G381</f>
        <v>10</v>
      </c>
      <c r="H379" s="273">
        <f t="shared" ref="H379" si="131">H380+H381</f>
        <v>11</v>
      </c>
      <c r="I379" s="273">
        <f>I380+I381</f>
        <v>13</v>
      </c>
      <c r="J379" s="273">
        <f>J380+J381</f>
        <v>8</v>
      </c>
      <c r="K379" s="273">
        <v>0</v>
      </c>
      <c r="L379" s="273">
        <v>0</v>
      </c>
      <c r="M379" s="253"/>
      <c r="N379" s="249"/>
    </row>
    <row r="380" spans="1:14" ht="20.100000000000001" customHeight="1">
      <c r="A380" s="230"/>
      <c r="B380" s="274"/>
      <c r="C380" s="270" t="s">
        <v>56</v>
      </c>
      <c r="D380" s="282">
        <v>2</v>
      </c>
      <c r="E380" s="282">
        <v>2</v>
      </c>
      <c r="F380" s="282">
        <v>4</v>
      </c>
      <c r="G380" s="282">
        <v>5</v>
      </c>
      <c r="H380" s="282">
        <v>6</v>
      </c>
      <c r="I380" s="276">
        <v>7</v>
      </c>
      <c r="J380" s="276">
        <v>6</v>
      </c>
      <c r="K380" s="276">
        <v>0</v>
      </c>
      <c r="L380" s="282">
        <v>0</v>
      </c>
      <c r="M380" s="253"/>
      <c r="N380" s="249"/>
    </row>
    <row r="381" spans="1:14" ht="20.100000000000001" customHeight="1">
      <c r="A381" s="230"/>
      <c r="B381" s="274"/>
      <c r="C381" s="270" t="s">
        <v>58</v>
      </c>
      <c r="D381" s="282">
        <v>0</v>
      </c>
      <c r="E381" s="282">
        <v>1</v>
      </c>
      <c r="F381" s="282">
        <v>4</v>
      </c>
      <c r="G381" s="282">
        <v>5</v>
      </c>
      <c r="H381" s="282">
        <v>5</v>
      </c>
      <c r="I381" s="276">
        <v>6</v>
      </c>
      <c r="J381" s="276">
        <v>2</v>
      </c>
      <c r="K381" s="276">
        <v>0</v>
      </c>
      <c r="L381" s="282">
        <v>0</v>
      </c>
      <c r="M381" s="253"/>
      <c r="N381" s="249"/>
    </row>
    <row r="382" spans="1:14" ht="45" customHeight="1">
      <c r="A382" s="230"/>
      <c r="B382" s="283" t="s">
        <v>212</v>
      </c>
      <c r="C382" s="270"/>
      <c r="D382" s="232"/>
      <c r="E382" s="232"/>
      <c r="F382" s="232"/>
      <c r="G382" s="232"/>
      <c r="H382" s="232"/>
      <c r="I382" s="232"/>
      <c r="J382" s="232"/>
      <c r="K382" s="232"/>
      <c r="L382" s="232"/>
      <c r="M382" s="278"/>
      <c r="N382" s="249"/>
    </row>
    <row r="383" spans="1:14" ht="20.100000000000001" customHeight="1">
      <c r="A383" s="230"/>
      <c r="B383" s="274" t="s">
        <v>55</v>
      </c>
      <c r="C383" s="270" t="s">
        <v>203</v>
      </c>
      <c r="D383" s="273">
        <f>D384+D385</f>
        <v>0</v>
      </c>
      <c r="E383" s="273">
        <f>E384+E385</f>
        <v>0</v>
      </c>
      <c r="F383" s="273">
        <f>F384+F385</f>
        <v>0</v>
      </c>
      <c r="G383" s="273">
        <f t="shared" ref="G383" si="132">G384+G385</f>
        <v>0</v>
      </c>
      <c r="H383" s="273">
        <f t="shared" ref="H383" si="133">H384+H385</f>
        <v>0</v>
      </c>
      <c r="I383" s="273">
        <f>I384+I385</f>
        <v>0</v>
      </c>
      <c r="J383" s="273">
        <f>J384+J385</f>
        <v>0</v>
      </c>
      <c r="K383" s="273">
        <f>K384+K385</f>
        <v>0</v>
      </c>
      <c r="L383" s="273">
        <f>L384+L385</f>
        <v>0</v>
      </c>
      <c r="M383" s="253"/>
      <c r="N383" s="249"/>
    </row>
    <row r="384" spans="1:14" ht="20.100000000000001" customHeight="1">
      <c r="A384" s="230"/>
      <c r="B384" s="274"/>
      <c r="C384" s="270" t="s">
        <v>56</v>
      </c>
      <c r="D384" s="284">
        <v>0</v>
      </c>
      <c r="E384" s="284">
        <v>0</v>
      </c>
      <c r="F384" s="284">
        <v>0</v>
      </c>
      <c r="G384" s="284">
        <v>0</v>
      </c>
      <c r="H384" s="284">
        <v>0</v>
      </c>
      <c r="I384" s="232">
        <v>0</v>
      </c>
      <c r="J384" s="232">
        <v>0</v>
      </c>
      <c r="K384" s="232">
        <v>0</v>
      </c>
      <c r="L384" s="232">
        <v>0</v>
      </c>
      <c r="M384" s="253"/>
      <c r="N384" s="249"/>
    </row>
    <row r="385" spans="1:14" ht="20.100000000000001" customHeight="1">
      <c r="A385" s="230"/>
      <c r="B385" s="274"/>
      <c r="C385" s="270" t="s">
        <v>58</v>
      </c>
      <c r="D385" s="284">
        <v>0</v>
      </c>
      <c r="E385" s="284">
        <v>0</v>
      </c>
      <c r="F385" s="284">
        <v>0</v>
      </c>
      <c r="G385" s="284">
        <v>0</v>
      </c>
      <c r="H385" s="284">
        <v>0</v>
      </c>
      <c r="I385" s="232">
        <v>0</v>
      </c>
      <c r="J385" s="232">
        <v>0</v>
      </c>
      <c r="K385" s="232">
        <v>0</v>
      </c>
      <c r="L385" s="232">
        <v>0</v>
      </c>
      <c r="M385" s="253"/>
      <c r="N385" s="249"/>
    </row>
    <row r="386" spans="1:14" ht="20.100000000000001" customHeight="1">
      <c r="A386" s="230"/>
      <c r="B386" s="274" t="s">
        <v>57</v>
      </c>
      <c r="C386" s="270" t="s">
        <v>204</v>
      </c>
      <c r="D386" s="273">
        <f>D387+D388</f>
        <v>0</v>
      </c>
      <c r="E386" s="273">
        <f>E387+E388</f>
        <v>0</v>
      </c>
      <c r="F386" s="273">
        <f>F387+F388</f>
        <v>0</v>
      </c>
      <c r="G386" s="273">
        <f t="shared" ref="G386" si="134">G387+G388</f>
        <v>0</v>
      </c>
      <c r="H386" s="273">
        <f t="shared" ref="H386" si="135">H387+H388</f>
        <v>0</v>
      </c>
      <c r="I386" s="273">
        <f>I387+I388</f>
        <v>0</v>
      </c>
      <c r="J386" s="273">
        <f>J387+J388</f>
        <v>0</v>
      </c>
      <c r="K386" s="273">
        <f>K387+K388</f>
        <v>0</v>
      </c>
      <c r="L386" s="273">
        <f>L387+L388</f>
        <v>0</v>
      </c>
      <c r="M386" s="253"/>
      <c r="N386" s="249"/>
    </row>
    <row r="387" spans="1:14" ht="20.100000000000001" customHeight="1">
      <c r="A387" s="230"/>
      <c r="B387" s="274"/>
      <c r="C387" s="270" t="s">
        <v>56</v>
      </c>
      <c r="D387" s="284">
        <v>0</v>
      </c>
      <c r="E387" s="284">
        <v>0</v>
      </c>
      <c r="F387" s="284">
        <v>0</v>
      </c>
      <c r="G387" s="284">
        <v>0</v>
      </c>
      <c r="H387" s="284">
        <v>0</v>
      </c>
      <c r="I387" s="232">
        <v>0</v>
      </c>
      <c r="J387" s="232">
        <v>0</v>
      </c>
      <c r="K387" s="232">
        <v>0</v>
      </c>
      <c r="L387" s="232">
        <v>0</v>
      </c>
      <c r="M387" s="253"/>
      <c r="N387" s="249"/>
    </row>
    <row r="388" spans="1:14" ht="20.100000000000001" customHeight="1">
      <c r="A388" s="230"/>
      <c r="B388" s="274"/>
      <c r="C388" s="270" t="s">
        <v>58</v>
      </c>
      <c r="D388" s="284">
        <v>0</v>
      </c>
      <c r="E388" s="284">
        <v>0</v>
      </c>
      <c r="F388" s="284">
        <v>0</v>
      </c>
      <c r="G388" s="284">
        <v>0</v>
      </c>
      <c r="H388" s="284">
        <v>0</v>
      </c>
      <c r="I388" s="232">
        <v>0</v>
      </c>
      <c r="J388" s="232">
        <v>0</v>
      </c>
      <c r="K388" s="232">
        <v>0</v>
      </c>
      <c r="L388" s="232">
        <v>0</v>
      </c>
      <c r="M388" s="253"/>
      <c r="N388" s="249"/>
    </row>
    <row r="389" spans="1:14" ht="20.100000000000001" customHeight="1">
      <c r="A389" s="230"/>
      <c r="B389" s="274" t="s">
        <v>117</v>
      </c>
      <c r="C389" s="270" t="s">
        <v>205</v>
      </c>
      <c r="D389" s="273">
        <f>D390+D391</f>
        <v>0</v>
      </c>
      <c r="E389" s="273">
        <f>E390+E391</f>
        <v>0</v>
      </c>
      <c r="F389" s="273">
        <f>F390+F391</f>
        <v>0</v>
      </c>
      <c r="G389" s="273">
        <v>0</v>
      </c>
      <c r="H389" s="273">
        <v>0</v>
      </c>
      <c r="I389" s="273">
        <f>I390+I391</f>
        <v>0</v>
      </c>
      <c r="J389" s="273">
        <f>J390+J391</f>
        <v>0</v>
      </c>
      <c r="K389" s="273">
        <f>K390+K391</f>
        <v>0</v>
      </c>
      <c r="L389" s="273">
        <f>L390+L391</f>
        <v>0</v>
      </c>
      <c r="M389" s="253"/>
      <c r="N389" s="249"/>
    </row>
    <row r="390" spans="1:14" ht="20.100000000000001" customHeight="1">
      <c r="A390" s="230"/>
      <c r="B390" s="274"/>
      <c r="C390" s="270" t="s">
        <v>56</v>
      </c>
      <c r="D390" s="284">
        <v>0</v>
      </c>
      <c r="E390" s="284">
        <v>0</v>
      </c>
      <c r="F390" s="284">
        <v>0</v>
      </c>
      <c r="G390" s="284">
        <v>0</v>
      </c>
      <c r="H390" s="284">
        <v>0</v>
      </c>
      <c r="I390" s="232">
        <v>0</v>
      </c>
      <c r="J390" s="232">
        <v>0</v>
      </c>
      <c r="K390" s="232">
        <v>0</v>
      </c>
      <c r="L390" s="232">
        <v>0</v>
      </c>
      <c r="M390" s="253"/>
      <c r="N390" s="249"/>
    </row>
    <row r="391" spans="1:14" ht="20.100000000000001" customHeight="1">
      <c r="A391" s="230"/>
      <c r="B391" s="274"/>
      <c r="C391" s="270" t="s">
        <v>58</v>
      </c>
      <c r="D391" s="284">
        <v>0</v>
      </c>
      <c r="E391" s="284">
        <v>0</v>
      </c>
      <c r="F391" s="284">
        <v>0</v>
      </c>
      <c r="G391" s="284">
        <v>0</v>
      </c>
      <c r="H391" s="284">
        <v>0</v>
      </c>
      <c r="I391" s="232">
        <v>0</v>
      </c>
      <c r="J391" s="232">
        <v>0</v>
      </c>
      <c r="K391" s="232">
        <v>0</v>
      </c>
      <c r="L391" s="232">
        <v>0</v>
      </c>
      <c r="M391" s="253"/>
      <c r="N391" s="249"/>
    </row>
    <row r="392" spans="1:14" ht="20.100000000000001" customHeight="1">
      <c r="A392" s="230"/>
      <c r="B392" s="274" t="s">
        <v>119</v>
      </c>
      <c r="C392" s="270" t="s">
        <v>206</v>
      </c>
      <c r="D392" s="273">
        <f>D393+D394</f>
        <v>0</v>
      </c>
      <c r="E392" s="273">
        <v>0</v>
      </c>
      <c r="F392" s="273">
        <f>F393+F394</f>
        <v>0</v>
      </c>
      <c r="G392" s="273">
        <f t="shared" ref="G392" si="136">G393+G394</f>
        <v>0</v>
      </c>
      <c r="H392" s="273">
        <f t="shared" ref="H392" si="137">H393+H394</f>
        <v>0</v>
      </c>
      <c r="I392" s="273">
        <f>I393+I394</f>
        <v>0</v>
      </c>
      <c r="J392" s="273">
        <f>J393+J394</f>
        <v>0</v>
      </c>
      <c r="K392" s="273">
        <f>K393+K394</f>
        <v>0</v>
      </c>
      <c r="L392" s="273">
        <f>L393+L394</f>
        <v>0</v>
      </c>
      <c r="M392" s="253"/>
      <c r="N392" s="249"/>
    </row>
    <row r="393" spans="1:14" ht="20.100000000000001" customHeight="1">
      <c r="A393" s="230"/>
      <c r="B393" s="274"/>
      <c r="C393" s="270" t="s">
        <v>56</v>
      </c>
      <c r="D393" s="284">
        <v>0</v>
      </c>
      <c r="E393" s="284">
        <v>0</v>
      </c>
      <c r="F393" s="284">
        <v>0</v>
      </c>
      <c r="G393" s="284">
        <v>0</v>
      </c>
      <c r="H393" s="284">
        <v>0</v>
      </c>
      <c r="I393" s="232">
        <v>0</v>
      </c>
      <c r="J393" s="232">
        <v>0</v>
      </c>
      <c r="K393" s="232">
        <v>0</v>
      </c>
      <c r="L393" s="232">
        <v>0</v>
      </c>
      <c r="M393" s="253"/>
      <c r="N393" s="249"/>
    </row>
    <row r="394" spans="1:14" ht="20.100000000000001" customHeight="1">
      <c r="A394" s="230"/>
      <c r="B394" s="274"/>
      <c r="C394" s="270" t="s">
        <v>58</v>
      </c>
      <c r="D394" s="284">
        <v>0</v>
      </c>
      <c r="E394" s="284">
        <v>0</v>
      </c>
      <c r="F394" s="284">
        <v>0</v>
      </c>
      <c r="G394" s="284">
        <v>0</v>
      </c>
      <c r="H394" s="284">
        <v>0</v>
      </c>
      <c r="I394" s="232">
        <v>0</v>
      </c>
      <c r="J394" s="232">
        <v>0</v>
      </c>
      <c r="K394" s="232">
        <v>0</v>
      </c>
      <c r="L394" s="232">
        <v>0</v>
      </c>
      <c r="M394" s="253"/>
      <c r="N394" s="249"/>
    </row>
    <row r="395" spans="1:14" ht="20.100000000000001" customHeight="1">
      <c r="A395" s="230"/>
      <c r="B395" s="277" t="s">
        <v>213</v>
      </c>
      <c r="C395" s="270"/>
      <c r="D395" s="232"/>
      <c r="E395" s="232"/>
      <c r="F395" s="232"/>
      <c r="G395" s="232"/>
      <c r="H395" s="232"/>
      <c r="I395" s="232"/>
      <c r="J395" s="232"/>
      <c r="K395" s="232"/>
      <c r="L395" s="232"/>
      <c r="M395" s="278"/>
      <c r="N395" s="249"/>
    </row>
    <row r="396" spans="1:14" ht="20.100000000000001" customHeight="1">
      <c r="A396" s="230"/>
      <c r="B396" s="274" t="s">
        <v>55</v>
      </c>
      <c r="C396" s="270" t="s">
        <v>203</v>
      </c>
      <c r="D396" s="273">
        <f>D397+D398</f>
        <v>0</v>
      </c>
      <c r="E396" s="273">
        <f>E397+E398</f>
        <v>0</v>
      </c>
      <c r="F396" s="273">
        <f>F397+F398</f>
        <v>0</v>
      </c>
      <c r="G396" s="273">
        <f t="shared" ref="G396" si="138">G397+G398</f>
        <v>0</v>
      </c>
      <c r="H396" s="273">
        <f t="shared" ref="H396" si="139">H397+H398</f>
        <v>0</v>
      </c>
      <c r="I396" s="273">
        <f>I397+I398</f>
        <v>0</v>
      </c>
      <c r="J396" s="273">
        <f>J397+J398</f>
        <v>0</v>
      </c>
      <c r="K396" s="273">
        <v>0</v>
      </c>
      <c r="L396" s="273">
        <v>0</v>
      </c>
      <c r="M396" s="253"/>
      <c r="N396" s="249"/>
    </row>
    <row r="397" spans="1:14" ht="20.100000000000001" customHeight="1">
      <c r="A397" s="230"/>
      <c r="B397" s="274"/>
      <c r="C397" s="270" t="s">
        <v>56</v>
      </c>
      <c r="D397" s="279">
        <v>0</v>
      </c>
      <c r="E397" s="279">
        <v>0</v>
      </c>
      <c r="F397" s="279">
        <v>0</v>
      </c>
      <c r="G397" s="279">
        <v>0</v>
      </c>
      <c r="H397" s="279">
        <v>0</v>
      </c>
      <c r="I397" s="232">
        <v>0</v>
      </c>
      <c r="J397" s="232">
        <v>0</v>
      </c>
      <c r="K397" s="279">
        <v>0</v>
      </c>
      <c r="L397" s="279">
        <v>0</v>
      </c>
      <c r="M397" s="253"/>
      <c r="N397" s="249"/>
    </row>
    <row r="398" spans="1:14" ht="20.100000000000001" customHeight="1">
      <c r="A398" s="230"/>
      <c r="B398" s="274"/>
      <c r="C398" s="270" t="s">
        <v>58</v>
      </c>
      <c r="D398" s="279">
        <v>0</v>
      </c>
      <c r="E398" s="279">
        <v>0</v>
      </c>
      <c r="F398" s="279">
        <v>0</v>
      </c>
      <c r="G398" s="279">
        <v>0</v>
      </c>
      <c r="H398" s="279">
        <v>0</v>
      </c>
      <c r="I398" s="232">
        <v>0</v>
      </c>
      <c r="J398" s="232">
        <v>0</v>
      </c>
      <c r="K398" s="279">
        <v>0</v>
      </c>
      <c r="L398" s="279">
        <v>0</v>
      </c>
      <c r="M398" s="253"/>
      <c r="N398" s="249"/>
    </row>
    <row r="399" spans="1:14" ht="20.100000000000001" customHeight="1">
      <c r="A399" s="230"/>
      <c r="B399" s="274" t="s">
        <v>57</v>
      </c>
      <c r="C399" s="270" t="s">
        <v>204</v>
      </c>
      <c r="D399" s="273">
        <f>D400+D401</f>
        <v>0</v>
      </c>
      <c r="E399" s="273">
        <f>E400+E401</f>
        <v>0</v>
      </c>
      <c r="F399" s="273">
        <f>F400+F401</f>
        <v>0</v>
      </c>
      <c r="G399" s="273">
        <f t="shared" ref="G399" si="140">G400+G401</f>
        <v>0</v>
      </c>
      <c r="H399" s="273">
        <f t="shared" ref="H399" si="141">H400+H401</f>
        <v>0</v>
      </c>
      <c r="I399" s="273">
        <f>I400+I401</f>
        <v>0</v>
      </c>
      <c r="J399" s="273">
        <f>J400+J401</f>
        <v>0</v>
      </c>
      <c r="K399" s="273">
        <v>1</v>
      </c>
      <c r="L399" s="273">
        <v>0</v>
      </c>
      <c r="M399" s="253"/>
      <c r="N399" s="249"/>
    </row>
    <row r="400" spans="1:14" ht="20.100000000000001" customHeight="1">
      <c r="A400" s="230"/>
      <c r="B400" s="274"/>
      <c r="C400" s="270" t="s">
        <v>56</v>
      </c>
      <c r="D400" s="279">
        <v>0</v>
      </c>
      <c r="E400" s="279">
        <v>0</v>
      </c>
      <c r="F400" s="279">
        <v>0</v>
      </c>
      <c r="G400" s="279">
        <v>0</v>
      </c>
      <c r="H400" s="279">
        <v>0</v>
      </c>
      <c r="I400" s="232">
        <v>0</v>
      </c>
      <c r="J400" s="232">
        <v>0</v>
      </c>
      <c r="K400" s="279">
        <v>0</v>
      </c>
      <c r="L400" s="279">
        <v>0</v>
      </c>
      <c r="M400" s="253"/>
      <c r="N400" s="249"/>
    </row>
    <row r="401" spans="1:14" ht="20.100000000000001" customHeight="1">
      <c r="A401" s="230"/>
      <c r="B401" s="274"/>
      <c r="C401" s="270" t="s">
        <v>58</v>
      </c>
      <c r="D401" s="279">
        <v>0</v>
      </c>
      <c r="E401" s="279">
        <v>0</v>
      </c>
      <c r="F401" s="279">
        <v>0</v>
      </c>
      <c r="G401" s="279">
        <v>0</v>
      </c>
      <c r="H401" s="279">
        <v>0</v>
      </c>
      <c r="I401" s="232">
        <v>0</v>
      </c>
      <c r="J401" s="232">
        <v>0</v>
      </c>
      <c r="K401" s="279">
        <v>1</v>
      </c>
      <c r="L401" s="279">
        <v>0</v>
      </c>
      <c r="M401" s="253"/>
      <c r="N401" s="249"/>
    </row>
    <row r="402" spans="1:14" ht="20.100000000000001" customHeight="1">
      <c r="A402" s="230"/>
      <c r="B402" s="274" t="s">
        <v>117</v>
      </c>
      <c r="C402" s="270" t="s">
        <v>205</v>
      </c>
      <c r="D402" s="273">
        <f>D403+D404</f>
        <v>0</v>
      </c>
      <c r="E402" s="273">
        <f>E403+E404</f>
        <v>0</v>
      </c>
      <c r="F402" s="273">
        <f>F403+F404</f>
        <v>0</v>
      </c>
      <c r="G402" s="273">
        <f t="shared" ref="G402" si="142">G403+G404</f>
        <v>0</v>
      </c>
      <c r="H402" s="273">
        <f t="shared" ref="H402" si="143">H403+H404</f>
        <v>0</v>
      </c>
      <c r="I402" s="273">
        <f>I403+I404</f>
        <v>0</v>
      </c>
      <c r="J402" s="273">
        <f>J403+J404</f>
        <v>0</v>
      </c>
      <c r="K402" s="273">
        <f>K403+K404</f>
        <v>0</v>
      </c>
      <c r="L402" s="273">
        <f>L403+L404</f>
        <v>0</v>
      </c>
      <c r="M402" s="253"/>
      <c r="N402" s="249"/>
    </row>
    <row r="403" spans="1:14" ht="20.100000000000001" customHeight="1">
      <c r="A403" s="230"/>
      <c r="B403" s="274"/>
      <c r="C403" s="270" t="s">
        <v>56</v>
      </c>
      <c r="D403" s="279">
        <v>0</v>
      </c>
      <c r="E403" s="279">
        <v>0</v>
      </c>
      <c r="F403" s="279">
        <v>0</v>
      </c>
      <c r="G403" s="279">
        <v>0</v>
      </c>
      <c r="H403" s="279">
        <v>0</v>
      </c>
      <c r="I403" s="232">
        <v>0</v>
      </c>
      <c r="J403" s="232">
        <v>0</v>
      </c>
      <c r="K403" s="232">
        <v>0</v>
      </c>
      <c r="L403" s="232">
        <v>0</v>
      </c>
      <c r="M403" s="253"/>
      <c r="N403" s="249"/>
    </row>
    <row r="404" spans="1:14" ht="20.100000000000001" customHeight="1">
      <c r="A404" s="230"/>
      <c r="B404" s="274"/>
      <c r="C404" s="270" t="s">
        <v>58</v>
      </c>
      <c r="D404" s="279">
        <v>0</v>
      </c>
      <c r="E404" s="279">
        <v>0</v>
      </c>
      <c r="F404" s="279">
        <v>0</v>
      </c>
      <c r="G404" s="279">
        <v>0</v>
      </c>
      <c r="H404" s="279">
        <v>0</v>
      </c>
      <c r="I404" s="232">
        <v>0</v>
      </c>
      <c r="J404" s="232">
        <v>0</v>
      </c>
      <c r="K404" s="232">
        <v>0</v>
      </c>
      <c r="L404" s="232">
        <v>0</v>
      </c>
      <c r="M404" s="253"/>
      <c r="N404" s="249"/>
    </row>
    <row r="405" spans="1:14" ht="20.100000000000001" customHeight="1">
      <c r="A405" s="230"/>
      <c r="B405" s="274" t="s">
        <v>119</v>
      </c>
      <c r="C405" s="270" t="s">
        <v>206</v>
      </c>
      <c r="D405" s="273">
        <f>D406+D407</f>
        <v>0</v>
      </c>
      <c r="E405" s="273">
        <f>E406+E407</f>
        <v>1</v>
      </c>
      <c r="F405" s="273">
        <f>F406+F407</f>
        <v>0</v>
      </c>
      <c r="G405" s="273">
        <f t="shared" ref="G405" si="144">G406+G407</f>
        <v>0</v>
      </c>
      <c r="H405" s="273">
        <f t="shared" ref="H405" si="145">H406+H407</f>
        <v>0</v>
      </c>
      <c r="I405" s="273">
        <f>I406+I407</f>
        <v>0</v>
      </c>
      <c r="J405" s="273">
        <f>J406+J407</f>
        <v>0</v>
      </c>
      <c r="K405" s="273">
        <f>K406+K407</f>
        <v>0</v>
      </c>
      <c r="L405" s="273">
        <f>L406+L407</f>
        <v>0</v>
      </c>
      <c r="M405" s="253"/>
      <c r="N405" s="249"/>
    </row>
    <row r="406" spans="1:14" ht="20.100000000000001" customHeight="1">
      <c r="A406" s="230"/>
      <c r="B406" s="274"/>
      <c r="C406" s="270" t="s">
        <v>56</v>
      </c>
      <c r="D406" s="279">
        <v>0</v>
      </c>
      <c r="E406" s="279">
        <v>1</v>
      </c>
      <c r="F406" s="279">
        <v>0</v>
      </c>
      <c r="G406" s="279">
        <v>0</v>
      </c>
      <c r="H406" s="279">
        <v>0</v>
      </c>
      <c r="I406" s="232">
        <v>0</v>
      </c>
      <c r="J406" s="232">
        <v>0</v>
      </c>
      <c r="K406" s="232">
        <v>0</v>
      </c>
      <c r="L406" s="232">
        <v>0</v>
      </c>
      <c r="M406" s="253"/>
      <c r="N406" s="249"/>
    </row>
    <row r="407" spans="1:14" ht="20.100000000000001" customHeight="1">
      <c r="A407" s="230"/>
      <c r="B407" s="274"/>
      <c r="C407" s="270" t="s">
        <v>58</v>
      </c>
      <c r="D407" s="279">
        <v>0</v>
      </c>
      <c r="E407" s="279">
        <v>0</v>
      </c>
      <c r="F407" s="279">
        <v>0</v>
      </c>
      <c r="G407" s="279">
        <v>0</v>
      </c>
      <c r="H407" s="279">
        <v>0</v>
      </c>
      <c r="I407" s="232">
        <v>0</v>
      </c>
      <c r="J407" s="232">
        <v>0</v>
      </c>
      <c r="K407" s="232">
        <v>0</v>
      </c>
      <c r="L407" s="232">
        <v>0</v>
      </c>
      <c r="M407" s="253"/>
      <c r="N407" s="249"/>
    </row>
    <row r="408" spans="1:14" ht="20.100000000000001" customHeight="1">
      <c r="A408" s="230"/>
      <c r="B408" s="277" t="s">
        <v>214</v>
      </c>
      <c r="C408" s="270"/>
      <c r="D408" s="232"/>
      <c r="E408" s="232"/>
      <c r="F408" s="232"/>
      <c r="G408" s="232"/>
      <c r="H408" s="232"/>
      <c r="I408" s="232"/>
      <c r="J408" s="232"/>
      <c r="K408" s="232"/>
      <c r="L408" s="232"/>
      <c r="M408" s="278"/>
      <c r="N408" s="249"/>
    </row>
    <row r="409" spans="1:14" ht="20.100000000000001" customHeight="1">
      <c r="A409" s="230"/>
      <c r="B409" s="274" t="s">
        <v>55</v>
      </c>
      <c r="C409" s="270" t="s">
        <v>203</v>
      </c>
      <c r="D409" s="273">
        <f>D410+D411</f>
        <v>0</v>
      </c>
      <c r="E409" s="273">
        <f>E410+E411</f>
        <v>0</v>
      </c>
      <c r="F409" s="273">
        <f>F410+F411</f>
        <v>0</v>
      </c>
      <c r="G409" s="273">
        <f t="shared" ref="G409" si="146">G410+G411</f>
        <v>0</v>
      </c>
      <c r="H409" s="273">
        <f t="shared" ref="H409" si="147">H410+H411</f>
        <v>0</v>
      </c>
      <c r="I409" s="273">
        <f>I410+I411</f>
        <v>0</v>
      </c>
      <c r="J409" s="273">
        <f>J410+J411</f>
        <v>0</v>
      </c>
      <c r="K409" s="273">
        <f>K410+K411</f>
        <v>0</v>
      </c>
      <c r="L409" s="273">
        <f>L410+L411</f>
        <v>0</v>
      </c>
      <c r="M409" s="253"/>
      <c r="N409" s="249"/>
    </row>
    <row r="410" spans="1:14" ht="20.100000000000001" customHeight="1">
      <c r="A410" s="230"/>
      <c r="B410" s="274"/>
      <c r="C410" s="270" t="s">
        <v>56</v>
      </c>
      <c r="D410" s="232">
        <v>0</v>
      </c>
      <c r="E410" s="232">
        <v>0</v>
      </c>
      <c r="F410" s="232">
        <v>0</v>
      </c>
      <c r="G410" s="232">
        <v>0</v>
      </c>
      <c r="H410" s="232">
        <v>0</v>
      </c>
      <c r="I410" s="232">
        <v>0</v>
      </c>
      <c r="J410" s="232">
        <v>0</v>
      </c>
      <c r="K410" s="232">
        <v>0</v>
      </c>
      <c r="L410" s="232">
        <v>0</v>
      </c>
      <c r="M410" s="253"/>
      <c r="N410" s="249"/>
    </row>
    <row r="411" spans="1:14" ht="20.100000000000001" customHeight="1">
      <c r="A411" s="230"/>
      <c r="B411" s="274"/>
      <c r="C411" s="270" t="s">
        <v>58</v>
      </c>
      <c r="D411" s="232">
        <v>0</v>
      </c>
      <c r="E411" s="232">
        <v>0</v>
      </c>
      <c r="F411" s="232">
        <v>0</v>
      </c>
      <c r="G411" s="232">
        <v>0</v>
      </c>
      <c r="H411" s="232">
        <v>0</v>
      </c>
      <c r="I411" s="232">
        <v>0</v>
      </c>
      <c r="J411" s="232">
        <v>0</v>
      </c>
      <c r="K411" s="232">
        <v>0</v>
      </c>
      <c r="L411" s="232">
        <v>0</v>
      </c>
      <c r="M411" s="253"/>
      <c r="N411" s="249"/>
    </row>
    <row r="412" spans="1:14" ht="20.100000000000001" customHeight="1">
      <c r="A412" s="230"/>
      <c r="B412" s="274" t="s">
        <v>57</v>
      </c>
      <c r="C412" s="270" t="s">
        <v>204</v>
      </c>
      <c r="D412" s="273">
        <f>D413+D414</f>
        <v>0</v>
      </c>
      <c r="E412" s="273">
        <f>E413+E414</f>
        <v>0</v>
      </c>
      <c r="F412" s="273">
        <f>F413+F414</f>
        <v>0</v>
      </c>
      <c r="G412" s="273">
        <f t="shared" ref="G412" si="148">G413+G414</f>
        <v>0</v>
      </c>
      <c r="H412" s="273">
        <f t="shared" ref="H412" si="149">H413+H414</f>
        <v>0</v>
      </c>
      <c r="I412" s="273">
        <f>I413+I414</f>
        <v>0</v>
      </c>
      <c r="J412" s="273">
        <f>J413+J414</f>
        <v>0</v>
      </c>
      <c r="K412" s="273">
        <f>K413+K414</f>
        <v>0</v>
      </c>
      <c r="L412" s="273">
        <f>L413+L414</f>
        <v>0</v>
      </c>
      <c r="M412" s="253"/>
      <c r="N412" s="249"/>
    </row>
    <row r="413" spans="1:14" ht="20.100000000000001" customHeight="1">
      <c r="A413" s="230"/>
      <c r="B413" s="274"/>
      <c r="C413" s="270" t="s">
        <v>56</v>
      </c>
      <c r="D413" s="232">
        <v>0</v>
      </c>
      <c r="E413" s="232">
        <v>0</v>
      </c>
      <c r="F413" s="232">
        <v>0</v>
      </c>
      <c r="G413" s="232">
        <v>0</v>
      </c>
      <c r="H413" s="232">
        <v>0</v>
      </c>
      <c r="I413" s="232">
        <v>0</v>
      </c>
      <c r="J413" s="232">
        <v>0</v>
      </c>
      <c r="K413" s="232">
        <v>0</v>
      </c>
      <c r="L413" s="232">
        <v>0</v>
      </c>
      <c r="M413" s="253"/>
      <c r="N413" s="249"/>
    </row>
    <row r="414" spans="1:14" ht="20.100000000000001" customHeight="1">
      <c r="A414" s="230"/>
      <c r="B414" s="274"/>
      <c r="C414" s="270" t="s">
        <v>58</v>
      </c>
      <c r="D414" s="232">
        <v>0</v>
      </c>
      <c r="E414" s="232">
        <v>0</v>
      </c>
      <c r="F414" s="232">
        <v>0</v>
      </c>
      <c r="G414" s="232">
        <v>0</v>
      </c>
      <c r="H414" s="232">
        <v>0</v>
      </c>
      <c r="I414" s="232">
        <v>0</v>
      </c>
      <c r="J414" s="232">
        <v>0</v>
      </c>
      <c r="K414" s="232">
        <v>0</v>
      </c>
      <c r="L414" s="232">
        <v>0</v>
      </c>
      <c r="M414" s="253"/>
      <c r="N414" s="249"/>
    </row>
    <row r="415" spans="1:14" ht="20.100000000000001" customHeight="1">
      <c r="A415" s="230"/>
      <c r="B415" s="274" t="s">
        <v>117</v>
      </c>
      <c r="C415" s="270" t="s">
        <v>205</v>
      </c>
      <c r="D415" s="273">
        <f>D416+D417</f>
        <v>0</v>
      </c>
      <c r="E415" s="273">
        <f>E416+E417</f>
        <v>0</v>
      </c>
      <c r="F415" s="273">
        <f>F416+F417</f>
        <v>0</v>
      </c>
      <c r="G415" s="273">
        <f t="shared" ref="G415" si="150">G416+G417</f>
        <v>0</v>
      </c>
      <c r="H415" s="273">
        <f t="shared" ref="H415" si="151">H416+H417</f>
        <v>0</v>
      </c>
      <c r="I415" s="273">
        <f>I416+I417</f>
        <v>1</v>
      </c>
      <c r="J415" s="273">
        <f>J416+J417</f>
        <v>0</v>
      </c>
      <c r="K415" s="273">
        <f>K416+K417</f>
        <v>0</v>
      </c>
      <c r="L415" s="273">
        <f t="shared" ref="L415" si="152">L416+L417</f>
        <v>0</v>
      </c>
      <c r="M415" s="253"/>
      <c r="N415" s="249"/>
    </row>
    <row r="416" spans="1:14" ht="20.100000000000001" customHeight="1">
      <c r="A416" s="230"/>
      <c r="B416" s="274"/>
      <c r="C416" s="270" t="s">
        <v>56</v>
      </c>
      <c r="D416" s="232">
        <v>0</v>
      </c>
      <c r="E416" s="232">
        <v>0</v>
      </c>
      <c r="F416" s="232">
        <v>0</v>
      </c>
      <c r="G416" s="232">
        <v>0</v>
      </c>
      <c r="H416" s="232">
        <v>0</v>
      </c>
      <c r="I416" s="232">
        <v>0</v>
      </c>
      <c r="J416" s="232">
        <v>0</v>
      </c>
      <c r="K416" s="232">
        <v>0</v>
      </c>
      <c r="L416" s="232">
        <v>0</v>
      </c>
      <c r="M416" s="253"/>
      <c r="N416" s="249"/>
    </row>
    <row r="417" spans="1:14" ht="20.100000000000001" customHeight="1">
      <c r="A417" s="230"/>
      <c r="B417" s="274"/>
      <c r="C417" s="270" t="s">
        <v>58</v>
      </c>
      <c r="D417" s="232">
        <v>0</v>
      </c>
      <c r="E417" s="232">
        <v>0</v>
      </c>
      <c r="F417" s="232">
        <v>0</v>
      </c>
      <c r="G417" s="232">
        <v>0</v>
      </c>
      <c r="H417" s="232">
        <v>0</v>
      </c>
      <c r="I417" s="232">
        <v>1</v>
      </c>
      <c r="J417" s="232">
        <v>0</v>
      </c>
      <c r="K417" s="232">
        <v>0</v>
      </c>
      <c r="L417" s="232">
        <v>0</v>
      </c>
      <c r="M417" s="253"/>
      <c r="N417" s="249"/>
    </row>
    <row r="418" spans="1:14" ht="20.100000000000001" customHeight="1">
      <c r="A418" s="230"/>
      <c r="B418" s="274" t="s">
        <v>119</v>
      </c>
      <c r="C418" s="270" t="s">
        <v>206</v>
      </c>
      <c r="D418" s="273">
        <f>D419+D420</f>
        <v>0</v>
      </c>
      <c r="E418" s="273">
        <f>E419+E420</f>
        <v>0</v>
      </c>
      <c r="F418" s="273">
        <f>F419+F420</f>
        <v>0</v>
      </c>
      <c r="G418" s="273">
        <f t="shared" ref="G418" si="153">G419+G420</f>
        <v>0</v>
      </c>
      <c r="H418" s="273">
        <f t="shared" ref="H418" si="154">H419+H420</f>
        <v>0</v>
      </c>
      <c r="I418" s="273">
        <f>I419+I420</f>
        <v>0</v>
      </c>
      <c r="J418" s="273">
        <f>J419+J420</f>
        <v>0</v>
      </c>
      <c r="K418" s="273">
        <f>K419+K420</f>
        <v>0</v>
      </c>
      <c r="L418" s="273">
        <f t="shared" ref="L418" si="155">L419+L420</f>
        <v>0</v>
      </c>
      <c r="M418" s="253"/>
      <c r="N418" s="249"/>
    </row>
    <row r="419" spans="1:14" ht="20.100000000000001" customHeight="1">
      <c r="A419" s="230"/>
      <c r="B419" s="274"/>
      <c r="C419" s="270" t="s">
        <v>56</v>
      </c>
      <c r="D419" s="232">
        <v>0</v>
      </c>
      <c r="E419" s="232">
        <v>0</v>
      </c>
      <c r="F419" s="232">
        <v>0</v>
      </c>
      <c r="G419" s="232">
        <v>0</v>
      </c>
      <c r="H419" s="232">
        <v>0</v>
      </c>
      <c r="I419" s="232">
        <v>0</v>
      </c>
      <c r="J419" s="232">
        <v>0</v>
      </c>
      <c r="K419" s="232">
        <v>0</v>
      </c>
      <c r="L419" s="232">
        <v>0</v>
      </c>
      <c r="M419" s="253"/>
      <c r="N419" s="249"/>
    </row>
    <row r="420" spans="1:14" ht="20.100000000000001" customHeight="1">
      <c r="A420" s="230"/>
      <c r="B420" s="274"/>
      <c r="C420" s="270" t="s">
        <v>58</v>
      </c>
      <c r="D420" s="232">
        <v>0</v>
      </c>
      <c r="E420" s="232">
        <v>0</v>
      </c>
      <c r="F420" s="232">
        <v>0</v>
      </c>
      <c r="G420" s="232">
        <v>0</v>
      </c>
      <c r="H420" s="232">
        <v>0</v>
      </c>
      <c r="I420" s="232">
        <v>0</v>
      </c>
      <c r="J420" s="232">
        <v>0</v>
      </c>
      <c r="K420" s="232">
        <v>0</v>
      </c>
      <c r="L420" s="232">
        <v>0</v>
      </c>
      <c r="M420" s="253"/>
      <c r="N420" s="249"/>
    </row>
    <row r="421" spans="1:14" ht="29.1" customHeight="1">
      <c r="A421" s="230"/>
      <c r="B421" s="285" t="s">
        <v>216</v>
      </c>
      <c r="C421" s="270"/>
      <c r="D421" s="232"/>
      <c r="E421" s="232"/>
      <c r="F421" s="232"/>
      <c r="G421" s="232"/>
      <c r="H421" s="232"/>
      <c r="I421" s="232"/>
      <c r="J421" s="232"/>
      <c r="K421" s="232"/>
      <c r="L421" s="232"/>
      <c r="M421" s="278"/>
      <c r="N421" s="249"/>
    </row>
    <row r="422" spans="1:14" ht="20.100000000000001" customHeight="1">
      <c r="A422" s="230"/>
      <c r="B422" s="274" t="s">
        <v>55</v>
      </c>
      <c r="C422" s="270" t="s">
        <v>203</v>
      </c>
      <c r="D422" s="273">
        <f>D423+D424</f>
        <v>0</v>
      </c>
      <c r="E422" s="273">
        <f>E423+E424</f>
        <v>0</v>
      </c>
      <c r="F422" s="273">
        <f>F423+F424</f>
        <v>0</v>
      </c>
      <c r="G422" s="273">
        <f t="shared" ref="G422" si="156">G423+G424</f>
        <v>0</v>
      </c>
      <c r="H422" s="273">
        <f t="shared" ref="H422" si="157">H423+H424</f>
        <v>0</v>
      </c>
      <c r="I422" s="273">
        <f>I423+I424</f>
        <v>0</v>
      </c>
      <c r="J422" s="273">
        <f>J423+J424</f>
        <v>0</v>
      </c>
      <c r="K422" s="273">
        <f>K423+K424</f>
        <v>0</v>
      </c>
      <c r="L422" s="273">
        <f>L423+L424</f>
        <v>0</v>
      </c>
      <c r="M422" s="253"/>
      <c r="N422" s="249"/>
    </row>
    <row r="423" spans="1:14" ht="20.100000000000001" customHeight="1">
      <c r="A423" s="230"/>
      <c r="B423" s="274"/>
      <c r="C423" s="270" t="s">
        <v>56</v>
      </c>
      <c r="D423" s="232">
        <v>0</v>
      </c>
      <c r="E423" s="232">
        <v>0</v>
      </c>
      <c r="F423" s="232">
        <v>0</v>
      </c>
      <c r="G423" s="232">
        <v>0</v>
      </c>
      <c r="H423" s="232">
        <v>0</v>
      </c>
      <c r="I423" s="232">
        <v>0</v>
      </c>
      <c r="J423" s="232">
        <v>0</v>
      </c>
      <c r="K423" s="232">
        <v>0</v>
      </c>
      <c r="L423" s="232">
        <v>0</v>
      </c>
      <c r="M423" s="253"/>
      <c r="N423" s="249"/>
    </row>
    <row r="424" spans="1:14" ht="20.100000000000001" customHeight="1">
      <c r="A424" s="230"/>
      <c r="B424" s="274"/>
      <c r="C424" s="270" t="s">
        <v>58</v>
      </c>
      <c r="D424" s="232">
        <v>0</v>
      </c>
      <c r="E424" s="232">
        <v>0</v>
      </c>
      <c r="F424" s="232">
        <v>0</v>
      </c>
      <c r="G424" s="232">
        <v>0</v>
      </c>
      <c r="H424" s="232">
        <v>0</v>
      </c>
      <c r="I424" s="232">
        <v>0</v>
      </c>
      <c r="J424" s="232">
        <v>0</v>
      </c>
      <c r="K424" s="232">
        <v>0</v>
      </c>
      <c r="L424" s="232">
        <v>0</v>
      </c>
      <c r="M424" s="253"/>
      <c r="N424" s="249"/>
    </row>
    <row r="425" spans="1:14" ht="20.100000000000001" customHeight="1">
      <c r="A425" s="230"/>
      <c r="B425" s="274" t="s">
        <v>57</v>
      </c>
      <c r="C425" s="270" t="s">
        <v>204</v>
      </c>
      <c r="D425" s="273">
        <f>D426+D427</f>
        <v>0</v>
      </c>
      <c r="E425" s="273">
        <f>E426+E427</f>
        <v>0</v>
      </c>
      <c r="F425" s="273">
        <f>F426+F427</f>
        <v>0</v>
      </c>
      <c r="G425" s="273">
        <f t="shared" ref="G425" si="158">G426+G427</f>
        <v>0</v>
      </c>
      <c r="H425" s="273">
        <f t="shared" ref="H425" si="159">H426+H427</f>
        <v>0</v>
      </c>
      <c r="I425" s="273">
        <f>I426+I427</f>
        <v>0</v>
      </c>
      <c r="J425" s="273">
        <f>J426+J427</f>
        <v>0</v>
      </c>
      <c r="K425" s="273">
        <f>K426+K427</f>
        <v>0</v>
      </c>
      <c r="L425" s="273">
        <f>L426+L427</f>
        <v>0</v>
      </c>
      <c r="M425" s="253"/>
      <c r="N425" s="249"/>
    </row>
    <row r="426" spans="1:14" ht="20.100000000000001" customHeight="1">
      <c r="A426" s="230"/>
      <c r="B426" s="274"/>
      <c r="C426" s="270" t="s">
        <v>56</v>
      </c>
      <c r="D426" s="232">
        <v>0</v>
      </c>
      <c r="E426" s="232">
        <v>0</v>
      </c>
      <c r="F426" s="232">
        <v>0</v>
      </c>
      <c r="G426" s="232">
        <v>0</v>
      </c>
      <c r="H426" s="232">
        <v>0</v>
      </c>
      <c r="I426" s="232">
        <v>0</v>
      </c>
      <c r="J426" s="232">
        <v>0</v>
      </c>
      <c r="K426" s="232">
        <v>0</v>
      </c>
      <c r="L426" s="232">
        <v>0</v>
      </c>
      <c r="M426" s="253"/>
      <c r="N426" s="249"/>
    </row>
    <row r="427" spans="1:14" ht="20.100000000000001" customHeight="1">
      <c r="A427" s="230"/>
      <c r="B427" s="274"/>
      <c r="C427" s="270" t="s">
        <v>58</v>
      </c>
      <c r="D427" s="232">
        <v>0</v>
      </c>
      <c r="E427" s="232">
        <v>0</v>
      </c>
      <c r="F427" s="232">
        <v>0</v>
      </c>
      <c r="G427" s="232">
        <v>0</v>
      </c>
      <c r="H427" s="232">
        <v>0</v>
      </c>
      <c r="I427" s="232">
        <v>0</v>
      </c>
      <c r="J427" s="232">
        <v>0</v>
      </c>
      <c r="K427" s="232">
        <v>0</v>
      </c>
      <c r="L427" s="232">
        <v>0</v>
      </c>
      <c r="M427" s="253"/>
      <c r="N427" s="249"/>
    </row>
    <row r="428" spans="1:14" ht="20.100000000000001" customHeight="1">
      <c r="A428" s="230"/>
      <c r="B428" s="274" t="s">
        <v>117</v>
      </c>
      <c r="C428" s="270" t="s">
        <v>205</v>
      </c>
      <c r="D428" s="273">
        <f>D429+D430</f>
        <v>0</v>
      </c>
      <c r="E428" s="273">
        <f>E429+E430</f>
        <v>0</v>
      </c>
      <c r="F428" s="273">
        <f>F429+F430</f>
        <v>0</v>
      </c>
      <c r="G428" s="273">
        <f t="shared" ref="G428" si="160">G429+G430</f>
        <v>0</v>
      </c>
      <c r="H428" s="273">
        <f t="shared" ref="H428" si="161">H429+H430</f>
        <v>0</v>
      </c>
      <c r="I428" s="273">
        <f>I429+I430</f>
        <v>0</v>
      </c>
      <c r="J428" s="273">
        <f>J429+J430</f>
        <v>0</v>
      </c>
      <c r="K428" s="273">
        <f>K429+K430</f>
        <v>0</v>
      </c>
      <c r="L428" s="273">
        <f>L429+L430</f>
        <v>0</v>
      </c>
      <c r="M428" s="253"/>
      <c r="N428" s="249"/>
    </row>
    <row r="429" spans="1:14" ht="20.100000000000001" customHeight="1">
      <c r="A429" s="230"/>
      <c r="B429" s="274"/>
      <c r="C429" s="270" t="s">
        <v>56</v>
      </c>
      <c r="D429" s="232">
        <v>0</v>
      </c>
      <c r="E429" s="232">
        <v>0</v>
      </c>
      <c r="F429" s="232">
        <v>0</v>
      </c>
      <c r="G429" s="232">
        <v>0</v>
      </c>
      <c r="H429" s="232">
        <v>0</v>
      </c>
      <c r="I429" s="232">
        <v>0</v>
      </c>
      <c r="J429" s="232">
        <v>0</v>
      </c>
      <c r="K429" s="232">
        <v>0</v>
      </c>
      <c r="L429" s="232">
        <v>0</v>
      </c>
      <c r="M429" s="253"/>
      <c r="N429" s="249"/>
    </row>
    <row r="430" spans="1:14" ht="20.100000000000001" customHeight="1">
      <c r="A430" s="230"/>
      <c r="B430" s="274"/>
      <c r="C430" s="270" t="s">
        <v>58</v>
      </c>
      <c r="D430" s="232">
        <v>0</v>
      </c>
      <c r="E430" s="232">
        <v>0</v>
      </c>
      <c r="F430" s="232">
        <v>0</v>
      </c>
      <c r="G430" s="232">
        <v>0</v>
      </c>
      <c r="H430" s="232">
        <v>0</v>
      </c>
      <c r="I430" s="232">
        <v>0</v>
      </c>
      <c r="J430" s="232">
        <v>0</v>
      </c>
      <c r="K430" s="232">
        <v>0</v>
      </c>
      <c r="L430" s="232">
        <v>0</v>
      </c>
      <c r="M430" s="253"/>
      <c r="N430" s="249"/>
    </row>
    <row r="431" spans="1:14" ht="20.100000000000001" customHeight="1">
      <c r="A431" s="230"/>
      <c r="B431" s="274" t="s">
        <v>119</v>
      </c>
      <c r="C431" s="270" t="s">
        <v>206</v>
      </c>
      <c r="D431" s="273">
        <f>D432+D433</f>
        <v>1</v>
      </c>
      <c r="E431" s="273">
        <f>E432+E433</f>
        <v>4</v>
      </c>
      <c r="F431" s="273">
        <f>F432+F433</f>
        <v>0</v>
      </c>
      <c r="G431" s="273">
        <f t="shared" ref="G431" si="162">G432+G433</f>
        <v>0</v>
      </c>
      <c r="H431" s="273">
        <f t="shared" ref="H431" si="163">H432+H433</f>
        <v>0</v>
      </c>
      <c r="I431" s="273">
        <f>I432+I433</f>
        <v>0</v>
      </c>
      <c r="J431" s="273">
        <f>J432+J433</f>
        <v>0</v>
      </c>
      <c r="K431" s="273">
        <f>K432+K433</f>
        <v>0</v>
      </c>
      <c r="L431" s="273">
        <f>L432+L433</f>
        <v>0</v>
      </c>
      <c r="M431" s="253"/>
      <c r="N431" s="249"/>
    </row>
    <row r="432" spans="1:14" ht="20.100000000000001" customHeight="1">
      <c r="A432" s="230"/>
      <c r="B432" s="274"/>
      <c r="C432" s="270" t="s">
        <v>56</v>
      </c>
      <c r="D432" s="232">
        <v>0</v>
      </c>
      <c r="E432" s="232">
        <v>4</v>
      </c>
      <c r="F432" s="232">
        <v>0</v>
      </c>
      <c r="G432" s="232">
        <v>0</v>
      </c>
      <c r="H432" s="232">
        <v>0</v>
      </c>
      <c r="I432" s="232">
        <v>0</v>
      </c>
      <c r="J432" s="232">
        <v>0</v>
      </c>
      <c r="K432" s="232">
        <v>0</v>
      </c>
      <c r="L432" s="232">
        <v>0</v>
      </c>
      <c r="M432" s="253"/>
      <c r="N432" s="249"/>
    </row>
    <row r="433" spans="1:14" ht="20.100000000000001" customHeight="1">
      <c r="A433" s="230"/>
      <c r="B433" s="274"/>
      <c r="C433" s="270" t="s">
        <v>58</v>
      </c>
      <c r="D433" s="232">
        <v>1</v>
      </c>
      <c r="E433" s="232">
        <v>0</v>
      </c>
      <c r="F433" s="232">
        <v>0</v>
      </c>
      <c r="G433" s="232">
        <v>0</v>
      </c>
      <c r="H433" s="232">
        <v>0</v>
      </c>
      <c r="I433" s="232">
        <v>0</v>
      </c>
      <c r="J433" s="232">
        <v>0</v>
      </c>
      <c r="K433" s="232">
        <v>0</v>
      </c>
      <c r="L433" s="232">
        <v>0</v>
      </c>
      <c r="M433" s="253"/>
      <c r="N433" s="249"/>
    </row>
    <row r="434" spans="1:14" ht="20.100000000000001" customHeight="1">
      <c r="A434" s="230"/>
      <c r="B434" s="277" t="s">
        <v>217</v>
      </c>
      <c r="C434" s="270"/>
      <c r="D434" s="232"/>
      <c r="E434" s="232"/>
      <c r="F434" s="232"/>
      <c r="G434" s="232"/>
      <c r="H434" s="232"/>
      <c r="I434" s="232"/>
      <c r="J434" s="232"/>
      <c r="K434" s="232"/>
      <c r="L434" s="232"/>
      <c r="M434" s="278"/>
      <c r="N434" s="249"/>
    </row>
    <row r="435" spans="1:14" ht="27.95" customHeight="1">
      <c r="A435" s="230"/>
      <c r="B435" s="274" t="s">
        <v>55</v>
      </c>
      <c r="C435" s="272" t="s">
        <v>218</v>
      </c>
      <c r="D435" s="273">
        <f>D436+D437</f>
        <v>0</v>
      </c>
      <c r="E435" s="273">
        <f>E436+E437</f>
        <v>0</v>
      </c>
      <c r="F435" s="273">
        <f>F436+F437</f>
        <v>0</v>
      </c>
      <c r="G435" s="273">
        <f t="shared" ref="G435" si="164">G436+G437</f>
        <v>0</v>
      </c>
      <c r="H435" s="273">
        <f t="shared" ref="H435" si="165">H436+H437</f>
        <v>0</v>
      </c>
      <c r="I435" s="273">
        <f>I436+I437</f>
        <v>0</v>
      </c>
      <c r="J435" s="273">
        <f>J436+J437</f>
        <v>0</v>
      </c>
      <c r="K435" s="273">
        <v>1</v>
      </c>
      <c r="L435" s="273">
        <f>L436+L437</f>
        <v>0</v>
      </c>
      <c r="M435" s="253"/>
      <c r="N435" s="249"/>
    </row>
    <row r="436" spans="1:14" ht="18" customHeight="1">
      <c r="A436" s="230"/>
      <c r="B436" s="274"/>
      <c r="C436" s="270" t="s">
        <v>56</v>
      </c>
      <c r="D436" s="286">
        <v>0</v>
      </c>
      <c r="E436" s="286">
        <v>0</v>
      </c>
      <c r="F436" s="286">
        <v>0</v>
      </c>
      <c r="G436" s="286">
        <v>0</v>
      </c>
      <c r="H436" s="286">
        <v>0</v>
      </c>
      <c r="I436" s="232">
        <v>0</v>
      </c>
      <c r="J436" s="232">
        <v>0</v>
      </c>
      <c r="K436" s="232">
        <v>0</v>
      </c>
      <c r="L436" s="232">
        <v>0</v>
      </c>
      <c r="M436" s="253"/>
      <c r="N436" s="249"/>
    </row>
    <row r="437" spans="1:14" ht="18.95" customHeight="1">
      <c r="A437" s="230"/>
      <c r="B437" s="274"/>
      <c r="C437" s="270" t="s">
        <v>58</v>
      </c>
      <c r="D437" s="286">
        <v>0</v>
      </c>
      <c r="E437" s="286">
        <v>0</v>
      </c>
      <c r="F437" s="286">
        <v>0</v>
      </c>
      <c r="G437" s="286">
        <v>0</v>
      </c>
      <c r="H437" s="286">
        <v>0</v>
      </c>
      <c r="I437" s="232">
        <v>0</v>
      </c>
      <c r="J437" s="232">
        <v>0</v>
      </c>
      <c r="K437" s="232">
        <v>1</v>
      </c>
      <c r="L437" s="232">
        <v>0</v>
      </c>
      <c r="M437" s="253"/>
      <c r="N437" s="249"/>
    </row>
    <row r="438" spans="1:14" ht="28.5">
      <c r="A438" s="230"/>
      <c r="B438" s="274" t="s">
        <v>57</v>
      </c>
      <c r="C438" s="272" t="s">
        <v>219</v>
      </c>
      <c r="D438" s="273">
        <f>D439+D440</f>
        <v>0</v>
      </c>
      <c r="E438" s="273">
        <f>E439+E440</f>
        <v>0</v>
      </c>
      <c r="F438" s="273">
        <f>F439+F440</f>
        <v>0</v>
      </c>
      <c r="G438" s="273">
        <f t="shared" ref="G438" si="166">G439+G440</f>
        <v>0</v>
      </c>
      <c r="H438" s="273">
        <f t="shared" ref="H438" si="167">H439+H440</f>
        <v>0</v>
      </c>
      <c r="I438" s="273">
        <f>I439+I440</f>
        <v>0</v>
      </c>
      <c r="J438" s="273">
        <f>J439+J440</f>
        <v>0</v>
      </c>
      <c r="K438" s="273">
        <f>K439+K440</f>
        <v>0</v>
      </c>
      <c r="L438" s="273">
        <f>L439+L440</f>
        <v>0</v>
      </c>
      <c r="M438" s="253"/>
      <c r="N438" s="249"/>
    </row>
    <row r="439" spans="1:14" ht="18" customHeight="1">
      <c r="A439" s="230"/>
      <c r="B439" s="274"/>
      <c r="C439" s="270" t="s">
        <v>56</v>
      </c>
      <c r="D439" s="286">
        <v>0</v>
      </c>
      <c r="E439" s="286">
        <v>0</v>
      </c>
      <c r="F439" s="286">
        <v>0</v>
      </c>
      <c r="G439" s="286">
        <v>0</v>
      </c>
      <c r="H439" s="286">
        <v>0</v>
      </c>
      <c r="I439" s="232">
        <v>0</v>
      </c>
      <c r="J439" s="232">
        <v>0</v>
      </c>
      <c r="K439" s="232">
        <v>0</v>
      </c>
      <c r="L439" s="232">
        <v>0</v>
      </c>
      <c r="M439" s="253"/>
      <c r="N439" s="249"/>
    </row>
    <row r="440" spans="1:14" ht="18" customHeight="1">
      <c r="A440" s="230"/>
      <c r="B440" s="274"/>
      <c r="C440" s="270" t="s">
        <v>58</v>
      </c>
      <c r="D440" s="286">
        <v>0</v>
      </c>
      <c r="E440" s="286">
        <v>0</v>
      </c>
      <c r="F440" s="286">
        <v>0</v>
      </c>
      <c r="G440" s="286">
        <v>0</v>
      </c>
      <c r="H440" s="286">
        <v>0</v>
      </c>
      <c r="I440" s="232">
        <v>0</v>
      </c>
      <c r="J440" s="232">
        <v>0</v>
      </c>
      <c r="K440" s="232">
        <v>0</v>
      </c>
      <c r="L440" s="232">
        <v>0</v>
      </c>
      <c r="M440" s="253"/>
      <c r="N440" s="249"/>
    </row>
    <row r="441" spans="1:14" ht="28.5">
      <c r="A441" s="230"/>
      <c r="B441" s="274" t="s">
        <v>117</v>
      </c>
      <c r="C441" s="272" t="s">
        <v>220</v>
      </c>
      <c r="D441" s="273">
        <f>D442+D443</f>
        <v>0</v>
      </c>
      <c r="E441" s="273">
        <f>E442+E443</f>
        <v>0</v>
      </c>
      <c r="F441" s="273">
        <f>F442+F443</f>
        <v>0</v>
      </c>
      <c r="G441" s="273">
        <f t="shared" ref="G441" si="168">G442+G443</f>
        <v>0</v>
      </c>
      <c r="H441" s="273">
        <f t="shared" ref="H441" si="169">H442+H443</f>
        <v>0</v>
      </c>
      <c r="I441" s="273">
        <f>I442+I443</f>
        <v>0</v>
      </c>
      <c r="J441" s="273">
        <f>J442+J443</f>
        <v>0</v>
      </c>
      <c r="K441" s="273">
        <f>K442+K443</f>
        <v>0</v>
      </c>
      <c r="L441" s="273">
        <f>L442+L443</f>
        <v>0</v>
      </c>
      <c r="M441" s="253"/>
      <c r="N441" s="249"/>
    </row>
    <row r="442" spans="1:14" ht="18.95" customHeight="1">
      <c r="A442" s="230"/>
      <c r="B442" s="274"/>
      <c r="C442" s="270" t="s">
        <v>56</v>
      </c>
      <c r="D442" s="286">
        <v>0</v>
      </c>
      <c r="E442" s="286">
        <v>0</v>
      </c>
      <c r="F442" s="286">
        <v>0</v>
      </c>
      <c r="G442" s="286">
        <v>0</v>
      </c>
      <c r="H442" s="286">
        <v>0</v>
      </c>
      <c r="I442" s="232">
        <v>0</v>
      </c>
      <c r="J442" s="232">
        <v>0</v>
      </c>
      <c r="K442" s="232">
        <v>0</v>
      </c>
      <c r="L442" s="232">
        <v>0</v>
      </c>
      <c r="M442" s="253"/>
      <c r="N442" s="249"/>
    </row>
    <row r="443" spans="1:14" ht="18.95" customHeight="1">
      <c r="A443" s="230"/>
      <c r="B443" s="274"/>
      <c r="C443" s="270" t="s">
        <v>58</v>
      </c>
      <c r="D443" s="286">
        <v>0</v>
      </c>
      <c r="E443" s="286">
        <v>0</v>
      </c>
      <c r="F443" s="286">
        <v>0</v>
      </c>
      <c r="G443" s="286">
        <v>0</v>
      </c>
      <c r="H443" s="286">
        <v>0</v>
      </c>
      <c r="I443" s="232">
        <v>0</v>
      </c>
      <c r="J443" s="232">
        <v>0</v>
      </c>
      <c r="K443" s="232">
        <v>0</v>
      </c>
      <c r="L443" s="232">
        <v>0</v>
      </c>
      <c r="M443" s="253"/>
      <c r="N443" s="249"/>
    </row>
    <row r="444" spans="1:14" ht="20.100000000000001" customHeight="1">
      <c r="A444" s="230"/>
      <c r="B444" s="274" t="s">
        <v>119</v>
      </c>
      <c r="C444" s="270" t="s">
        <v>221</v>
      </c>
      <c r="D444" s="286">
        <v>0</v>
      </c>
      <c r="E444" s="286">
        <v>0</v>
      </c>
      <c r="F444" s="286">
        <v>0</v>
      </c>
      <c r="G444" s="286">
        <v>0</v>
      </c>
      <c r="H444" s="286">
        <v>0</v>
      </c>
      <c r="I444" s="232">
        <v>0</v>
      </c>
      <c r="J444" s="232">
        <v>0</v>
      </c>
      <c r="K444" s="232">
        <v>0</v>
      </c>
      <c r="L444" s="232">
        <v>0</v>
      </c>
      <c r="M444" s="253"/>
      <c r="N444" s="249"/>
    </row>
    <row r="445" spans="1:14" ht="20.100000000000001" customHeight="1">
      <c r="A445" s="230"/>
      <c r="B445" s="274" t="s">
        <v>121</v>
      </c>
      <c r="C445" s="270" t="s">
        <v>222</v>
      </c>
      <c r="D445" s="286">
        <v>0</v>
      </c>
      <c r="E445" s="286">
        <v>0</v>
      </c>
      <c r="F445" s="286">
        <v>0</v>
      </c>
      <c r="G445" s="286">
        <v>0</v>
      </c>
      <c r="H445" s="286">
        <v>0</v>
      </c>
      <c r="I445" s="232">
        <v>0</v>
      </c>
      <c r="J445" s="232">
        <v>0</v>
      </c>
      <c r="K445" s="232">
        <v>0</v>
      </c>
      <c r="L445" s="232">
        <v>0</v>
      </c>
      <c r="M445" s="253"/>
      <c r="N445" s="249"/>
    </row>
    <row r="446" spans="1:14" ht="20.100000000000001" customHeight="1">
      <c r="A446" s="230"/>
      <c r="B446" s="274" t="s">
        <v>123</v>
      </c>
      <c r="C446" s="270" t="s">
        <v>223</v>
      </c>
      <c r="D446" s="273">
        <f>D447+D448</f>
        <v>0</v>
      </c>
      <c r="E446" s="273">
        <f>E447+E448</f>
        <v>0</v>
      </c>
      <c r="F446" s="273">
        <f>F447+F448</f>
        <v>0</v>
      </c>
      <c r="G446" s="273">
        <f t="shared" ref="G446" si="170">G447+G448</f>
        <v>0</v>
      </c>
      <c r="H446" s="273">
        <f t="shared" ref="H446" si="171">H447+H448</f>
        <v>0</v>
      </c>
      <c r="I446" s="273">
        <f>I447+I448</f>
        <v>0</v>
      </c>
      <c r="J446" s="273">
        <f>J447+J448</f>
        <v>0</v>
      </c>
      <c r="K446" s="273">
        <f>K447+K448</f>
        <v>0</v>
      </c>
      <c r="L446" s="273">
        <f>L447+L448</f>
        <v>0</v>
      </c>
      <c r="M446" s="253"/>
      <c r="N446" s="249"/>
    </row>
    <row r="447" spans="1:14" ht="20.100000000000001" customHeight="1">
      <c r="A447" s="230"/>
      <c r="B447" s="274"/>
      <c r="C447" s="270" t="s">
        <v>56</v>
      </c>
      <c r="D447" s="286">
        <v>0</v>
      </c>
      <c r="E447" s="286">
        <v>0</v>
      </c>
      <c r="F447" s="286">
        <v>0</v>
      </c>
      <c r="G447" s="286">
        <v>0</v>
      </c>
      <c r="H447" s="286">
        <v>0</v>
      </c>
      <c r="I447" s="232">
        <v>0</v>
      </c>
      <c r="J447" s="232">
        <v>0</v>
      </c>
      <c r="K447" s="232">
        <v>0</v>
      </c>
      <c r="L447" s="232">
        <v>0</v>
      </c>
      <c r="M447" s="253"/>
      <c r="N447" s="249"/>
    </row>
    <row r="448" spans="1:14" ht="20.100000000000001" customHeight="1">
      <c r="A448" s="230"/>
      <c r="B448" s="274"/>
      <c r="C448" s="270" t="s">
        <v>58</v>
      </c>
      <c r="D448" s="286">
        <v>0</v>
      </c>
      <c r="E448" s="286">
        <v>0</v>
      </c>
      <c r="F448" s="286">
        <v>0</v>
      </c>
      <c r="G448" s="286">
        <v>0</v>
      </c>
      <c r="H448" s="286">
        <v>0</v>
      </c>
      <c r="I448" s="232">
        <v>0</v>
      </c>
      <c r="J448" s="232">
        <v>0</v>
      </c>
      <c r="K448" s="232">
        <v>0</v>
      </c>
      <c r="L448" s="232">
        <v>0</v>
      </c>
      <c r="M448" s="253"/>
      <c r="N448" s="249"/>
    </row>
    <row r="449" spans="1:14" ht="20.100000000000001" customHeight="1">
      <c r="A449" s="230"/>
      <c r="B449" s="274" t="s">
        <v>125</v>
      </c>
      <c r="C449" s="270" t="s">
        <v>224</v>
      </c>
      <c r="D449" s="273">
        <f>D450+D451</f>
        <v>0</v>
      </c>
      <c r="E449" s="273">
        <f>E450+E451</f>
        <v>0</v>
      </c>
      <c r="F449" s="273">
        <f>F450+F451</f>
        <v>0</v>
      </c>
      <c r="G449" s="273">
        <f t="shared" ref="G449" si="172">G450+G451</f>
        <v>0</v>
      </c>
      <c r="H449" s="273">
        <f t="shared" ref="H449" si="173">H450+H451</f>
        <v>0</v>
      </c>
      <c r="I449" s="273">
        <f>I450+I451</f>
        <v>0</v>
      </c>
      <c r="J449" s="273">
        <f>J450+J451</f>
        <v>0</v>
      </c>
      <c r="K449" s="273">
        <f>K450+K451</f>
        <v>0</v>
      </c>
      <c r="L449" s="273">
        <f>L450+L451</f>
        <v>0</v>
      </c>
      <c r="M449" s="253"/>
      <c r="N449" s="249"/>
    </row>
    <row r="450" spans="1:14" ht="20.100000000000001" customHeight="1">
      <c r="A450" s="230"/>
      <c r="B450" s="274"/>
      <c r="C450" s="270" t="s">
        <v>56</v>
      </c>
      <c r="D450" s="286">
        <v>0</v>
      </c>
      <c r="E450" s="286">
        <v>0</v>
      </c>
      <c r="F450" s="286">
        <v>0</v>
      </c>
      <c r="G450" s="286">
        <v>0</v>
      </c>
      <c r="H450" s="286">
        <v>0</v>
      </c>
      <c r="I450" s="232">
        <v>0</v>
      </c>
      <c r="J450" s="232">
        <v>0</v>
      </c>
      <c r="K450" s="232">
        <v>0</v>
      </c>
      <c r="L450" s="232">
        <v>0</v>
      </c>
      <c r="M450" s="253"/>
      <c r="N450" s="249"/>
    </row>
    <row r="451" spans="1:14" ht="20.100000000000001" customHeight="1">
      <c r="A451" s="230"/>
      <c r="B451" s="274"/>
      <c r="C451" s="270" t="s">
        <v>58</v>
      </c>
      <c r="D451" s="286">
        <v>0</v>
      </c>
      <c r="E451" s="286">
        <v>0</v>
      </c>
      <c r="F451" s="286">
        <v>0</v>
      </c>
      <c r="G451" s="286">
        <v>0</v>
      </c>
      <c r="H451" s="286">
        <v>0</v>
      </c>
      <c r="I451" s="232">
        <v>0</v>
      </c>
      <c r="J451" s="232">
        <v>0</v>
      </c>
      <c r="K451" s="232">
        <v>0</v>
      </c>
      <c r="L451" s="232">
        <v>0</v>
      </c>
      <c r="M451" s="253"/>
      <c r="N451" s="249"/>
    </row>
    <row r="452" spans="1:14" ht="20.100000000000001" customHeight="1">
      <c r="A452" s="230"/>
      <c r="B452" s="277" t="s">
        <v>225</v>
      </c>
      <c r="C452" s="270"/>
      <c r="D452" s="286"/>
      <c r="E452" s="286"/>
      <c r="F452" s="286"/>
      <c r="G452" s="286"/>
      <c r="H452" s="286"/>
      <c r="I452" s="286"/>
      <c r="J452" s="286"/>
      <c r="K452" s="286"/>
      <c r="L452" s="286"/>
      <c r="M452" s="278"/>
      <c r="N452" s="249"/>
    </row>
    <row r="453" spans="1:14" ht="20.100000000000001" customHeight="1">
      <c r="A453" s="230"/>
      <c r="B453" s="274" t="s">
        <v>55</v>
      </c>
      <c r="C453" s="270" t="s">
        <v>226</v>
      </c>
      <c r="D453" s="286">
        <v>0</v>
      </c>
      <c r="E453" s="286">
        <v>0</v>
      </c>
      <c r="F453" s="286">
        <v>0</v>
      </c>
      <c r="G453" s="286">
        <v>0</v>
      </c>
      <c r="H453" s="286">
        <v>0</v>
      </c>
      <c r="I453" s="232">
        <v>0</v>
      </c>
      <c r="J453" s="232">
        <v>0</v>
      </c>
      <c r="K453" s="232">
        <v>0</v>
      </c>
      <c r="L453" s="232">
        <v>0</v>
      </c>
      <c r="M453" s="253"/>
      <c r="N453" s="249"/>
    </row>
    <row r="454" spans="1:14" ht="20.100000000000001" customHeight="1">
      <c r="A454" s="230"/>
      <c r="B454" s="274" t="s">
        <v>57</v>
      </c>
      <c r="C454" s="270" t="s">
        <v>227</v>
      </c>
      <c r="D454" s="286">
        <v>0</v>
      </c>
      <c r="E454" s="286">
        <v>0</v>
      </c>
      <c r="F454" s="286">
        <v>0</v>
      </c>
      <c r="G454" s="286">
        <v>0</v>
      </c>
      <c r="H454" s="286">
        <v>0</v>
      </c>
      <c r="I454" s="232">
        <v>0</v>
      </c>
      <c r="J454" s="232">
        <v>0</v>
      </c>
      <c r="K454" s="232">
        <v>0</v>
      </c>
      <c r="L454" s="232">
        <v>0</v>
      </c>
      <c r="M454" s="253"/>
      <c r="N454" s="249"/>
    </row>
    <row r="455" spans="1:14" ht="20.100000000000001" customHeight="1">
      <c r="A455" s="230"/>
      <c r="B455" s="274"/>
      <c r="C455" s="270" t="s">
        <v>228</v>
      </c>
      <c r="D455" s="286">
        <v>0</v>
      </c>
      <c r="E455" s="286">
        <v>0</v>
      </c>
      <c r="F455" s="286">
        <v>0</v>
      </c>
      <c r="G455" s="286">
        <v>0</v>
      </c>
      <c r="H455" s="286">
        <v>0</v>
      </c>
      <c r="I455" s="232">
        <v>0</v>
      </c>
      <c r="J455" s="232">
        <v>0</v>
      </c>
      <c r="K455" s="232">
        <v>0</v>
      </c>
      <c r="L455" s="232">
        <v>0</v>
      </c>
      <c r="M455" s="253"/>
      <c r="N455" s="249"/>
    </row>
    <row r="456" spans="1:14" ht="20.100000000000001" customHeight="1">
      <c r="A456" s="230"/>
      <c r="B456" s="274"/>
      <c r="C456" s="270" t="s">
        <v>229</v>
      </c>
      <c r="D456" s="286">
        <v>0</v>
      </c>
      <c r="E456" s="286">
        <v>0</v>
      </c>
      <c r="F456" s="286">
        <v>0</v>
      </c>
      <c r="G456" s="286">
        <v>0</v>
      </c>
      <c r="H456" s="286">
        <v>0</v>
      </c>
      <c r="I456" s="232">
        <v>0</v>
      </c>
      <c r="J456" s="232">
        <v>0</v>
      </c>
      <c r="K456" s="232">
        <v>0</v>
      </c>
      <c r="L456" s="232">
        <v>0</v>
      </c>
      <c r="M456" s="253"/>
      <c r="N456" s="249"/>
    </row>
    <row r="457" spans="1:14" ht="20.100000000000001" customHeight="1">
      <c r="A457" s="230"/>
      <c r="B457" s="274" t="s">
        <v>117</v>
      </c>
      <c r="C457" s="270" t="s">
        <v>230</v>
      </c>
      <c r="D457" s="286">
        <v>0</v>
      </c>
      <c r="E457" s="286">
        <v>0</v>
      </c>
      <c r="F457" s="286">
        <v>0</v>
      </c>
      <c r="G457" s="286">
        <v>0</v>
      </c>
      <c r="H457" s="286">
        <v>0</v>
      </c>
      <c r="I457" s="232">
        <v>0</v>
      </c>
      <c r="J457" s="232">
        <v>0</v>
      </c>
      <c r="K457" s="232">
        <v>4</v>
      </c>
      <c r="L457" s="232">
        <v>0</v>
      </c>
      <c r="M457" s="253"/>
      <c r="N457" s="249"/>
    </row>
    <row r="458" spans="1:14" ht="20.100000000000001" customHeight="1">
      <c r="A458" s="230"/>
      <c r="B458" s="274" t="s">
        <v>119</v>
      </c>
      <c r="C458" s="270" t="s">
        <v>231</v>
      </c>
      <c r="D458" s="286">
        <v>0</v>
      </c>
      <c r="E458" s="286">
        <v>0</v>
      </c>
      <c r="F458" s="286">
        <v>0</v>
      </c>
      <c r="G458" s="286">
        <v>0</v>
      </c>
      <c r="H458" s="286">
        <v>0</v>
      </c>
      <c r="I458" s="232">
        <v>0</v>
      </c>
      <c r="J458" s="232">
        <v>0</v>
      </c>
      <c r="K458" s="232">
        <v>3</v>
      </c>
      <c r="L458" s="232">
        <v>0</v>
      </c>
      <c r="M458" s="253"/>
      <c r="N458" s="249"/>
    </row>
    <row r="459" spans="1:14" ht="15.75" hidden="1" customHeight="1">
      <c r="A459" s="287"/>
      <c r="B459" s="277"/>
      <c r="C459" s="270" t="s">
        <v>58</v>
      </c>
      <c r="D459" s="288">
        <v>0</v>
      </c>
      <c r="E459" s="288"/>
      <c r="F459" s="288">
        <v>0</v>
      </c>
      <c r="G459" s="288">
        <v>0</v>
      </c>
      <c r="H459" s="288">
        <v>0</v>
      </c>
      <c r="I459" s="288">
        <v>0</v>
      </c>
      <c r="J459" s="288">
        <v>0</v>
      </c>
      <c r="K459" s="288">
        <v>6</v>
      </c>
      <c r="L459" s="288">
        <v>7</v>
      </c>
      <c r="M459" s="288">
        <v>13</v>
      </c>
    </row>
    <row r="460" spans="1:14">
      <c r="A460" s="346"/>
      <c r="B460" s="346"/>
      <c r="C460" s="346"/>
      <c r="D460" s="356"/>
      <c r="E460" s="356"/>
      <c r="F460" s="356"/>
      <c r="G460" s="356"/>
      <c r="H460" s="356"/>
      <c r="I460" s="356"/>
    </row>
    <row r="461" spans="1:14">
      <c r="C461" s="289"/>
      <c r="D461" s="290"/>
      <c r="E461" s="290"/>
      <c r="F461" s="290"/>
      <c r="G461" s="290"/>
      <c r="H461" s="290"/>
      <c r="I461" s="290"/>
      <c r="J461" s="290"/>
      <c r="K461" s="346" t="s">
        <v>632</v>
      </c>
      <c r="L461" s="346"/>
      <c r="M461" s="346"/>
    </row>
    <row r="463" spans="1:14">
      <c r="K463" s="346" t="s">
        <v>232</v>
      </c>
      <c r="L463" s="346"/>
      <c r="M463" s="346"/>
    </row>
    <row r="464" spans="1:14">
      <c r="B464" s="291"/>
      <c r="C464" s="291"/>
      <c r="D464" s="290"/>
      <c r="E464" s="290"/>
      <c r="F464" s="290"/>
      <c r="G464" s="290"/>
      <c r="H464" s="290"/>
      <c r="I464" s="290"/>
    </row>
    <row r="465" spans="1:13">
      <c r="A465" s="346"/>
      <c r="B465" s="347"/>
      <c r="C465" s="347"/>
      <c r="D465" s="290"/>
      <c r="E465" s="290"/>
      <c r="F465" s="290"/>
      <c r="G465" s="290"/>
      <c r="H465" s="290"/>
      <c r="I465" s="290"/>
    </row>
    <row r="467" spans="1:13">
      <c r="K467" s="346" t="s">
        <v>233</v>
      </c>
      <c r="L467" s="346"/>
      <c r="M467" s="346"/>
    </row>
  </sheetData>
  <mergeCells count="86">
    <mergeCell ref="A1:M1"/>
    <mergeCell ref="A3:B3"/>
    <mergeCell ref="D4:L4"/>
    <mergeCell ref="B6:C6"/>
    <mergeCell ref="B8:C8"/>
    <mergeCell ref="B9:C9"/>
    <mergeCell ref="B10:C10"/>
    <mergeCell ref="B18:C18"/>
    <mergeCell ref="B19:C19"/>
    <mergeCell ref="B21:C21"/>
    <mergeCell ref="B22:C22"/>
    <mergeCell ref="B24:C24"/>
    <mergeCell ref="B25:C25"/>
    <mergeCell ref="B26:C26"/>
    <mergeCell ref="B27:C27"/>
    <mergeCell ref="B28:C28"/>
    <mergeCell ref="B29:C29"/>
    <mergeCell ref="B32:C32"/>
    <mergeCell ref="B33:C33"/>
    <mergeCell ref="B35:C35"/>
    <mergeCell ref="B36:C36"/>
    <mergeCell ref="B37:C37"/>
    <mergeCell ref="B38:C38"/>
    <mergeCell ref="B39:C39"/>
    <mergeCell ref="B40:C40"/>
    <mergeCell ref="B45:C45"/>
    <mergeCell ref="B55:C55"/>
    <mergeCell ref="B56:C56"/>
    <mergeCell ref="B57:C57"/>
    <mergeCell ref="B58:C58"/>
    <mergeCell ref="B59:C59"/>
    <mergeCell ref="B60:C60"/>
    <mergeCell ref="B63:C63"/>
    <mergeCell ref="B66:C66"/>
    <mergeCell ref="B69:C69"/>
    <mergeCell ref="B72:C72"/>
    <mergeCell ref="B75:C75"/>
    <mergeCell ref="B78:C78"/>
    <mergeCell ref="B81:C81"/>
    <mergeCell ref="B82:C82"/>
    <mergeCell ref="B85:C85"/>
    <mergeCell ref="B88:C88"/>
    <mergeCell ref="B91:C91"/>
    <mergeCell ref="B94:C94"/>
    <mergeCell ref="B97:C97"/>
    <mergeCell ref="B100:C100"/>
    <mergeCell ref="B103:C103"/>
    <mergeCell ref="B106:C106"/>
    <mergeCell ref="B107:C107"/>
    <mergeCell ref="B110:C110"/>
    <mergeCell ref="B113:C113"/>
    <mergeCell ref="B116:C116"/>
    <mergeCell ref="B119:C119"/>
    <mergeCell ref="B122:C122"/>
    <mergeCell ref="B123:C123"/>
    <mergeCell ref="B126:C126"/>
    <mergeCell ref="B129:C129"/>
    <mergeCell ref="B132:C132"/>
    <mergeCell ref="B135:C135"/>
    <mergeCell ref="B136:C136"/>
    <mergeCell ref="B139:C139"/>
    <mergeCell ref="B142:C142"/>
    <mergeCell ref="B145:C145"/>
    <mergeCell ref="B148:C148"/>
    <mergeCell ref="B151:C151"/>
    <mergeCell ref="B154:C154"/>
    <mergeCell ref="B157:C157"/>
    <mergeCell ref="B160:C160"/>
    <mergeCell ref="B176:C176"/>
    <mergeCell ref="B187:C187"/>
    <mergeCell ref="K463:M463"/>
    <mergeCell ref="A465:C465"/>
    <mergeCell ref="K467:M467"/>
    <mergeCell ref="A4:A5"/>
    <mergeCell ref="M4:M5"/>
    <mergeCell ref="B4:C5"/>
    <mergeCell ref="B251:C251"/>
    <mergeCell ref="B303:C303"/>
    <mergeCell ref="A460:C460"/>
    <mergeCell ref="D460:I460"/>
    <mergeCell ref="K461:M461"/>
    <mergeCell ref="B188:C188"/>
    <mergeCell ref="B189:C189"/>
    <mergeCell ref="B194:C194"/>
    <mergeCell ref="B197:C197"/>
    <mergeCell ref="B202:C202"/>
  </mergeCells>
  <printOptions horizontalCentered="1"/>
  <pageMargins left="0.70972222222222203" right="1.7097222222222199" top="0.75" bottom="0.75" header="0.30972222222222201" footer="0.30972222222222201"/>
  <pageSetup paperSize="5" scale="90" orientation="landscape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R23"/>
  <sheetViews>
    <sheetView topLeftCell="AQ3" workbookViewId="0">
      <selection activeCell="BF12" sqref="BF12"/>
    </sheetView>
  </sheetViews>
  <sheetFormatPr defaultColWidth="15.28515625" defaultRowHeight="20.100000000000001" customHeight="1"/>
  <cols>
    <col min="1" max="1" width="3.42578125" style="198" customWidth="1"/>
    <col min="2" max="2" width="15" style="198" customWidth="1"/>
    <col min="3" max="3" width="4.85546875" style="198" customWidth="1"/>
    <col min="4" max="4" width="3.85546875" style="198" customWidth="1"/>
    <col min="5" max="5" width="4.5703125" style="198" customWidth="1"/>
    <col min="6" max="7" width="3.28515625" style="198" customWidth="1"/>
    <col min="8" max="8" width="3.85546875" style="198" customWidth="1"/>
    <col min="9" max="10" width="4.5703125" style="198" customWidth="1"/>
    <col min="11" max="11" width="6" style="198" customWidth="1"/>
    <col min="12" max="12" width="4" style="198" customWidth="1"/>
    <col min="13" max="13" width="4.140625" style="198" customWidth="1"/>
    <col min="14" max="15" width="4.5703125" style="198" customWidth="1"/>
    <col min="16" max="16" width="5.42578125" style="198" customWidth="1"/>
    <col min="17" max="19" width="4.5703125" style="198" customWidth="1"/>
    <col min="20" max="20" width="5.28515625" style="198" customWidth="1"/>
    <col min="21" max="21" width="5.5703125" style="198" customWidth="1"/>
    <col min="22" max="25" width="4.5703125" style="198" customWidth="1"/>
    <col min="26" max="26" width="5.42578125" style="198" customWidth="1"/>
    <col min="27" max="30" width="4.5703125" style="198" customWidth="1"/>
    <col min="31" max="31" width="5.42578125" style="198" customWidth="1"/>
    <col min="32" max="33" width="3.7109375" style="198" customWidth="1"/>
    <col min="34" max="37" width="4.7109375" style="198" customWidth="1"/>
    <col min="38" max="38" width="6.42578125" style="198" customWidth="1"/>
    <col min="39" max="39" width="3.28515625" style="198" customWidth="1"/>
    <col min="40" max="40" width="4.42578125" style="198" customWidth="1"/>
    <col min="41" max="44" width="4.7109375" style="198" customWidth="1"/>
    <col min="45" max="45" width="6.42578125" style="198" customWidth="1"/>
    <col min="46" max="46" width="3.42578125" style="198" customWidth="1"/>
    <col min="47" max="47" width="4.42578125" style="198" customWidth="1"/>
    <col min="48" max="50" width="4.85546875" style="198" customWidth="1"/>
    <col min="51" max="51" width="3.42578125" style="198" customWidth="1"/>
    <col min="52" max="52" width="4.140625" style="198" customWidth="1"/>
    <col min="53" max="53" width="4.5703125" style="198" customWidth="1"/>
    <col min="54" max="55" width="4.85546875" style="198" customWidth="1"/>
    <col min="56" max="57" width="4.5703125" style="198" customWidth="1"/>
    <col min="58" max="60" width="4.85546875" style="198" customWidth="1"/>
    <col min="61" max="62" width="4.5703125" style="198" customWidth="1"/>
    <col min="63" max="65" width="4.85546875" style="198" customWidth="1"/>
    <col min="66" max="67" width="5" style="198" customWidth="1"/>
    <col min="68" max="70" width="4.85546875" style="198" customWidth="1"/>
    <col min="71" max="256" width="9.140625" style="198"/>
    <col min="257" max="16384" width="15.28515625" style="198"/>
  </cols>
  <sheetData>
    <row r="1" spans="1:70" ht="20.100000000000001" customHeight="1">
      <c r="A1" s="375" t="s">
        <v>234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  <c r="T1" s="375"/>
      <c r="U1" s="375"/>
      <c r="V1" s="375"/>
      <c r="W1" s="375"/>
      <c r="X1" s="375"/>
      <c r="Y1" s="375"/>
      <c r="Z1" s="375"/>
      <c r="AA1" s="375"/>
      <c r="AB1" s="375"/>
      <c r="AC1" s="375"/>
      <c r="AD1" s="375"/>
      <c r="AE1" s="375"/>
      <c r="AF1" s="375"/>
      <c r="AG1" s="375"/>
      <c r="AH1" s="375"/>
      <c r="AI1" s="375"/>
      <c r="AJ1" s="375"/>
      <c r="AK1" s="375"/>
      <c r="AL1" s="375"/>
      <c r="AM1" s="375"/>
      <c r="AN1" s="375"/>
      <c r="AO1" s="375"/>
      <c r="AP1" s="375"/>
      <c r="AQ1" s="375"/>
      <c r="AR1" s="375"/>
      <c r="AS1" s="375"/>
      <c r="AT1" s="375"/>
      <c r="AU1" s="375"/>
      <c r="AV1" s="375"/>
      <c r="AW1" s="375"/>
      <c r="AX1" s="375"/>
      <c r="AY1" s="375"/>
      <c r="AZ1" s="375"/>
      <c r="BA1" s="375"/>
      <c r="BB1" s="375"/>
      <c r="BC1" s="375"/>
      <c r="BD1" s="375"/>
      <c r="BE1" s="375"/>
      <c r="BF1" s="375"/>
      <c r="BG1" s="375"/>
      <c r="BH1" s="375"/>
      <c r="BI1" s="375"/>
      <c r="BJ1" s="375"/>
      <c r="BK1" s="375"/>
      <c r="BL1" s="375"/>
      <c r="BM1" s="375"/>
      <c r="BN1" s="375"/>
      <c r="BO1" s="375"/>
      <c r="BP1" s="375"/>
      <c r="BQ1" s="375"/>
      <c r="BR1" s="375"/>
    </row>
    <row r="2" spans="1:70" ht="20.100000000000001" customHeight="1">
      <c r="B2" s="198" t="s">
        <v>235</v>
      </c>
      <c r="C2" s="198" t="s">
        <v>2</v>
      </c>
    </row>
    <row r="4" spans="1:70" s="193" customFormat="1" ht="26.1" customHeight="1">
      <c r="A4" s="372" t="s">
        <v>3</v>
      </c>
      <c r="B4" s="372" t="s">
        <v>236</v>
      </c>
      <c r="C4" s="372" t="s">
        <v>237</v>
      </c>
      <c r="D4" s="372"/>
      <c r="E4" s="372"/>
      <c r="F4" s="372"/>
      <c r="G4" s="372" t="s">
        <v>238</v>
      </c>
      <c r="H4" s="372"/>
      <c r="I4" s="372"/>
      <c r="J4" s="372"/>
      <c r="K4" s="372"/>
      <c r="L4" s="372" t="s">
        <v>239</v>
      </c>
      <c r="M4" s="372"/>
      <c r="N4" s="372"/>
      <c r="O4" s="372"/>
      <c r="P4" s="372"/>
      <c r="Q4" s="376" t="s">
        <v>240</v>
      </c>
      <c r="R4" s="376"/>
      <c r="S4" s="376"/>
      <c r="T4" s="376"/>
      <c r="U4" s="376"/>
      <c r="V4" s="376" t="s">
        <v>241</v>
      </c>
      <c r="W4" s="376"/>
      <c r="X4" s="376"/>
      <c r="Y4" s="376"/>
      <c r="Z4" s="376"/>
      <c r="AA4" s="376" t="s">
        <v>242</v>
      </c>
      <c r="AB4" s="376"/>
      <c r="AC4" s="376"/>
      <c r="AD4" s="376"/>
      <c r="AE4" s="376"/>
      <c r="AF4" s="376" t="s">
        <v>243</v>
      </c>
      <c r="AG4" s="376"/>
      <c r="AH4" s="376"/>
      <c r="AI4" s="376"/>
      <c r="AJ4" s="376"/>
      <c r="AK4" s="376"/>
      <c r="AL4" s="376"/>
      <c r="AM4" s="376" t="s">
        <v>244</v>
      </c>
      <c r="AN4" s="376"/>
      <c r="AO4" s="376"/>
      <c r="AP4" s="376"/>
      <c r="AQ4" s="376"/>
      <c r="AR4" s="376"/>
      <c r="AS4" s="376"/>
      <c r="AT4" s="376" t="s">
        <v>245</v>
      </c>
      <c r="AU4" s="376"/>
      <c r="AV4" s="376"/>
      <c r="AW4" s="376"/>
      <c r="AX4" s="376"/>
      <c r="AY4" s="377" t="s">
        <v>246</v>
      </c>
      <c r="AZ4" s="378"/>
      <c r="BA4" s="378"/>
      <c r="BB4" s="378"/>
      <c r="BC4" s="379"/>
      <c r="BD4" s="377" t="s">
        <v>247</v>
      </c>
      <c r="BE4" s="378"/>
      <c r="BF4" s="378"/>
      <c r="BG4" s="378"/>
      <c r="BH4" s="378"/>
      <c r="BI4" s="378"/>
      <c r="BJ4" s="378"/>
      <c r="BK4" s="378"/>
      <c r="BL4" s="378"/>
      <c r="BM4" s="378"/>
      <c r="BN4" s="378"/>
      <c r="BO4" s="378"/>
      <c r="BP4" s="378"/>
      <c r="BQ4" s="378"/>
      <c r="BR4" s="379"/>
    </row>
    <row r="5" spans="1:70" s="194" customFormat="1" ht="20.100000000000001" customHeight="1">
      <c r="A5" s="372"/>
      <c r="B5" s="372"/>
      <c r="C5" s="371" t="s">
        <v>248</v>
      </c>
      <c r="D5" s="371" t="s">
        <v>116</v>
      </c>
      <c r="E5" s="371" t="s">
        <v>249</v>
      </c>
      <c r="F5" s="371" t="s">
        <v>122</v>
      </c>
      <c r="G5" s="373" t="s">
        <v>250</v>
      </c>
      <c r="H5" s="371" t="s">
        <v>251</v>
      </c>
      <c r="I5" s="371" t="s">
        <v>252</v>
      </c>
      <c r="J5" s="371" t="s">
        <v>253</v>
      </c>
      <c r="K5" s="371" t="s">
        <v>254</v>
      </c>
      <c r="L5" s="371" t="s">
        <v>250</v>
      </c>
      <c r="M5" s="371" t="s">
        <v>255</v>
      </c>
      <c r="N5" s="371" t="s">
        <v>252</v>
      </c>
      <c r="O5" s="371" t="s">
        <v>253</v>
      </c>
      <c r="P5" s="371" t="s">
        <v>254</v>
      </c>
      <c r="Q5" s="371" t="s">
        <v>256</v>
      </c>
      <c r="R5" s="371" t="s">
        <v>257</v>
      </c>
      <c r="S5" s="371" t="s">
        <v>252</v>
      </c>
      <c r="T5" s="371" t="s">
        <v>258</v>
      </c>
      <c r="U5" s="371" t="s">
        <v>254</v>
      </c>
      <c r="V5" s="371" t="s">
        <v>250</v>
      </c>
      <c r="W5" s="371" t="s">
        <v>251</v>
      </c>
      <c r="X5" s="371" t="s">
        <v>259</v>
      </c>
      <c r="Y5" s="371" t="s">
        <v>253</v>
      </c>
      <c r="Z5" s="371" t="s">
        <v>254</v>
      </c>
      <c r="AA5" s="371" t="s">
        <v>250</v>
      </c>
      <c r="AB5" s="371" t="s">
        <v>255</v>
      </c>
      <c r="AC5" s="371" t="s">
        <v>259</v>
      </c>
      <c r="AD5" s="371" t="s">
        <v>253</v>
      </c>
      <c r="AE5" s="371" t="s">
        <v>254</v>
      </c>
      <c r="AF5" s="371" t="s">
        <v>256</v>
      </c>
      <c r="AG5" s="371" t="s">
        <v>257</v>
      </c>
      <c r="AH5" s="371" t="s">
        <v>252</v>
      </c>
      <c r="AI5" s="371" t="s">
        <v>258</v>
      </c>
      <c r="AJ5" s="371" t="s">
        <v>254</v>
      </c>
      <c r="AK5" s="371" t="s">
        <v>260</v>
      </c>
      <c r="AL5" s="371" t="s">
        <v>254</v>
      </c>
      <c r="AM5" s="371" t="s">
        <v>256</v>
      </c>
      <c r="AN5" s="371" t="s">
        <v>257</v>
      </c>
      <c r="AO5" s="371" t="s">
        <v>252</v>
      </c>
      <c r="AP5" s="371" t="s">
        <v>258</v>
      </c>
      <c r="AQ5" s="371" t="s">
        <v>254</v>
      </c>
      <c r="AR5" s="371" t="s">
        <v>260</v>
      </c>
      <c r="AS5" s="371" t="s">
        <v>254</v>
      </c>
      <c r="AT5" s="371" t="s">
        <v>256</v>
      </c>
      <c r="AU5" s="371" t="s">
        <v>257</v>
      </c>
      <c r="AV5" s="371" t="s">
        <v>252</v>
      </c>
      <c r="AW5" s="371" t="s">
        <v>258</v>
      </c>
      <c r="AX5" s="371" t="s">
        <v>254</v>
      </c>
      <c r="AY5" s="371" t="s">
        <v>256</v>
      </c>
      <c r="AZ5" s="371" t="s">
        <v>255</v>
      </c>
      <c r="BA5" s="371" t="s">
        <v>259</v>
      </c>
      <c r="BB5" s="371" t="s">
        <v>258</v>
      </c>
      <c r="BC5" s="371" t="s">
        <v>254</v>
      </c>
      <c r="BD5" s="371" t="s">
        <v>261</v>
      </c>
      <c r="BE5" s="371"/>
      <c r="BF5" s="371"/>
      <c r="BG5" s="371"/>
      <c r="BH5" s="371"/>
      <c r="BI5" s="371" t="s">
        <v>262</v>
      </c>
      <c r="BJ5" s="371"/>
      <c r="BK5" s="371"/>
      <c r="BL5" s="371"/>
      <c r="BM5" s="371"/>
      <c r="BN5" s="371" t="s">
        <v>263</v>
      </c>
      <c r="BO5" s="371"/>
      <c r="BP5" s="371"/>
      <c r="BQ5" s="371"/>
      <c r="BR5" s="371"/>
    </row>
    <row r="6" spans="1:70" s="194" customFormat="1" ht="42" customHeight="1">
      <c r="A6" s="372"/>
      <c r="B6" s="372"/>
      <c r="C6" s="371"/>
      <c r="D6" s="371"/>
      <c r="E6" s="371"/>
      <c r="F6" s="371"/>
      <c r="G6" s="374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371"/>
      <c r="AJ6" s="371"/>
      <c r="AK6" s="371"/>
      <c r="AL6" s="371"/>
      <c r="AM6" s="371"/>
      <c r="AN6" s="371"/>
      <c r="AO6" s="371"/>
      <c r="AP6" s="371"/>
      <c r="AQ6" s="371"/>
      <c r="AR6" s="371"/>
      <c r="AS6" s="371"/>
      <c r="AT6" s="371"/>
      <c r="AU6" s="371"/>
      <c r="AV6" s="371"/>
      <c r="AW6" s="371"/>
      <c r="AX6" s="371"/>
      <c r="AY6" s="371"/>
      <c r="AZ6" s="371"/>
      <c r="BA6" s="371"/>
      <c r="BB6" s="371"/>
      <c r="BC6" s="371"/>
      <c r="BD6" s="200" t="s">
        <v>256</v>
      </c>
      <c r="BE6" s="200" t="s">
        <v>255</v>
      </c>
      <c r="BF6" s="200" t="s">
        <v>259</v>
      </c>
      <c r="BG6" s="200" t="s">
        <v>258</v>
      </c>
      <c r="BH6" s="216" t="s">
        <v>254</v>
      </c>
      <c r="BI6" s="200" t="s">
        <v>256</v>
      </c>
      <c r="BJ6" s="200" t="s">
        <v>255</v>
      </c>
      <c r="BK6" s="200" t="s">
        <v>259</v>
      </c>
      <c r="BL6" s="200" t="s">
        <v>258</v>
      </c>
      <c r="BM6" s="216" t="s">
        <v>254</v>
      </c>
      <c r="BN6" s="200" t="s">
        <v>256</v>
      </c>
      <c r="BO6" s="200" t="s">
        <v>255</v>
      </c>
      <c r="BP6" s="200" t="s">
        <v>264</v>
      </c>
      <c r="BQ6" s="200" t="s">
        <v>258</v>
      </c>
      <c r="BR6" s="216" t="s">
        <v>254</v>
      </c>
    </row>
    <row r="7" spans="1:70" s="195" customFormat="1" ht="20.100000000000001" customHeight="1">
      <c r="A7" s="201">
        <v>1</v>
      </c>
      <c r="B7" s="201">
        <v>2</v>
      </c>
      <c r="C7" s="201">
        <v>3</v>
      </c>
      <c r="D7" s="201">
        <v>4</v>
      </c>
      <c r="E7" s="201">
        <v>5</v>
      </c>
      <c r="F7" s="201">
        <v>6</v>
      </c>
      <c r="G7" s="201">
        <v>7</v>
      </c>
      <c r="H7" s="201">
        <v>8</v>
      </c>
      <c r="I7" s="201">
        <v>9</v>
      </c>
      <c r="J7" s="201">
        <v>10</v>
      </c>
      <c r="K7" s="201">
        <v>11</v>
      </c>
      <c r="L7" s="201">
        <v>13</v>
      </c>
      <c r="M7" s="201">
        <v>14</v>
      </c>
      <c r="N7" s="201">
        <v>15</v>
      </c>
      <c r="O7" s="201">
        <v>16</v>
      </c>
      <c r="P7" s="201">
        <v>17</v>
      </c>
      <c r="Q7" s="199">
        <v>19</v>
      </c>
      <c r="R7" s="199">
        <v>20</v>
      </c>
      <c r="S7" s="199">
        <v>21</v>
      </c>
      <c r="T7" s="199">
        <v>22</v>
      </c>
      <c r="U7" s="199">
        <v>23</v>
      </c>
      <c r="V7" s="201">
        <v>25</v>
      </c>
      <c r="W7" s="201">
        <v>26</v>
      </c>
      <c r="X7" s="201">
        <v>27</v>
      </c>
      <c r="Y7" s="201">
        <v>28</v>
      </c>
      <c r="Z7" s="201">
        <v>29</v>
      </c>
      <c r="AA7" s="201">
        <v>31</v>
      </c>
      <c r="AB7" s="201">
        <v>32</v>
      </c>
      <c r="AC7" s="201">
        <v>33</v>
      </c>
      <c r="AD7" s="201">
        <v>34</v>
      </c>
      <c r="AE7" s="201">
        <v>35</v>
      </c>
      <c r="AF7" s="199">
        <v>37</v>
      </c>
      <c r="AG7" s="199">
        <v>38</v>
      </c>
      <c r="AH7" s="199">
        <v>39</v>
      </c>
      <c r="AI7" s="199">
        <v>40</v>
      </c>
      <c r="AJ7" s="199">
        <v>41</v>
      </c>
      <c r="AK7" s="199">
        <v>43</v>
      </c>
      <c r="AL7" s="199">
        <v>44</v>
      </c>
      <c r="AM7" s="199">
        <v>45</v>
      </c>
      <c r="AN7" s="199">
        <v>46</v>
      </c>
      <c r="AO7" s="199">
        <v>47</v>
      </c>
      <c r="AP7" s="199">
        <v>48</v>
      </c>
      <c r="AQ7" s="199">
        <v>49</v>
      </c>
      <c r="AR7" s="199">
        <v>51</v>
      </c>
      <c r="AS7" s="199">
        <v>52</v>
      </c>
      <c r="AT7" s="199">
        <v>53</v>
      </c>
      <c r="AU7" s="199">
        <v>54</v>
      </c>
      <c r="AV7" s="199">
        <v>55</v>
      </c>
      <c r="AW7" s="199">
        <v>56</v>
      </c>
      <c r="AX7" s="199">
        <v>57</v>
      </c>
      <c r="AY7" s="201">
        <v>51</v>
      </c>
      <c r="AZ7" s="201">
        <v>52</v>
      </c>
      <c r="BA7" s="201">
        <v>53</v>
      </c>
      <c r="BB7" s="201">
        <v>54</v>
      </c>
      <c r="BC7" s="201">
        <v>55</v>
      </c>
      <c r="BD7" s="201">
        <v>57</v>
      </c>
      <c r="BE7" s="201">
        <v>58</v>
      </c>
      <c r="BF7" s="201">
        <v>59</v>
      </c>
      <c r="BG7" s="201">
        <v>60</v>
      </c>
      <c r="BH7" s="201">
        <v>61</v>
      </c>
      <c r="BI7" s="201">
        <v>63</v>
      </c>
      <c r="BJ7" s="201">
        <v>64</v>
      </c>
      <c r="BK7" s="201">
        <v>65</v>
      </c>
      <c r="BL7" s="201">
        <v>66</v>
      </c>
      <c r="BM7" s="201">
        <v>67</v>
      </c>
      <c r="BN7" s="201">
        <v>69</v>
      </c>
      <c r="BO7" s="201">
        <v>70</v>
      </c>
      <c r="BP7" s="201">
        <v>71</v>
      </c>
      <c r="BQ7" s="201">
        <v>72</v>
      </c>
      <c r="BR7" s="201">
        <v>73</v>
      </c>
    </row>
    <row r="8" spans="1:70" s="196" customFormat="1" ht="20.100000000000001" customHeight="1">
      <c r="A8" s="202">
        <v>1</v>
      </c>
      <c r="B8" s="202"/>
      <c r="C8" s="203">
        <f>'[1]Data Dasar'!$C30</f>
        <v>22</v>
      </c>
      <c r="D8" s="203">
        <f>'[1]Data Dasar'!$D30</f>
        <v>21</v>
      </c>
      <c r="E8" s="203">
        <f>'[1]Data Dasar'!$E30</f>
        <v>4.4000000000000004</v>
      </c>
      <c r="F8" s="203">
        <f>'[1]Data Dasar'!$F30</f>
        <v>20</v>
      </c>
      <c r="G8" s="204">
        <f>'[1]8'!H32</f>
        <v>0</v>
      </c>
      <c r="H8" s="205">
        <f>'SEI KAM'!D8+'SEI KAM'!D9</f>
        <v>2</v>
      </c>
      <c r="I8" s="204">
        <f>'[1]8'!J32</f>
        <v>17</v>
      </c>
      <c r="J8" s="204">
        <f>H8+I8</f>
        <v>19</v>
      </c>
      <c r="K8" s="210">
        <f>(J8/C8)*100</f>
        <v>86.36363636363636</v>
      </c>
      <c r="L8" s="204">
        <f>'[1]8'!M32</f>
        <v>1</v>
      </c>
      <c r="M8" s="205">
        <f>'SEI KAM'!$D$28</f>
        <v>1</v>
      </c>
      <c r="N8" s="204">
        <f>'[1]8'!O32</f>
        <v>16</v>
      </c>
      <c r="O8" s="204">
        <f>M8+N8</f>
        <v>17</v>
      </c>
      <c r="P8" s="210">
        <f>O8/C8*100</f>
        <v>77.272727272727266</v>
      </c>
      <c r="Q8" s="204">
        <f>'[1]8'!R32</f>
        <v>0</v>
      </c>
      <c r="R8" s="205">
        <f>'SEI KAM'!$D$19</f>
        <v>1</v>
      </c>
      <c r="S8" s="204">
        <f>'[1]8'!T32</f>
        <v>3</v>
      </c>
      <c r="T8" s="204">
        <f>R8+S8</f>
        <v>4</v>
      </c>
      <c r="U8" s="210">
        <f>T8/E8*100</f>
        <v>90.909090909090907</v>
      </c>
      <c r="V8" s="204">
        <f>'[1]8'!W32</f>
        <v>0</v>
      </c>
      <c r="W8" s="205">
        <f>'SEI KAM'!$D$19</f>
        <v>1</v>
      </c>
      <c r="X8" s="204">
        <f>'[1]8'!Y32</f>
        <v>1</v>
      </c>
      <c r="Y8" s="204">
        <f>W8+X8</f>
        <v>2</v>
      </c>
      <c r="Z8" s="210">
        <f>Y8/E8*100</f>
        <v>45.454545454545453</v>
      </c>
      <c r="AA8" s="204">
        <f>'[1]8'!AB32</f>
        <v>1</v>
      </c>
      <c r="AB8" s="205">
        <f>'SEI KAM'!$D$59</f>
        <v>0</v>
      </c>
      <c r="AC8" s="204">
        <f>'[1]8'!AD32</f>
        <v>24</v>
      </c>
      <c r="AD8" s="204">
        <f>AB8+AC8</f>
        <v>24</v>
      </c>
      <c r="AE8" s="210">
        <f>AD8/F8*100</f>
        <v>120</v>
      </c>
      <c r="AF8" s="204">
        <f>'[1]8'!AG32</f>
        <v>1</v>
      </c>
      <c r="AG8" s="205">
        <f>'SEI KAM'!$D$46</f>
        <v>0</v>
      </c>
      <c r="AH8" s="204">
        <f>'[1]8'!AI32</f>
        <v>17</v>
      </c>
      <c r="AI8" s="204">
        <f>AG8+AH8</f>
        <v>17</v>
      </c>
      <c r="AJ8" s="210">
        <f>AI8/D8*100</f>
        <v>80.952380952380949</v>
      </c>
      <c r="AK8" s="213">
        <v>0</v>
      </c>
      <c r="AL8" s="204" t="e">
        <f>AK8/AG8*100</f>
        <v>#DIV/0!</v>
      </c>
      <c r="AM8" s="204">
        <f>'[1]8'!AN32</f>
        <v>0</v>
      </c>
      <c r="AN8" s="205">
        <v>0</v>
      </c>
      <c r="AO8" s="204">
        <f>'[1]8'!AP32</f>
        <v>0</v>
      </c>
      <c r="AP8" s="204">
        <f>AN8+AO8</f>
        <v>0</v>
      </c>
      <c r="AQ8" s="210">
        <f>AP8/D8*100</f>
        <v>0</v>
      </c>
      <c r="AR8" s="213">
        <v>0</v>
      </c>
      <c r="AS8" s="204" t="e">
        <f>AR8/AN8*100</f>
        <v>#DIV/0!</v>
      </c>
      <c r="AT8" s="204">
        <f>'[1]8'!AU32</f>
        <v>0</v>
      </c>
      <c r="AU8" s="215">
        <v>0</v>
      </c>
      <c r="AV8" s="204">
        <f>'[1]8'!AW32</f>
        <v>0</v>
      </c>
      <c r="AW8" s="204">
        <f>AU8+AV8</f>
        <v>0</v>
      </c>
      <c r="AX8" s="210">
        <f>AW8/D8*100</f>
        <v>0</v>
      </c>
      <c r="AY8" s="204">
        <f>'[1]8'!AZ32</f>
        <v>0</v>
      </c>
      <c r="AZ8" s="215">
        <v>0</v>
      </c>
      <c r="BA8" s="204">
        <f>'[1]8'!BB32</f>
        <v>0</v>
      </c>
      <c r="BB8" s="204">
        <f>AZ8+BA8</f>
        <v>0</v>
      </c>
      <c r="BC8" s="210">
        <f>BB8/D8*100</f>
        <v>0</v>
      </c>
      <c r="BD8" s="204">
        <f>'[1]8'!BE32</f>
        <v>1</v>
      </c>
      <c r="BE8" s="205">
        <f>'SEI KAM'!$D$56</f>
        <v>0</v>
      </c>
      <c r="BF8" s="204">
        <f>'[1]8'!BG32</f>
        <v>17</v>
      </c>
      <c r="BG8" s="204">
        <f>BE8+BF8</f>
        <v>17</v>
      </c>
      <c r="BH8" s="210">
        <f>BG8/D8*100</f>
        <v>80.952380952380949</v>
      </c>
      <c r="BI8" s="204">
        <f>'[1]8'!BJ32</f>
        <v>1</v>
      </c>
      <c r="BJ8" s="205">
        <f>'SEI KAM'!$D$57</f>
        <v>0</v>
      </c>
      <c r="BK8" s="204">
        <f>'[1]8'!BL32</f>
        <v>17</v>
      </c>
      <c r="BL8" s="204">
        <f>BJ8+BK8</f>
        <v>17</v>
      </c>
      <c r="BM8" s="210">
        <f>BL8/D8*100</f>
        <v>80.952380952380949</v>
      </c>
      <c r="BN8" s="204">
        <f>'[1]8'!BO32</f>
        <v>2</v>
      </c>
      <c r="BO8" s="205">
        <f>'SEI KAM'!$D$58</f>
        <v>0</v>
      </c>
      <c r="BP8" s="204">
        <f>'[1]8'!BQ32</f>
        <v>14</v>
      </c>
      <c r="BQ8" s="204">
        <f>BO8+BP8</f>
        <v>14</v>
      </c>
      <c r="BR8" s="210">
        <f>BQ8/D8*100</f>
        <v>66.666666666666657</v>
      </c>
    </row>
    <row r="9" spans="1:70" s="196" customFormat="1" ht="20.100000000000001" customHeight="1">
      <c r="A9" s="202">
        <v>2</v>
      </c>
      <c r="B9" s="202"/>
      <c r="C9" s="203"/>
      <c r="D9" s="203"/>
      <c r="E9" s="203"/>
      <c r="F9" s="203"/>
      <c r="G9" s="204"/>
      <c r="H9" s="205">
        <f>'SEI KAM'!D9+'SEI KAM'!E10</f>
        <v>0</v>
      </c>
      <c r="I9" s="204"/>
      <c r="J9" s="204"/>
      <c r="K9" s="210"/>
      <c r="L9" s="204"/>
      <c r="M9" s="205">
        <f>'SEI KAM'!$E$28</f>
        <v>0</v>
      </c>
      <c r="N9" s="204"/>
      <c r="O9" s="204"/>
      <c r="P9" s="210"/>
      <c r="Q9" s="204"/>
      <c r="R9" s="205">
        <f>'SEI KAM'!$E$19</f>
        <v>0</v>
      </c>
      <c r="S9" s="204"/>
      <c r="T9" s="204"/>
      <c r="U9" s="210"/>
      <c r="V9" s="204"/>
      <c r="W9" s="205">
        <f>'SEI KAM'!$E$19</f>
        <v>0</v>
      </c>
      <c r="X9" s="204"/>
      <c r="Y9" s="204"/>
      <c r="Z9" s="210"/>
      <c r="AA9" s="204"/>
      <c r="AB9" s="205">
        <f>'SEI KAM'!$E$59</f>
        <v>0</v>
      </c>
      <c r="AC9" s="204"/>
      <c r="AD9" s="204"/>
      <c r="AE9" s="210"/>
      <c r="AF9" s="204"/>
      <c r="AG9" s="205">
        <f>'SEI KAM'!$E$46</f>
        <v>1</v>
      </c>
      <c r="AH9" s="204"/>
      <c r="AI9" s="204"/>
      <c r="AJ9" s="210"/>
      <c r="AK9" s="213">
        <v>0</v>
      </c>
      <c r="AL9" s="204"/>
      <c r="AM9" s="204"/>
      <c r="AN9" s="205">
        <v>0</v>
      </c>
      <c r="AO9" s="204"/>
      <c r="AP9" s="204"/>
      <c r="AQ9" s="210"/>
      <c r="AR9" s="213">
        <v>0</v>
      </c>
      <c r="AS9" s="204"/>
      <c r="AT9" s="204"/>
      <c r="AU9" s="215">
        <v>0</v>
      </c>
      <c r="AV9" s="204"/>
      <c r="AW9" s="204"/>
      <c r="AX9" s="210"/>
      <c r="AY9" s="204"/>
      <c r="AZ9" s="215">
        <v>0</v>
      </c>
      <c r="BA9" s="204"/>
      <c r="BB9" s="204"/>
      <c r="BC9" s="210"/>
      <c r="BD9" s="204"/>
      <c r="BE9" s="205">
        <f>'SEI KAM'!$E$56</f>
        <v>1</v>
      </c>
      <c r="BF9" s="204"/>
      <c r="BG9" s="204"/>
      <c r="BH9" s="210"/>
      <c r="BI9" s="204"/>
      <c r="BJ9" s="205">
        <f>'SEI KAM'!$E$57</f>
        <v>1</v>
      </c>
      <c r="BK9" s="204"/>
      <c r="BL9" s="204"/>
      <c r="BM9" s="210"/>
      <c r="BN9" s="204"/>
      <c r="BO9" s="205">
        <f>'SEI KAM'!$E$58</f>
        <v>0</v>
      </c>
      <c r="BP9" s="204"/>
      <c r="BQ9" s="204"/>
      <c r="BR9" s="210"/>
    </row>
    <row r="10" spans="1:70" s="196" customFormat="1" ht="20.100000000000001" customHeight="1">
      <c r="A10" s="202">
        <v>3</v>
      </c>
      <c r="B10" s="202"/>
      <c r="C10" s="203">
        <f>'[1]Data Dasar'!$C31</f>
        <v>35</v>
      </c>
      <c r="D10" s="203">
        <f>'[1]Data Dasar'!$D31</f>
        <v>32</v>
      </c>
      <c r="E10" s="203">
        <f>'[1]Data Dasar'!$E31</f>
        <v>7</v>
      </c>
      <c r="F10" s="203">
        <f>'[1]Data Dasar'!$F31</f>
        <v>29</v>
      </c>
      <c r="G10" s="204">
        <f>'[1]8'!H33</f>
        <v>3</v>
      </c>
      <c r="H10" s="205">
        <f>'SEI KAM'!F8+'SEI KAM'!F9</f>
        <v>1</v>
      </c>
      <c r="I10" s="204">
        <f>'[1]8'!J33</f>
        <v>29</v>
      </c>
      <c r="J10" s="204">
        <f t="shared" ref="J10:J16" si="0">H10+I10</f>
        <v>30</v>
      </c>
      <c r="K10" s="210">
        <f t="shared" ref="K10:K17" si="1">(J10/C10)*100</f>
        <v>85.714285714285708</v>
      </c>
      <c r="L10" s="204">
        <f>'[1]8'!M33</f>
        <v>1</v>
      </c>
      <c r="M10" s="205">
        <f>'SEI KAM'!$F$28</f>
        <v>3</v>
      </c>
      <c r="N10" s="204">
        <f>'[1]8'!O33</f>
        <v>23</v>
      </c>
      <c r="O10" s="204">
        <f t="shared" ref="O10:O16" si="2">M10+N10</f>
        <v>26</v>
      </c>
      <c r="P10" s="210">
        <f t="shared" ref="P10:P17" si="3">O10/C10*100</f>
        <v>74.285714285714292</v>
      </c>
      <c r="Q10" s="204">
        <f>'[1]8'!R33</f>
        <v>0</v>
      </c>
      <c r="R10" s="205">
        <f>'SEI KAM'!$F$19</f>
        <v>0</v>
      </c>
      <c r="S10" s="204">
        <f>'[1]8'!T33</f>
        <v>5</v>
      </c>
      <c r="T10" s="204">
        <f t="shared" ref="T10:T16" si="4">R10+S10</f>
        <v>5</v>
      </c>
      <c r="U10" s="210">
        <f t="shared" ref="U10:U17" si="5">T10/E10*100</f>
        <v>71.428571428571431</v>
      </c>
      <c r="V10" s="204">
        <f>'[1]8'!W33</f>
        <v>0</v>
      </c>
      <c r="W10" s="205">
        <f>'SEI KAM'!$F$19</f>
        <v>0</v>
      </c>
      <c r="X10" s="204">
        <f>'[1]8'!Y33</f>
        <v>1</v>
      </c>
      <c r="Y10" s="204">
        <f t="shared" ref="Y10:Y16" si="6">W10+X10</f>
        <v>1</v>
      </c>
      <c r="Z10" s="210">
        <f t="shared" ref="Z10:Z17" si="7">Y10/E10*100</f>
        <v>14.285714285714285</v>
      </c>
      <c r="AA10" s="204">
        <f>'[1]8'!AB33</f>
        <v>2</v>
      </c>
      <c r="AB10" s="205">
        <f>'SEI KAM'!$F$59</f>
        <v>0</v>
      </c>
      <c r="AC10" s="204">
        <f>'[1]8'!AD33</f>
        <v>22</v>
      </c>
      <c r="AD10" s="204">
        <f t="shared" ref="AD10:AD16" si="8">AB10+AC10</f>
        <v>22</v>
      </c>
      <c r="AE10" s="210">
        <f t="shared" ref="AE10:AE17" si="9">AD10/F10*100</f>
        <v>75.862068965517238</v>
      </c>
      <c r="AF10" s="204">
        <f>'[1]8'!AG33</f>
        <v>2</v>
      </c>
      <c r="AG10" s="205">
        <f>'SEI KAM'!$F$46</f>
        <v>1</v>
      </c>
      <c r="AH10" s="204">
        <f>'[1]8'!AI33</f>
        <v>23</v>
      </c>
      <c r="AI10" s="204">
        <f t="shared" ref="AI10:AI16" si="10">AG10+AH10</f>
        <v>24</v>
      </c>
      <c r="AJ10" s="210">
        <f t="shared" ref="AJ10:AJ17" si="11">AI10/D10*100</f>
        <v>75</v>
      </c>
      <c r="AK10" s="213">
        <v>2</v>
      </c>
      <c r="AL10" s="204">
        <f t="shared" ref="AL10:AL17" si="12">AK10/AG10*100</f>
        <v>200</v>
      </c>
      <c r="AM10" s="204">
        <f>'[1]8'!AN33</f>
        <v>0</v>
      </c>
      <c r="AN10" s="205">
        <v>0</v>
      </c>
      <c r="AO10" s="204">
        <f>'[1]8'!AP33</f>
        <v>0</v>
      </c>
      <c r="AP10" s="204">
        <f t="shared" ref="AP10:AP16" si="13">AN10+AO10</f>
        <v>0</v>
      </c>
      <c r="AQ10" s="210">
        <f t="shared" ref="AQ10:AQ17" si="14">AP10/D10*100</f>
        <v>0</v>
      </c>
      <c r="AR10" s="213">
        <v>0</v>
      </c>
      <c r="AS10" s="204" t="e">
        <f t="shared" ref="AS10:AS17" si="15">AR10/AN10*100</f>
        <v>#DIV/0!</v>
      </c>
      <c r="AT10" s="204">
        <f>'[1]8'!AU33</f>
        <v>0</v>
      </c>
      <c r="AU10" s="215">
        <v>0</v>
      </c>
      <c r="AV10" s="204">
        <f>'[1]8'!AW33</f>
        <v>0</v>
      </c>
      <c r="AW10" s="204">
        <f t="shared" ref="AW10:AW16" si="16">AU10+AV10</f>
        <v>0</v>
      </c>
      <c r="AX10" s="210">
        <f t="shared" ref="AX10:AX17" si="17">AW10/D10*100</f>
        <v>0</v>
      </c>
      <c r="AY10" s="204">
        <f>'[1]8'!AZ33</f>
        <v>0</v>
      </c>
      <c r="AZ10" s="215">
        <v>0</v>
      </c>
      <c r="BA10" s="204">
        <f>'[1]8'!BB33</f>
        <v>0</v>
      </c>
      <c r="BB10" s="204">
        <f t="shared" ref="BB10:BB16" si="18">AZ10+BA10</f>
        <v>0</v>
      </c>
      <c r="BC10" s="210">
        <f t="shared" ref="BC10:BC17" si="19">BB10/D10*100</f>
        <v>0</v>
      </c>
      <c r="BD10" s="204">
        <f>'[1]8'!BE33</f>
        <v>2</v>
      </c>
      <c r="BE10" s="205">
        <f>'SEI KAM'!$F$56</f>
        <v>1</v>
      </c>
      <c r="BF10" s="204">
        <f>'[1]8'!BG33</f>
        <v>23</v>
      </c>
      <c r="BG10" s="204">
        <f t="shared" ref="BG10:BG16" si="20">BE10+BF10</f>
        <v>24</v>
      </c>
      <c r="BH10" s="210">
        <f t="shared" ref="BH10:BH17" si="21">BG10/D10*100</f>
        <v>75</v>
      </c>
      <c r="BI10" s="204">
        <f>'[1]8'!BJ33</f>
        <v>2</v>
      </c>
      <c r="BJ10" s="205">
        <f>'SEI KAM'!$F$57</f>
        <v>2</v>
      </c>
      <c r="BK10" s="204">
        <f>'[1]8'!BL33</f>
        <v>22</v>
      </c>
      <c r="BL10" s="204">
        <f t="shared" ref="BL10:BL16" si="22">BJ10+BK10</f>
        <v>24</v>
      </c>
      <c r="BM10" s="210">
        <f t="shared" ref="BM10:BM17" si="23">BL10/D10*100</f>
        <v>75</v>
      </c>
      <c r="BN10" s="204">
        <f>'[1]8'!BO33</f>
        <v>2</v>
      </c>
      <c r="BO10" s="205">
        <f>'SEI KAM'!$F$58</f>
        <v>2</v>
      </c>
      <c r="BP10" s="204">
        <f>'[1]8'!BQ33</f>
        <v>22</v>
      </c>
      <c r="BQ10" s="204">
        <f t="shared" ref="BQ10:BQ16" si="24">BO10+BP10</f>
        <v>24</v>
      </c>
      <c r="BR10" s="210">
        <f t="shared" ref="BR10:BR17" si="25">BQ10/D10*100</f>
        <v>75</v>
      </c>
    </row>
    <row r="11" spans="1:70" s="196" customFormat="1" ht="20.100000000000001" customHeight="1">
      <c r="A11" s="202">
        <v>4</v>
      </c>
      <c r="B11" s="202"/>
      <c r="C11" s="203">
        <f>'[1]Data Dasar'!$C32</f>
        <v>15</v>
      </c>
      <c r="D11" s="203">
        <f>'[1]Data Dasar'!$D32</f>
        <v>15</v>
      </c>
      <c r="E11" s="203">
        <f>'[1]Data Dasar'!$E32</f>
        <v>3</v>
      </c>
      <c r="F11" s="203">
        <f>'[1]Data Dasar'!$F32</f>
        <v>15</v>
      </c>
      <c r="G11" s="204">
        <f>'[1]8'!H34</f>
        <v>1</v>
      </c>
      <c r="H11" s="205">
        <f>'SEI KAM'!G8+'SEI KAM'!G9</f>
        <v>1</v>
      </c>
      <c r="I11" s="204">
        <f>'[1]8'!J34</f>
        <v>12</v>
      </c>
      <c r="J11" s="204">
        <f t="shared" si="0"/>
        <v>13</v>
      </c>
      <c r="K11" s="210">
        <f t="shared" si="1"/>
        <v>86.666666666666671</v>
      </c>
      <c r="L11" s="204">
        <f>'[1]8'!M34</f>
        <v>0</v>
      </c>
      <c r="M11" s="205">
        <f>'SEI KAM'!$G$28</f>
        <v>0</v>
      </c>
      <c r="N11" s="204">
        <f>'[1]8'!O34</f>
        <v>7</v>
      </c>
      <c r="O11" s="204">
        <f t="shared" si="2"/>
        <v>7</v>
      </c>
      <c r="P11" s="210">
        <f t="shared" si="3"/>
        <v>46.666666666666664</v>
      </c>
      <c r="Q11" s="204">
        <f>'[1]8'!R34</f>
        <v>0</v>
      </c>
      <c r="R11" s="205">
        <f>'SEI KAM'!$G$19</f>
        <v>0</v>
      </c>
      <c r="S11" s="204">
        <f>'[1]8'!T34</f>
        <v>1</v>
      </c>
      <c r="T11" s="204">
        <f t="shared" si="4"/>
        <v>1</v>
      </c>
      <c r="U11" s="210">
        <f t="shared" si="5"/>
        <v>33.333333333333329</v>
      </c>
      <c r="V11" s="204">
        <f>'[1]8'!W34</f>
        <v>0</v>
      </c>
      <c r="W11" s="205">
        <f>'SEI KAM'!$G$19</f>
        <v>0</v>
      </c>
      <c r="X11" s="204">
        <f>'[1]8'!Y34</f>
        <v>0</v>
      </c>
      <c r="Y11" s="204">
        <f t="shared" si="6"/>
        <v>0</v>
      </c>
      <c r="Z11" s="210">
        <f t="shared" si="7"/>
        <v>0</v>
      </c>
      <c r="AA11" s="204">
        <f>'[1]8'!AB34</f>
        <v>0</v>
      </c>
      <c r="AB11" s="205">
        <f>'SEI KAM'!$G$59</f>
        <v>0</v>
      </c>
      <c r="AC11" s="204">
        <f>'[1]8'!AD34</f>
        <v>5</v>
      </c>
      <c r="AD11" s="204">
        <f t="shared" si="8"/>
        <v>5</v>
      </c>
      <c r="AE11" s="210">
        <f t="shared" si="9"/>
        <v>33.333333333333329</v>
      </c>
      <c r="AF11" s="204">
        <f>'[1]8'!AG34</f>
        <v>0</v>
      </c>
      <c r="AG11" s="205">
        <f>'SEI KAM'!$G$46</f>
        <v>1</v>
      </c>
      <c r="AH11" s="204">
        <f>'[1]8'!AI34</f>
        <v>5</v>
      </c>
      <c r="AI11" s="204">
        <f t="shared" si="10"/>
        <v>6</v>
      </c>
      <c r="AJ11" s="210">
        <f t="shared" si="11"/>
        <v>40</v>
      </c>
      <c r="AK11" s="213">
        <v>1</v>
      </c>
      <c r="AL11" s="204">
        <f t="shared" si="12"/>
        <v>100</v>
      </c>
      <c r="AM11" s="204">
        <f>'[1]8'!AN34</f>
        <v>0</v>
      </c>
      <c r="AN11" s="205">
        <v>0</v>
      </c>
      <c r="AO11" s="204">
        <f>'[1]8'!AP34</f>
        <v>0</v>
      </c>
      <c r="AP11" s="204">
        <f t="shared" si="13"/>
        <v>0</v>
      </c>
      <c r="AQ11" s="210">
        <f t="shared" si="14"/>
        <v>0</v>
      </c>
      <c r="AR11" s="213">
        <v>0</v>
      </c>
      <c r="AS11" s="204" t="e">
        <f t="shared" si="15"/>
        <v>#DIV/0!</v>
      </c>
      <c r="AT11" s="204">
        <f>'[1]8'!AU34</f>
        <v>0</v>
      </c>
      <c r="AU11" s="215">
        <v>0</v>
      </c>
      <c r="AV11" s="204">
        <f>'[1]8'!AW34</f>
        <v>0</v>
      </c>
      <c r="AW11" s="204">
        <f t="shared" si="16"/>
        <v>0</v>
      </c>
      <c r="AX11" s="210">
        <f t="shared" si="17"/>
        <v>0</v>
      </c>
      <c r="AY11" s="204">
        <f>'[1]8'!AZ34</f>
        <v>0</v>
      </c>
      <c r="AZ11" s="215">
        <v>0</v>
      </c>
      <c r="BA11" s="204">
        <f>'[1]8'!BB34</f>
        <v>0</v>
      </c>
      <c r="BB11" s="204">
        <f t="shared" si="18"/>
        <v>0</v>
      </c>
      <c r="BC11" s="210">
        <f t="shared" si="19"/>
        <v>0</v>
      </c>
      <c r="BD11" s="204">
        <f>'[1]8'!BE34</f>
        <v>0</v>
      </c>
      <c r="BE11" s="205">
        <f>'SEI KAM'!$G$56</f>
        <v>1</v>
      </c>
      <c r="BF11" s="204">
        <f>'[1]8'!BG34</f>
        <v>5</v>
      </c>
      <c r="BG11" s="204">
        <f t="shared" si="20"/>
        <v>6</v>
      </c>
      <c r="BH11" s="210">
        <f t="shared" si="21"/>
        <v>40</v>
      </c>
      <c r="BI11" s="204">
        <f>'[1]8'!BJ34</f>
        <v>0</v>
      </c>
      <c r="BJ11" s="205">
        <f>'SEI KAM'!$G$57</f>
        <v>1</v>
      </c>
      <c r="BK11" s="204">
        <f>'[1]8'!BL34</f>
        <v>5</v>
      </c>
      <c r="BL11" s="204">
        <f t="shared" si="22"/>
        <v>6</v>
      </c>
      <c r="BM11" s="210">
        <f t="shared" si="23"/>
        <v>40</v>
      </c>
      <c r="BN11" s="204">
        <f>'[1]8'!BO34</f>
        <v>1</v>
      </c>
      <c r="BO11" s="205">
        <f>'SEI KAM'!$G$58</f>
        <v>2</v>
      </c>
      <c r="BP11" s="204">
        <f>'[1]8'!BQ34</f>
        <v>7</v>
      </c>
      <c r="BQ11" s="204">
        <f t="shared" si="24"/>
        <v>9</v>
      </c>
      <c r="BR11" s="210">
        <f t="shared" si="25"/>
        <v>60</v>
      </c>
    </row>
    <row r="12" spans="1:70" s="196" customFormat="1" ht="20.100000000000001" customHeight="1">
      <c r="A12" s="202">
        <v>5</v>
      </c>
      <c r="B12" s="202"/>
      <c r="C12" s="203">
        <f>'[1]Data Dasar'!$C33</f>
        <v>7</v>
      </c>
      <c r="D12" s="203">
        <f>'[1]Data Dasar'!$D33</f>
        <v>7</v>
      </c>
      <c r="E12" s="203">
        <f>'[1]Data Dasar'!$E33</f>
        <v>1.4</v>
      </c>
      <c r="F12" s="203">
        <f>'[1]Data Dasar'!$F33</f>
        <v>7</v>
      </c>
      <c r="G12" s="204">
        <f>'[1]8'!H35</f>
        <v>0</v>
      </c>
      <c r="H12" s="205">
        <f>'SEI KAM'!H8+'SEI KAM'!H9</f>
        <v>2</v>
      </c>
      <c r="I12" s="204">
        <f>'[1]8'!J35</f>
        <v>5</v>
      </c>
      <c r="J12" s="204">
        <f t="shared" si="0"/>
        <v>7</v>
      </c>
      <c r="K12" s="210">
        <f t="shared" si="1"/>
        <v>100</v>
      </c>
      <c r="L12" s="204">
        <f>'[1]8'!M35</f>
        <v>0</v>
      </c>
      <c r="M12" s="205">
        <f>'SEI KAM'!$H$28</f>
        <v>1</v>
      </c>
      <c r="N12" s="204">
        <f>'[1]8'!O35</f>
        <v>3</v>
      </c>
      <c r="O12" s="204">
        <f t="shared" si="2"/>
        <v>4</v>
      </c>
      <c r="P12" s="210">
        <f t="shared" si="3"/>
        <v>57.142857142857139</v>
      </c>
      <c r="Q12" s="204">
        <f>'[1]8'!R35</f>
        <v>0</v>
      </c>
      <c r="R12" s="205">
        <f>'SEI KAM'!$H$19</f>
        <v>0</v>
      </c>
      <c r="S12" s="204">
        <f>'[1]8'!T35</f>
        <v>1</v>
      </c>
      <c r="T12" s="204">
        <f t="shared" si="4"/>
        <v>1</v>
      </c>
      <c r="U12" s="210">
        <f t="shared" si="5"/>
        <v>71.428571428571431</v>
      </c>
      <c r="V12" s="204">
        <f>'[1]8'!W35</f>
        <v>0</v>
      </c>
      <c r="W12" s="205">
        <f>'SEI KAM'!$H$19</f>
        <v>0</v>
      </c>
      <c r="X12" s="204">
        <f>'[1]8'!Y35</f>
        <v>0</v>
      </c>
      <c r="Y12" s="204">
        <f t="shared" si="6"/>
        <v>0</v>
      </c>
      <c r="Z12" s="210">
        <f t="shared" si="7"/>
        <v>0</v>
      </c>
      <c r="AA12" s="204">
        <f>'[1]8'!AB35</f>
        <v>0</v>
      </c>
      <c r="AB12" s="205">
        <f>'SEI KAM'!$H$59</f>
        <v>0</v>
      </c>
      <c r="AC12" s="204">
        <f>'[1]8'!AD35</f>
        <v>0</v>
      </c>
      <c r="AD12" s="204">
        <f t="shared" si="8"/>
        <v>0</v>
      </c>
      <c r="AE12" s="210">
        <f t="shared" si="9"/>
        <v>0</v>
      </c>
      <c r="AF12" s="204">
        <f>'[1]8'!AG35</f>
        <v>0</v>
      </c>
      <c r="AG12" s="205">
        <f>'SEI KAM'!$H$46</f>
        <v>0</v>
      </c>
      <c r="AH12" s="204">
        <f>'[1]8'!AI35</f>
        <v>0</v>
      </c>
      <c r="AI12" s="204">
        <f t="shared" si="10"/>
        <v>0</v>
      </c>
      <c r="AJ12" s="210">
        <f t="shared" si="11"/>
        <v>0</v>
      </c>
      <c r="AK12" s="213">
        <v>0</v>
      </c>
      <c r="AL12" s="204" t="e">
        <f t="shared" si="12"/>
        <v>#DIV/0!</v>
      </c>
      <c r="AM12" s="204">
        <f>'[1]8'!AN35</f>
        <v>0</v>
      </c>
      <c r="AN12" s="205">
        <v>0</v>
      </c>
      <c r="AO12" s="204">
        <f>'[1]8'!AP35</f>
        <v>0</v>
      </c>
      <c r="AP12" s="204">
        <f t="shared" si="13"/>
        <v>0</v>
      </c>
      <c r="AQ12" s="210">
        <f t="shared" si="14"/>
        <v>0</v>
      </c>
      <c r="AR12" s="213">
        <v>0</v>
      </c>
      <c r="AS12" s="204" t="e">
        <f t="shared" si="15"/>
        <v>#DIV/0!</v>
      </c>
      <c r="AT12" s="204">
        <f>'[1]8'!AU35</f>
        <v>0</v>
      </c>
      <c r="AU12" s="215">
        <v>0</v>
      </c>
      <c r="AV12" s="204">
        <f>'[1]8'!AW35</f>
        <v>0</v>
      </c>
      <c r="AW12" s="204">
        <f t="shared" si="16"/>
        <v>0</v>
      </c>
      <c r="AX12" s="210">
        <f t="shared" si="17"/>
        <v>0</v>
      </c>
      <c r="AY12" s="204">
        <f>'[1]8'!AZ35</f>
        <v>0</v>
      </c>
      <c r="AZ12" s="215">
        <v>0</v>
      </c>
      <c r="BA12" s="204">
        <f>'[1]8'!BB35</f>
        <v>0</v>
      </c>
      <c r="BB12" s="204">
        <f t="shared" si="18"/>
        <v>0</v>
      </c>
      <c r="BC12" s="210">
        <f t="shared" si="19"/>
        <v>0</v>
      </c>
      <c r="BD12" s="204">
        <f>'[1]8'!BE35</f>
        <v>0</v>
      </c>
      <c r="BE12" s="205">
        <f>'SEI KAM'!$H$56</f>
        <v>1</v>
      </c>
      <c r="BF12" s="204">
        <f>'[1]8'!BG35</f>
        <v>0</v>
      </c>
      <c r="BG12" s="204">
        <f t="shared" si="20"/>
        <v>1</v>
      </c>
      <c r="BH12" s="210">
        <f t="shared" si="21"/>
        <v>14.285714285714285</v>
      </c>
      <c r="BI12" s="204">
        <f>'[1]8'!BJ35</f>
        <v>0</v>
      </c>
      <c r="BJ12" s="205">
        <f>'SEI KAM'!$H$57</f>
        <v>1</v>
      </c>
      <c r="BK12" s="204">
        <f>'[1]8'!BL35</f>
        <v>0</v>
      </c>
      <c r="BL12" s="204">
        <f t="shared" si="22"/>
        <v>1</v>
      </c>
      <c r="BM12" s="210">
        <f t="shared" si="23"/>
        <v>14.285714285714285</v>
      </c>
      <c r="BN12" s="204">
        <f>'[1]8'!BO35</f>
        <v>0</v>
      </c>
      <c r="BO12" s="205">
        <f>'SEI KAM'!$H$58</f>
        <v>1</v>
      </c>
      <c r="BP12" s="204">
        <f>'[1]8'!BQ35</f>
        <v>0</v>
      </c>
      <c r="BQ12" s="204">
        <f t="shared" si="24"/>
        <v>1</v>
      </c>
      <c r="BR12" s="210">
        <f t="shared" si="25"/>
        <v>14.285714285714285</v>
      </c>
    </row>
    <row r="13" spans="1:70" s="196" customFormat="1" ht="20.100000000000001" customHeight="1">
      <c r="A13" s="202">
        <v>6</v>
      </c>
      <c r="B13" s="202"/>
      <c r="C13" s="203">
        <f>'[1]Data Dasar'!$C34</f>
        <v>8</v>
      </c>
      <c r="D13" s="203">
        <f>'[1]Data Dasar'!$D34</f>
        <v>8</v>
      </c>
      <c r="E13" s="203">
        <f>'[1]Data Dasar'!$E34</f>
        <v>1.6</v>
      </c>
      <c r="F13" s="203">
        <f>'[1]Data Dasar'!$F34</f>
        <v>7</v>
      </c>
      <c r="G13" s="204">
        <f>'[1]8'!H36</f>
        <v>0</v>
      </c>
      <c r="H13" s="205">
        <f>'SEI KAM'!I8+'SEI KAM'!I9</f>
        <v>3</v>
      </c>
      <c r="I13" s="204">
        <f>'[1]8'!J36</f>
        <v>3</v>
      </c>
      <c r="J13" s="204">
        <f t="shared" si="0"/>
        <v>6</v>
      </c>
      <c r="K13" s="210">
        <f t="shared" si="1"/>
        <v>75</v>
      </c>
      <c r="L13" s="204">
        <f>'[1]8'!M36</f>
        <v>0</v>
      </c>
      <c r="M13" s="205">
        <f>'SEI KAM'!$I$28</f>
        <v>2</v>
      </c>
      <c r="N13" s="204">
        <f>'[1]8'!O36</f>
        <v>2</v>
      </c>
      <c r="O13" s="204">
        <f t="shared" si="2"/>
        <v>4</v>
      </c>
      <c r="P13" s="210">
        <f t="shared" si="3"/>
        <v>50</v>
      </c>
      <c r="Q13" s="204">
        <f>'[1]8'!R36</f>
        <v>0</v>
      </c>
      <c r="R13" s="205">
        <f>'SEI KAM'!$I$19</f>
        <v>1</v>
      </c>
      <c r="S13" s="204">
        <f>'[1]8'!T36</f>
        <v>0</v>
      </c>
      <c r="T13" s="204">
        <f t="shared" si="4"/>
        <v>1</v>
      </c>
      <c r="U13" s="210">
        <f t="shared" si="5"/>
        <v>62.5</v>
      </c>
      <c r="V13" s="204">
        <f>'[1]8'!W36</f>
        <v>0</v>
      </c>
      <c r="W13" s="205">
        <f>'SEI KAM'!$I$19</f>
        <v>1</v>
      </c>
      <c r="X13" s="204">
        <f>'[1]8'!Y36</f>
        <v>0</v>
      </c>
      <c r="Y13" s="204">
        <f t="shared" si="6"/>
        <v>1</v>
      </c>
      <c r="Z13" s="210">
        <f t="shared" si="7"/>
        <v>62.5</v>
      </c>
      <c r="AA13" s="204">
        <f>'[1]8'!AB36</f>
        <v>0</v>
      </c>
      <c r="AB13" s="205">
        <f>'SEI KAM'!$I$59</f>
        <v>0</v>
      </c>
      <c r="AC13" s="204">
        <f>'[1]8'!AD36</f>
        <v>2</v>
      </c>
      <c r="AD13" s="204">
        <f t="shared" si="8"/>
        <v>2</v>
      </c>
      <c r="AE13" s="210">
        <f t="shared" si="9"/>
        <v>28.571428571428569</v>
      </c>
      <c r="AF13" s="204">
        <f>'[1]8'!AG36</f>
        <v>0</v>
      </c>
      <c r="AG13" s="205">
        <f>'SEI KAM'!$I$46</f>
        <v>2</v>
      </c>
      <c r="AH13" s="204">
        <f>'[1]8'!AI36</f>
        <v>3</v>
      </c>
      <c r="AI13" s="204">
        <f t="shared" si="10"/>
        <v>5</v>
      </c>
      <c r="AJ13" s="210">
        <f t="shared" si="11"/>
        <v>62.5</v>
      </c>
      <c r="AK13" s="213">
        <v>0</v>
      </c>
      <c r="AL13" s="204">
        <f t="shared" si="12"/>
        <v>0</v>
      </c>
      <c r="AM13" s="204">
        <f>'[1]8'!AN36</f>
        <v>0</v>
      </c>
      <c r="AN13" s="205">
        <v>0</v>
      </c>
      <c r="AO13" s="204">
        <f>'[1]8'!AP36</f>
        <v>0</v>
      </c>
      <c r="AP13" s="204">
        <f t="shared" si="13"/>
        <v>0</v>
      </c>
      <c r="AQ13" s="210">
        <f t="shared" si="14"/>
        <v>0</v>
      </c>
      <c r="AR13" s="213">
        <v>0</v>
      </c>
      <c r="AS13" s="204" t="e">
        <f t="shared" si="15"/>
        <v>#DIV/0!</v>
      </c>
      <c r="AT13" s="204">
        <f>'[1]8'!AU36</f>
        <v>0</v>
      </c>
      <c r="AU13" s="215">
        <f>'SEI KAM'!$I$46</f>
        <v>2</v>
      </c>
      <c r="AV13" s="204">
        <f>'[1]8'!AW36</f>
        <v>0</v>
      </c>
      <c r="AW13" s="204">
        <f t="shared" si="16"/>
        <v>2</v>
      </c>
      <c r="AX13" s="210">
        <f t="shared" si="17"/>
        <v>25</v>
      </c>
      <c r="AY13" s="204">
        <f>'[1]8'!AZ36</f>
        <v>0</v>
      </c>
      <c r="AZ13" s="215">
        <v>0</v>
      </c>
      <c r="BA13" s="204">
        <f>'[1]8'!BB36</f>
        <v>0</v>
      </c>
      <c r="BB13" s="204">
        <f t="shared" si="18"/>
        <v>0</v>
      </c>
      <c r="BC13" s="210">
        <f t="shared" si="19"/>
        <v>0</v>
      </c>
      <c r="BD13" s="204">
        <f>'[1]8'!BE36</f>
        <v>0</v>
      </c>
      <c r="BE13" s="205">
        <f>'SEI KAM'!$I$56</f>
        <v>2</v>
      </c>
      <c r="BF13" s="204">
        <f>'[1]8'!BG36</f>
        <v>2</v>
      </c>
      <c r="BG13" s="204">
        <f t="shared" si="20"/>
        <v>4</v>
      </c>
      <c r="BH13" s="210">
        <f t="shared" si="21"/>
        <v>50</v>
      </c>
      <c r="BI13" s="204">
        <f>'[1]8'!BJ36</f>
        <v>0</v>
      </c>
      <c r="BJ13" s="205">
        <f>'SEI KAM'!$I$57</f>
        <v>2</v>
      </c>
      <c r="BK13" s="204">
        <f>'[1]8'!BL36</f>
        <v>2</v>
      </c>
      <c r="BL13" s="204">
        <f t="shared" si="22"/>
        <v>4</v>
      </c>
      <c r="BM13" s="210">
        <f t="shared" si="23"/>
        <v>50</v>
      </c>
      <c r="BN13" s="204">
        <f>'[1]8'!BO36</f>
        <v>0</v>
      </c>
      <c r="BO13" s="205">
        <f>'SEI KAM'!$I$58</f>
        <v>2</v>
      </c>
      <c r="BP13" s="204">
        <f>'[1]8'!BQ36</f>
        <v>2</v>
      </c>
      <c r="BQ13" s="204">
        <f t="shared" si="24"/>
        <v>4</v>
      </c>
      <c r="BR13" s="210">
        <f t="shared" si="25"/>
        <v>50</v>
      </c>
    </row>
    <row r="14" spans="1:70" s="196" customFormat="1" ht="20.100000000000001" customHeight="1">
      <c r="A14" s="202">
        <v>7</v>
      </c>
      <c r="B14" s="202"/>
      <c r="C14" s="203">
        <f>'[1]Data Dasar'!$C35</f>
        <v>22</v>
      </c>
      <c r="D14" s="203">
        <f>'[1]Data Dasar'!$D35</f>
        <v>21</v>
      </c>
      <c r="E14" s="203">
        <f>'[1]Data Dasar'!$E35</f>
        <v>4.4000000000000004</v>
      </c>
      <c r="F14" s="203">
        <f>'[1]Data Dasar'!$F35</f>
        <v>20</v>
      </c>
      <c r="G14" s="204">
        <f>'[1]8'!H37</f>
        <v>2</v>
      </c>
      <c r="H14" s="205">
        <f>'SEI KAM'!J8+'SEI KAM'!J9</f>
        <v>1</v>
      </c>
      <c r="I14" s="204">
        <f>'[1]8'!J37</f>
        <v>8</v>
      </c>
      <c r="J14" s="204">
        <f t="shared" si="0"/>
        <v>9</v>
      </c>
      <c r="K14" s="210">
        <f t="shared" si="1"/>
        <v>40.909090909090914</v>
      </c>
      <c r="L14" s="204">
        <f>'[1]8'!M37</f>
        <v>2</v>
      </c>
      <c r="M14" s="205">
        <f>'SEI KAM'!$J$28</f>
        <v>1</v>
      </c>
      <c r="N14" s="204">
        <f>'[1]8'!O37</f>
        <v>6</v>
      </c>
      <c r="O14" s="204">
        <f t="shared" si="2"/>
        <v>7</v>
      </c>
      <c r="P14" s="210">
        <f t="shared" si="3"/>
        <v>31.818181818181817</v>
      </c>
      <c r="Q14" s="204">
        <f>'[1]8'!R37</f>
        <v>0</v>
      </c>
      <c r="R14" s="205">
        <f>'SEI KAM'!$J$19</f>
        <v>0</v>
      </c>
      <c r="S14" s="204">
        <f>'[1]8'!T37</f>
        <v>1</v>
      </c>
      <c r="T14" s="204">
        <f t="shared" si="4"/>
        <v>1</v>
      </c>
      <c r="U14" s="210">
        <f t="shared" si="5"/>
        <v>22.727272727272727</v>
      </c>
      <c r="V14" s="204">
        <f>'[1]8'!W37</f>
        <v>0</v>
      </c>
      <c r="W14" s="205">
        <f>'SEI KAM'!$J$19</f>
        <v>0</v>
      </c>
      <c r="X14" s="204">
        <f>'[1]8'!Y37</f>
        <v>0</v>
      </c>
      <c r="Y14" s="204">
        <f t="shared" si="6"/>
        <v>0</v>
      </c>
      <c r="Z14" s="210">
        <f t="shared" si="7"/>
        <v>0</v>
      </c>
      <c r="AA14" s="204">
        <f>'[1]8'!AB37</f>
        <v>1</v>
      </c>
      <c r="AB14" s="205">
        <f>'SEI KAM'!$J$59</f>
        <v>0</v>
      </c>
      <c r="AC14" s="204">
        <f>'[1]8'!AD37</f>
        <v>5</v>
      </c>
      <c r="AD14" s="204">
        <f t="shared" si="8"/>
        <v>5</v>
      </c>
      <c r="AE14" s="210">
        <f t="shared" si="9"/>
        <v>25</v>
      </c>
      <c r="AF14" s="204">
        <f>'[1]8'!AG37</f>
        <v>1</v>
      </c>
      <c r="AG14" s="205">
        <f>'SEI KAM'!$J$46</f>
        <v>1</v>
      </c>
      <c r="AH14" s="204">
        <f>'[1]8'!AI37</f>
        <v>6</v>
      </c>
      <c r="AI14" s="204">
        <f t="shared" si="10"/>
        <v>7</v>
      </c>
      <c r="AJ14" s="210">
        <f t="shared" si="11"/>
        <v>33.333333333333329</v>
      </c>
      <c r="AK14" s="213">
        <v>0</v>
      </c>
      <c r="AL14" s="204">
        <f t="shared" si="12"/>
        <v>0</v>
      </c>
      <c r="AM14" s="204">
        <f>'[1]8'!AN37</f>
        <v>0</v>
      </c>
      <c r="AN14" s="205">
        <v>0</v>
      </c>
      <c r="AO14" s="204">
        <f>'[1]8'!AP37</f>
        <v>0</v>
      </c>
      <c r="AP14" s="204">
        <f t="shared" si="13"/>
        <v>0</v>
      </c>
      <c r="AQ14" s="210">
        <f t="shared" si="14"/>
        <v>0</v>
      </c>
      <c r="AR14" s="213">
        <v>0</v>
      </c>
      <c r="AS14" s="204" t="e">
        <f t="shared" si="15"/>
        <v>#DIV/0!</v>
      </c>
      <c r="AT14" s="204">
        <f>'[1]8'!AU37</f>
        <v>0</v>
      </c>
      <c r="AU14" s="215">
        <f>'SEI KAM'!$J$46</f>
        <v>1</v>
      </c>
      <c r="AV14" s="204">
        <f>'[1]8'!AW37</f>
        <v>0</v>
      </c>
      <c r="AW14" s="204">
        <f t="shared" si="16"/>
        <v>1</v>
      </c>
      <c r="AX14" s="210">
        <f t="shared" si="17"/>
        <v>4.7619047619047619</v>
      </c>
      <c r="AY14" s="204">
        <f>'[1]8'!AZ37</f>
        <v>0</v>
      </c>
      <c r="AZ14" s="215">
        <v>0</v>
      </c>
      <c r="BA14" s="204">
        <f>'[1]8'!BB37</f>
        <v>0</v>
      </c>
      <c r="BB14" s="204">
        <f t="shared" si="18"/>
        <v>0</v>
      </c>
      <c r="BC14" s="210">
        <f t="shared" si="19"/>
        <v>0</v>
      </c>
      <c r="BD14" s="204">
        <f>'[1]8'!BE37</f>
        <v>1</v>
      </c>
      <c r="BE14" s="205">
        <f>'SEI KAM'!$J$56</f>
        <v>1</v>
      </c>
      <c r="BF14" s="204">
        <f>'[1]8'!BG37</f>
        <v>6</v>
      </c>
      <c r="BG14" s="204">
        <f t="shared" si="20"/>
        <v>7</v>
      </c>
      <c r="BH14" s="210">
        <f t="shared" si="21"/>
        <v>33.333333333333329</v>
      </c>
      <c r="BI14" s="204">
        <f>'[1]8'!BJ37</f>
        <v>1</v>
      </c>
      <c r="BJ14" s="205">
        <f>'SEI KAM'!$J$57</f>
        <v>1</v>
      </c>
      <c r="BK14" s="204">
        <f>'[1]8'!BL37</f>
        <v>5</v>
      </c>
      <c r="BL14" s="204">
        <f t="shared" si="22"/>
        <v>6</v>
      </c>
      <c r="BM14" s="210">
        <f t="shared" si="23"/>
        <v>28.571428571428569</v>
      </c>
      <c r="BN14" s="204">
        <f>'[1]8'!BO37</f>
        <v>1</v>
      </c>
      <c r="BO14" s="205">
        <f>'SEI KAM'!$J$58</f>
        <v>1</v>
      </c>
      <c r="BP14" s="204">
        <f>'[1]8'!BQ37</f>
        <v>3</v>
      </c>
      <c r="BQ14" s="204">
        <f t="shared" si="24"/>
        <v>4</v>
      </c>
      <c r="BR14" s="210">
        <f t="shared" si="25"/>
        <v>19.047619047619047</v>
      </c>
    </row>
    <row r="15" spans="1:70" s="196" customFormat="1" ht="20.100000000000001" customHeight="1">
      <c r="A15" s="202">
        <v>8</v>
      </c>
      <c r="B15" s="202"/>
      <c r="C15" s="203">
        <f>'[1]Data Dasar'!$C36</f>
        <v>23</v>
      </c>
      <c r="D15" s="203">
        <f>'[1]Data Dasar'!$D36</f>
        <v>22</v>
      </c>
      <c r="E15" s="203">
        <f>'[1]Data Dasar'!$E36</f>
        <v>4.5999999999999996</v>
      </c>
      <c r="F15" s="203">
        <f>'[1]Data Dasar'!$F36</f>
        <v>21</v>
      </c>
      <c r="G15" s="204">
        <f>'[1]8'!H38</f>
        <v>4</v>
      </c>
      <c r="H15" s="205">
        <f>'SEI KAM'!K8+'SEI KAM'!K9</f>
        <v>1</v>
      </c>
      <c r="I15" s="204">
        <f>'[1]8'!J38</f>
        <v>16</v>
      </c>
      <c r="J15" s="204">
        <f t="shared" si="0"/>
        <v>17</v>
      </c>
      <c r="K15" s="210">
        <f t="shared" si="1"/>
        <v>73.91304347826086</v>
      </c>
      <c r="L15" s="204">
        <f>'[1]8'!M38</f>
        <v>1</v>
      </c>
      <c r="M15" s="205">
        <f>'SEI KAM'!$K$28</f>
        <v>1</v>
      </c>
      <c r="N15" s="204">
        <f>'[1]8'!O38</f>
        <v>9</v>
      </c>
      <c r="O15" s="204">
        <f t="shared" si="2"/>
        <v>10</v>
      </c>
      <c r="P15" s="210">
        <f t="shared" si="3"/>
        <v>43.478260869565219</v>
      </c>
      <c r="Q15" s="204">
        <f>'[1]8'!R38</f>
        <v>0</v>
      </c>
      <c r="R15" s="205">
        <f>'SEI KAM'!$K$19</f>
        <v>0</v>
      </c>
      <c r="S15" s="204">
        <f>'[1]8'!T38</f>
        <v>0</v>
      </c>
      <c r="T15" s="204">
        <f t="shared" si="4"/>
        <v>0</v>
      </c>
      <c r="U15" s="210">
        <f t="shared" si="5"/>
        <v>0</v>
      </c>
      <c r="V15" s="204">
        <f>'[1]8'!W38</f>
        <v>0</v>
      </c>
      <c r="W15" s="205">
        <f>'SEI KAM'!$K$19</f>
        <v>0</v>
      </c>
      <c r="X15" s="204">
        <f>'[1]8'!Y38</f>
        <v>0</v>
      </c>
      <c r="Y15" s="204">
        <f t="shared" si="6"/>
        <v>0</v>
      </c>
      <c r="Z15" s="210">
        <f t="shared" si="7"/>
        <v>0</v>
      </c>
      <c r="AA15" s="204">
        <f>'[1]8'!AB38</f>
        <v>1</v>
      </c>
      <c r="AB15" s="205">
        <f>'SEI KAM'!$K$59</f>
        <v>0</v>
      </c>
      <c r="AC15" s="204">
        <f>'[1]8'!AD38</f>
        <v>8</v>
      </c>
      <c r="AD15" s="204">
        <f t="shared" si="8"/>
        <v>8</v>
      </c>
      <c r="AE15" s="210">
        <f t="shared" si="9"/>
        <v>38.095238095238095</v>
      </c>
      <c r="AF15" s="204">
        <f>'[1]8'!AG38</f>
        <v>1</v>
      </c>
      <c r="AG15" s="205">
        <f>'SEI KAM'!$K$46</f>
        <v>1</v>
      </c>
      <c r="AH15" s="204">
        <f>'[1]8'!AI38</f>
        <v>9</v>
      </c>
      <c r="AI15" s="204">
        <f t="shared" si="10"/>
        <v>10</v>
      </c>
      <c r="AJ15" s="210">
        <f t="shared" si="11"/>
        <v>45.454545454545453</v>
      </c>
      <c r="AK15" s="213">
        <v>1</v>
      </c>
      <c r="AL15" s="204">
        <f t="shared" si="12"/>
        <v>100</v>
      </c>
      <c r="AM15" s="204">
        <f>'[1]8'!AN38</f>
        <v>0</v>
      </c>
      <c r="AN15" s="205">
        <v>0</v>
      </c>
      <c r="AO15" s="204">
        <f>'[1]8'!AP38</f>
        <v>0</v>
      </c>
      <c r="AP15" s="204">
        <f t="shared" si="13"/>
        <v>0</v>
      </c>
      <c r="AQ15" s="210">
        <f t="shared" si="14"/>
        <v>0</v>
      </c>
      <c r="AR15" s="213">
        <v>0</v>
      </c>
      <c r="AS15" s="204" t="e">
        <f t="shared" si="15"/>
        <v>#DIV/0!</v>
      </c>
      <c r="AT15" s="204">
        <f>'[1]8'!AU38</f>
        <v>0</v>
      </c>
      <c r="AU15" s="215">
        <f>'SEI KAM'!$K$46</f>
        <v>1</v>
      </c>
      <c r="AV15" s="204">
        <f>'[1]8'!AW38</f>
        <v>0</v>
      </c>
      <c r="AW15" s="204">
        <f t="shared" si="16"/>
        <v>1</v>
      </c>
      <c r="AX15" s="210">
        <f t="shared" si="17"/>
        <v>4.5454545454545459</v>
      </c>
      <c r="AY15" s="204">
        <f>'[1]8'!AZ38</f>
        <v>0</v>
      </c>
      <c r="AZ15" s="215">
        <v>0</v>
      </c>
      <c r="BA15" s="204">
        <f>'[1]8'!BB38</f>
        <v>0</v>
      </c>
      <c r="BB15" s="204">
        <f t="shared" si="18"/>
        <v>0</v>
      </c>
      <c r="BC15" s="210">
        <f t="shared" si="19"/>
        <v>0</v>
      </c>
      <c r="BD15" s="204">
        <f>'[1]8'!BE38</f>
        <v>1</v>
      </c>
      <c r="BE15" s="205">
        <f>'SEI KAM'!$K$56</f>
        <v>1</v>
      </c>
      <c r="BF15" s="204">
        <f>'[1]8'!BG38</f>
        <v>9</v>
      </c>
      <c r="BG15" s="204">
        <f t="shared" si="20"/>
        <v>10</v>
      </c>
      <c r="BH15" s="210">
        <f t="shared" si="21"/>
        <v>45.454545454545453</v>
      </c>
      <c r="BI15" s="204">
        <f>'[1]8'!BJ38</f>
        <v>1</v>
      </c>
      <c r="BJ15" s="205">
        <f>'SEI KAM'!$K$57</f>
        <v>1</v>
      </c>
      <c r="BK15" s="204">
        <f>'[1]8'!BL38</f>
        <v>9</v>
      </c>
      <c r="BL15" s="204">
        <f t="shared" si="22"/>
        <v>10</v>
      </c>
      <c r="BM15" s="210">
        <f t="shared" si="23"/>
        <v>45.454545454545453</v>
      </c>
      <c r="BN15" s="204">
        <f>'[1]8'!BO38</f>
        <v>3</v>
      </c>
      <c r="BO15" s="205">
        <f>'SEI KAM'!$K$58</f>
        <v>2</v>
      </c>
      <c r="BP15" s="204">
        <f>'[1]8'!BQ38</f>
        <v>8</v>
      </c>
      <c r="BQ15" s="204">
        <f t="shared" si="24"/>
        <v>10</v>
      </c>
      <c r="BR15" s="210">
        <f t="shared" si="25"/>
        <v>45.454545454545453</v>
      </c>
    </row>
    <row r="16" spans="1:70" s="196" customFormat="1" ht="20.100000000000001" customHeight="1">
      <c r="A16" s="202">
        <v>9</v>
      </c>
      <c r="B16" s="202"/>
      <c r="C16" s="203">
        <f>'[1]Data Dasar'!$C37</f>
        <v>18</v>
      </c>
      <c r="D16" s="203">
        <f>'[1]Data Dasar'!$D37</f>
        <v>17</v>
      </c>
      <c r="E16" s="203">
        <f>'[1]Data Dasar'!$E37</f>
        <v>3.6</v>
      </c>
      <c r="F16" s="203">
        <f>'[1]Data Dasar'!$F37</f>
        <v>17</v>
      </c>
      <c r="G16" s="204">
        <f>'[1]8'!H39</f>
        <v>0</v>
      </c>
      <c r="H16" s="205">
        <f>'SEI KAM'!L8+'SEI KAM'!L9</f>
        <v>0</v>
      </c>
      <c r="I16" s="204">
        <f>'[1]8'!J39</f>
        <v>14</v>
      </c>
      <c r="J16" s="204">
        <f t="shared" si="0"/>
        <v>14</v>
      </c>
      <c r="K16" s="210">
        <f t="shared" si="1"/>
        <v>77.777777777777786</v>
      </c>
      <c r="L16" s="204">
        <f>'[1]8'!M39</f>
        <v>0</v>
      </c>
      <c r="M16" s="205">
        <f>'SEI KAM'!$L$28</f>
        <v>0</v>
      </c>
      <c r="N16" s="204">
        <f>'[1]8'!O39</f>
        <v>9</v>
      </c>
      <c r="O16" s="204">
        <f t="shared" si="2"/>
        <v>9</v>
      </c>
      <c r="P16" s="210">
        <f t="shared" si="3"/>
        <v>50</v>
      </c>
      <c r="Q16" s="204">
        <f>'[1]8'!R39</f>
        <v>0</v>
      </c>
      <c r="R16" s="205">
        <f>'SEI KAM'!$L$19</f>
        <v>0</v>
      </c>
      <c r="S16" s="204">
        <f>'[1]8'!T39</f>
        <v>6</v>
      </c>
      <c r="T16" s="204">
        <f t="shared" si="4"/>
        <v>6</v>
      </c>
      <c r="U16" s="210">
        <f t="shared" si="5"/>
        <v>166.66666666666666</v>
      </c>
      <c r="V16" s="204">
        <f>'[1]8'!W39</f>
        <v>0</v>
      </c>
      <c r="W16" s="205">
        <f>'SEI KAM'!$L$19</f>
        <v>0</v>
      </c>
      <c r="X16" s="204">
        <f>'[1]8'!Y39</f>
        <v>3</v>
      </c>
      <c r="Y16" s="204">
        <f t="shared" si="6"/>
        <v>3</v>
      </c>
      <c r="Z16" s="210">
        <f t="shared" si="7"/>
        <v>83.333333333333329</v>
      </c>
      <c r="AA16" s="204">
        <f>'[1]8'!AB39</f>
        <v>0</v>
      </c>
      <c r="AB16" s="205">
        <f>'SEI KAM'!$L$59</f>
        <v>0</v>
      </c>
      <c r="AC16" s="204">
        <f>'[1]8'!AD39</f>
        <v>9</v>
      </c>
      <c r="AD16" s="204">
        <f t="shared" si="8"/>
        <v>9</v>
      </c>
      <c r="AE16" s="210">
        <f t="shared" si="9"/>
        <v>52.941176470588239</v>
      </c>
      <c r="AF16" s="204">
        <f>'[1]8'!AG39</f>
        <v>0</v>
      </c>
      <c r="AG16" s="205">
        <f>'SEI KAM'!$L$46</f>
        <v>0</v>
      </c>
      <c r="AH16" s="204">
        <f>'[1]8'!AI39</f>
        <v>8</v>
      </c>
      <c r="AI16" s="204">
        <f t="shared" si="10"/>
        <v>8</v>
      </c>
      <c r="AJ16" s="210">
        <f t="shared" si="11"/>
        <v>47.058823529411761</v>
      </c>
      <c r="AK16" s="213">
        <v>0</v>
      </c>
      <c r="AL16" s="204" t="e">
        <f t="shared" si="12"/>
        <v>#DIV/0!</v>
      </c>
      <c r="AM16" s="204">
        <f>'[1]8'!AN39</f>
        <v>0</v>
      </c>
      <c r="AN16" s="205">
        <v>0</v>
      </c>
      <c r="AO16" s="204">
        <f>'[1]8'!AP39</f>
        <v>0</v>
      </c>
      <c r="AP16" s="204">
        <f t="shared" si="13"/>
        <v>0</v>
      </c>
      <c r="AQ16" s="210">
        <f t="shared" si="14"/>
        <v>0</v>
      </c>
      <c r="AR16" s="213">
        <v>0</v>
      </c>
      <c r="AS16" s="204" t="e">
        <f t="shared" si="15"/>
        <v>#DIV/0!</v>
      </c>
      <c r="AT16" s="204">
        <f>'[1]8'!AU39</f>
        <v>0</v>
      </c>
      <c r="AU16" s="215">
        <f>'SEI KAM'!$L$46</f>
        <v>0</v>
      </c>
      <c r="AV16" s="204">
        <f>'[1]8'!AW39</f>
        <v>0</v>
      </c>
      <c r="AW16" s="204">
        <f t="shared" si="16"/>
        <v>0</v>
      </c>
      <c r="AX16" s="210">
        <f t="shared" si="17"/>
        <v>0</v>
      </c>
      <c r="AY16" s="204">
        <f>'[1]8'!AZ39</f>
        <v>0</v>
      </c>
      <c r="AZ16" s="215">
        <v>0</v>
      </c>
      <c r="BA16" s="204">
        <f>'[1]8'!BB39</f>
        <v>0</v>
      </c>
      <c r="BB16" s="204">
        <f t="shared" si="18"/>
        <v>0</v>
      </c>
      <c r="BC16" s="210">
        <f t="shared" si="19"/>
        <v>0</v>
      </c>
      <c r="BD16" s="204">
        <f>'[1]8'!BE39</f>
        <v>2</v>
      </c>
      <c r="BE16" s="205">
        <f>'SEI KAM'!$L$56</f>
        <v>0</v>
      </c>
      <c r="BF16" s="204">
        <f>'[1]8'!BG39</f>
        <v>10</v>
      </c>
      <c r="BG16" s="204">
        <f t="shared" si="20"/>
        <v>10</v>
      </c>
      <c r="BH16" s="210">
        <f t="shared" si="21"/>
        <v>58.82352941176471</v>
      </c>
      <c r="BI16" s="204">
        <f>'[1]8'!BJ39</f>
        <v>2</v>
      </c>
      <c r="BJ16" s="205">
        <f>'SEI KAM'!$L$57</f>
        <v>0</v>
      </c>
      <c r="BK16" s="204">
        <f>'[1]8'!BL39</f>
        <v>10</v>
      </c>
      <c r="BL16" s="204">
        <f t="shared" si="22"/>
        <v>10</v>
      </c>
      <c r="BM16" s="210">
        <f t="shared" si="23"/>
        <v>58.82352941176471</v>
      </c>
      <c r="BN16" s="204">
        <f>'[1]8'!BO39</f>
        <v>2</v>
      </c>
      <c r="BO16" s="205">
        <f>'SEI KAM'!$L$58</f>
        <v>0</v>
      </c>
      <c r="BP16" s="204">
        <f>'[1]8'!BQ39</f>
        <v>8</v>
      </c>
      <c r="BQ16" s="204">
        <f t="shared" si="24"/>
        <v>8</v>
      </c>
      <c r="BR16" s="210">
        <f t="shared" si="25"/>
        <v>47.058823529411761</v>
      </c>
    </row>
    <row r="17" spans="1:70" s="197" customFormat="1" ht="20.100000000000001" customHeight="1">
      <c r="A17" s="206"/>
      <c r="B17" s="206" t="s">
        <v>265</v>
      </c>
      <c r="C17" s="207">
        <f>'[1]Data Dasar'!$C45</f>
        <v>616</v>
      </c>
      <c r="D17" s="207">
        <f>'[1]Data Dasar'!$D45</f>
        <v>588</v>
      </c>
      <c r="E17" s="207">
        <f>'[1]Data Dasar'!$E45</f>
        <v>122.2</v>
      </c>
      <c r="F17" s="207">
        <f>'[1]Data Dasar'!$F45</f>
        <v>560</v>
      </c>
      <c r="G17" s="207">
        <f>SUM(G8:G16)</f>
        <v>10</v>
      </c>
      <c r="H17" s="206">
        <f>SUM(H8:H16)</f>
        <v>11</v>
      </c>
      <c r="I17" s="207">
        <f>SUM(I8:I16)</f>
        <v>104</v>
      </c>
      <c r="J17" s="207">
        <f>SUM(J8:J16)</f>
        <v>115</v>
      </c>
      <c r="K17" s="211">
        <f t="shared" si="1"/>
        <v>18.668831168831169</v>
      </c>
      <c r="L17" s="207">
        <f>SUM(L8:L16)</f>
        <v>5</v>
      </c>
      <c r="M17" s="206">
        <f>SUM(M8:M16)</f>
        <v>9</v>
      </c>
      <c r="N17" s="207">
        <f>SUM(N8:N16)</f>
        <v>75</v>
      </c>
      <c r="O17" s="207">
        <f>SUM(O8:O16)</f>
        <v>84</v>
      </c>
      <c r="P17" s="211">
        <f t="shared" si="3"/>
        <v>13.636363636363635</v>
      </c>
      <c r="Q17" s="207">
        <f>SUM(Q8:Q16)</f>
        <v>0</v>
      </c>
      <c r="R17" s="206">
        <f>SUM(R8:R16)</f>
        <v>2</v>
      </c>
      <c r="S17" s="207">
        <f>SUM(S8:S16)</f>
        <v>17</v>
      </c>
      <c r="T17" s="207">
        <f>SUM(T8:T16)</f>
        <v>19</v>
      </c>
      <c r="U17" s="211">
        <f t="shared" si="5"/>
        <v>15.548281505728315</v>
      </c>
      <c r="V17" s="207">
        <f>SUM(V8:V16)</f>
        <v>0</v>
      </c>
      <c r="W17" s="206">
        <f>SUM(W8:W16)</f>
        <v>2</v>
      </c>
      <c r="X17" s="207">
        <f>SUM(X8:X16)</f>
        <v>5</v>
      </c>
      <c r="Y17" s="207">
        <f>SUM(Y8:Y16)</f>
        <v>7</v>
      </c>
      <c r="Z17" s="211">
        <f t="shared" si="7"/>
        <v>5.728314238952537</v>
      </c>
      <c r="AA17" s="207">
        <f>SUM(AA8:AA16)</f>
        <v>5</v>
      </c>
      <c r="AB17" s="206">
        <f>SUM(AB8:AB16)</f>
        <v>0</v>
      </c>
      <c r="AC17" s="207">
        <f>SUM(AC8:AC16)</f>
        <v>75</v>
      </c>
      <c r="AD17" s="207">
        <f>SUM(AD8:AD16)</f>
        <v>75</v>
      </c>
      <c r="AE17" s="211">
        <f t="shared" si="9"/>
        <v>13.392857142857142</v>
      </c>
      <c r="AF17" s="207">
        <f>SUM(AF8:AF16)</f>
        <v>5</v>
      </c>
      <c r="AG17" s="206">
        <f>SUM(AG8:AG16)</f>
        <v>7</v>
      </c>
      <c r="AH17" s="207">
        <f>SUM(AH8:AH16)</f>
        <v>71</v>
      </c>
      <c r="AI17" s="207">
        <f>SUM(AI8:AI16)</f>
        <v>77</v>
      </c>
      <c r="AJ17" s="211">
        <f t="shared" si="11"/>
        <v>13.095238095238097</v>
      </c>
      <c r="AK17" s="206">
        <f>SUM(AK8:AK16)</f>
        <v>4</v>
      </c>
      <c r="AL17" s="214">
        <f t="shared" si="12"/>
        <v>57.142857142857139</v>
      </c>
      <c r="AM17" s="207">
        <f>SUM(AM8:AM16)</f>
        <v>0</v>
      </c>
      <c r="AN17" s="206">
        <f>SUM(AN8:AN16)</f>
        <v>0</v>
      </c>
      <c r="AO17" s="207">
        <f>SUM(AO8:AO16)</f>
        <v>0</v>
      </c>
      <c r="AP17" s="207">
        <f>SUM(AP8:AP16)</f>
        <v>0</v>
      </c>
      <c r="AQ17" s="211">
        <f t="shared" si="14"/>
        <v>0</v>
      </c>
      <c r="AR17" s="206">
        <f>SUM(AR8:AR16)</f>
        <v>0</v>
      </c>
      <c r="AS17" s="214" t="e">
        <f t="shared" si="15"/>
        <v>#DIV/0!</v>
      </c>
      <c r="AT17" s="207">
        <f>SUM(AT8:AT16)</f>
        <v>0</v>
      </c>
      <c r="AU17" s="206">
        <f>SUM(AU8:AU16)</f>
        <v>4</v>
      </c>
      <c r="AV17" s="207">
        <f>SUM(AV8:AV16)</f>
        <v>0</v>
      </c>
      <c r="AW17" s="207">
        <f>SUM(AW8:AW16)</f>
        <v>4</v>
      </c>
      <c r="AX17" s="211">
        <f t="shared" si="17"/>
        <v>0.68027210884353739</v>
      </c>
      <c r="AY17" s="207">
        <f>SUM(AY8:AY16)</f>
        <v>0</v>
      </c>
      <c r="AZ17" s="206">
        <f>SUM(AZ8:AZ16)</f>
        <v>0</v>
      </c>
      <c r="BA17" s="207">
        <f>SUM(BA8:BA16)</f>
        <v>0</v>
      </c>
      <c r="BB17" s="207">
        <f>SUM(BB8:BB16)</f>
        <v>0</v>
      </c>
      <c r="BC17" s="211">
        <f t="shared" si="19"/>
        <v>0</v>
      </c>
      <c r="BD17" s="207">
        <f>SUM(BD8:BD16)</f>
        <v>7</v>
      </c>
      <c r="BE17" s="206">
        <f>SUM(BE8:BE16)</f>
        <v>8</v>
      </c>
      <c r="BF17" s="207">
        <f>SUM(BF8:BF16)</f>
        <v>72</v>
      </c>
      <c r="BG17" s="207">
        <f>SUM(BG8:BG16)</f>
        <v>79</v>
      </c>
      <c r="BH17" s="211">
        <f t="shared" si="21"/>
        <v>13.435374149659864</v>
      </c>
      <c r="BI17" s="207">
        <f>SUM(BI8:BI16)</f>
        <v>7</v>
      </c>
      <c r="BJ17" s="206">
        <f>SUM(BJ8:BJ16)</f>
        <v>9</v>
      </c>
      <c r="BK17" s="207">
        <f>SUM(BK8:BK16)</f>
        <v>70</v>
      </c>
      <c r="BL17" s="207">
        <f>SUM(BL8:BL16)</f>
        <v>78</v>
      </c>
      <c r="BM17" s="211">
        <f t="shared" si="23"/>
        <v>13.26530612244898</v>
      </c>
      <c r="BN17" s="207">
        <f>SUM(BN8:BN16)</f>
        <v>11</v>
      </c>
      <c r="BO17" s="206">
        <f>SUM(BO8:BO16)</f>
        <v>10</v>
      </c>
      <c r="BP17" s="207">
        <f>SUM(BP8:BP16)</f>
        <v>64</v>
      </c>
      <c r="BQ17" s="207">
        <f>SUM(BQ8:BQ16)</f>
        <v>74</v>
      </c>
      <c r="BR17" s="211">
        <f t="shared" si="25"/>
        <v>12.585034013605442</v>
      </c>
    </row>
    <row r="18" spans="1:70" ht="20.100000000000001" customHeight="1">
      <c r="A18" s="208"/>
      <c r="B18" s="208"/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R18" s="212"/>
      <c r="S18" s="208"/>
      <c r="AA18" s="208"/>
      <c r="AB18" s="208"/>
      <c r="AD18" s="212"/>
      <c r="AE18" s="208"/>
    </row>
    <row r="19" spans="1:70" ht="20.100000000000001" customHeight="1">
      <c r="A19" s="208"/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</row>
    <row r="20" spans="1:70" ht="20.100000000000001" customHeight="1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</row>
    <row r="21" spans="1:70" ht="20.100000000000001" customHeight="1">
      <c r="A21" s="208"/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</row>
    <row r="22" spans="1:70" ht="20.100000000000001" customHeight="1">
      <c r="A22" s="208"/>
      <c r="B22" s="208"/>
      <c r="C22" s="208"/>
      <c r="D22" s="209"/>
      <c r="E22" s="208"/>
      <c r="F22" s="208"/>
      <c r="G22" s="208"/>
      <c r="H22" s="208"/>
      <c r="I22" s="208"/>
      <c r="J22" s="209"/>
      <c r="K22" s="208"/>
      <c r="L22" s="208"/>
      <c r="M22" s="208"/>
      <c r="N22" s="208"/>
      <c r="O22" s="208"/>
      <c r="P22" s="208"/>
      <c r="Q22" s="208"/>
      <c r="R22" s="209"/>
      <c r="S22" s="208"/>
      <c r="T22" s="208"/>
      <c r="AC22" s="208"/>
      <c r="AD22" s="209"/>
      <c r="AE22" s="208"/>
      <c r="AF22" s="208"/>
    </row>
    <row r="23" spans="1:70" ht="20.100000000000001" customHeight="1">
      <c r="A23" s="208"/>
      <c r="B23" s="208"/>
      <c r="C23" s="208"/>
      <c r="D23" s="208"/>
      <c r="E23" s="208"/>
      <c r="F23" s="208"/>
      <c r="G23" s="208"/>
      <c r="H23" s="208"/>
      <c r="I23" s="208"/>
      <c r="J23" s="209"/>
      <c r="K23" s="208"/>
      <c r="L23" s="208"/>
      <c r="M23" s="208"/>
      <c r="N23" s="208"/>
      <c r="O23" s="208"/>
      <c r="P23" s="208"/>
      <c r="Q23" s="208"/>
      <c r="R23" s="209"/>
      <c r="S23" s="208"/>
      <c r="T23" s="208"/>
      <c r="AC23" s="208"/>
      <c r="AD23" s="208"/>
      <c r="AE23" s="208"/>
      <c r="AF23" s="208"/>
    </row>
  </sheetData>
  <mergeCells count="70">
    <mergeCell ref="A1:BR1"/>
    <mergeCell ref="C4:F4"/>
    <mergeCell ref="G4:K4"/>
    <mergeCell ref="L4:P4"/>
    <mergeCell ref="Q4:U4"/>
    <mergeCell ref="V4:Z4"/>
    <mergeCell ref="AA4:AE4"/>
    <mergeCell ref="AF4:AL4"/>
    <mergeCell ref="AM4:AS4"/>
    <mergeCell ref="AT4:AX4"/>
    <mergeCell ref="AY4:BC4"/>
    <mergeCell ref="BD4:BR4"/>
    <mergeCell ref="BD5:BH5"/>
    <mergeCell ref="BI5:BM5"/>
    <mergeCell ref="BN5:BR5"/>
    <mergeCell ref="A4:A6"/>
    <mergeCell ref="B4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BB5:BB6"/>
    <mergeCell ref="BC5:BC6"/>
    <mergeCell ref="AW5:AW6"/>
    <mergeCell ref="AX5:AX6"/>
    <mergeCell ref="AY5:AY6"/>
    <mergeCell ref="AZ5:AZ6"/>
    <mergeCell ref="BA5:B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0"/>
  <sheetViews>
    <sheetView topLeftCell="A19" workbookViewId="0">
      <selection activeCell="C34" sqref="C34"/>
    </sheetView>
  </sheetViews>
  <sheetFormatPr defaultColWidth="8.7109375" defaultRowHeight="14.25"/>
  <cols>
    <col min="1" max="1" width="9.140625" style="167" customWidth="1"/>
    <col min="2" max="2" width="5.140625" style="167" customWidth="1"/>
    <col min="3" max="3" width="19.85546875" style="167" customWidth="1"/>
    <col min="4" max="4" width="10.42578125" style="167" customWidth="1"/>
    <col min="5" max="5" width="19.140625" style="167" customWidth="1"/>
    <col min="6" max="6" width="18" style="167" customWidth="1"/>
    <col min="7" max="7" width="15.5703125" style="167" customWidth="1"/>
    <col min="8" max="8" width="19.140625" style="167" customWidth="1"/>
    <col min="9" max="11" width="17.7109375" style="167" customWidth="1"/>
    <col min="12" max="12" width="15.42578125" style="167" customWidth="1"/>
    <col min="13" max="13" width="11" style="167" customWidth="1"/>
    <col min="14" max="14" width="6.28515625" style="167" customWidth="1"/>
    <col min="15" max="15" width="10.28515625" style="167" customWidth="1"/>
    <col min="16" max="16" width="9" style="167" customWidth="1"/>
    <col min="17" max="17" width="16.140625" style="167" customWidth="1"/>
    <col min="18" max="18" width="10.5703125" style="167" customWidth="1"/>
    <col min="19" max="19" width="10.85546875" style="167" customWidth="1"/>
    <col min="20" max="16381" width="9" style="167"/>
    <col min="16382" max="16384" width="8.7109375" style="167"/>
  </cols>
  <sheetData>
    <row r="1" spans="1:131" ht="18">
      <c r="A1" s="380" t="s">
        <v>266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</row>
    <row r="2" spans="1:131" ht="18">
      <c r="A2" s="380" t="s">
        <v>267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</row>
    <row r="3" spans="1:131">
      <c r="A3" s="188"/>
    </row>
    <row r="4" spans="1:131" ht="25.5" customHeight="1">
      <c r="A4" s="189" t="s">
        <v>1</v>
      </c>
      <c r="B4" s="189" t="s">
        <v>3</v>
      </c>
      <c r="C4" s="189" t="s">
        <v>268</v>
      </c>
      <c r="D4" s="189" t="s">
        <v>269</v>
      </c>
      <c r="E4" s="189" t="s">
        <v>270</v>
      </c>
      <c r="F4" s="189" t="s">
        <v>271</v>
      </c>
      <c r="G4" s="189" t="s">
        <v>272</v>
      </c>
      <c r="H4" s="189" t="s">
        <v>273</v>
      </c>
      <c r="I4" s="189" t="s">
        <v>274</v>
      </c>
      <c r="J4" s="189" t="s">
        <v>275</v>
      </c>
      <c r="K4" s="189" t="s">
        <v>276</v>
      </c>
      <c r="L4" s="187"/>
      <c r="M4" s="187"/>
    </row>
    <row r="5" spans="1:131" s="176" customFormat="1">
      <c r="A5" s="178" t="s">
        <v>633</v>
      </c>
      <c r="B5" s="190">
        <v>1</v>
      </c>
      <c r="C5" s="191" t="s">
        <v>634</v>
      </c>
      <c r="D5" s="178" t="s">
        <v>635</v>
      </c>
      <c r="E5" s="191" t="s">
        <v>636</v>
      </c>
      <c r="F5" s="191" t="s">
        <v>637</v>
      </c>
      <c r="G5" s="178">
        <v>2</v>
      </c>
      <c r="H5" s="297" t="s">
        <v>638</v>
      </c>
      <c r="I5" s="178" t="s">
        <v>639</v>
      </c>
      <c r="J5" s="191" t="s">
        <v>640</v>
      </c>
      <c r="K5" s="180" t="s">
        <v>641</v>
      </c>
      <c r="L5" s="181"/>
      <c r="M5" s="183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1"/>
      <c r="BC5" s="181"/>
      <c r="BD5" s="181"/>
      <c r="BE5" s="181"/>
      <c r="BF5" s="181"/>
      <c r="BG5" s="181"/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  <c r="CG5" s="181"/>
      <c r="CH5" s="181"/>
      <c r="CI5" s="181"/>
      <c r="CJ5" s="181"/>
      <c r="CK5" s="181"/>
      <c r="CL5" s="181"/>
      <c r="CM5" s="181"/>
      <c r="CN5" s="181"/>
      <c r="CO5" s="181"/>
      <c r="CP5" s="181"/>
      <c r="CQ5" s="181"/>
      <c r="CR5" s="181"/>
      <c r="CS5" s="181"/>
      <c r="CT5" s="181"/>
      <c r="CU5" s="181"/>
      <c r="CV5" s="181"/>
      <c r="CW5" s="181"/>
      <c r="CX5" s="181"/>
      <c r="CY5" s="181"/>
      <c r="CZ5" s="181"/>
      <c r="DA5" s="181"/>
      <c r="DB5" s="181"/>
      <c r="DC5" s="181"/>
      <c r="DD5" s="181"/>
      <c r="DE5" s="181"/>
      <c r="DF5" s="181"/>
      <c r="DG5" s="181"/>
      <c r="DH5" s="181"/>
      <c r="DI5" s="181"/>
      <c r="DJ5" s="181"/>
      <c r="DK5" s="181"/>
      <c r="DL5" s="181"/>
      <c r="DM5" s="181"/>
      <c r="DN5" s="181"/>
      <c r="DO5" s="181"/>
      <c r="DP5" s="181"/>
      <c r="DQ5" s="181"/>
      <c r="DR5" s="181"/>
      <c r="DS5" s="181"/>
      <c r="DT5" s="181"/>
      <c r="DU5" s="181"/>
      <c r="DV5" s="181"/>
      <c r="DW5" s="181"/>
      <c r="DX5" s="181"/>
      <c r="DY5" s="181"/>
      <c r="DZ5" s="181"/>
      <c r="EA5" s="181"/>
    </row>
    <row r="6" spans="1:131" s="176" customFormat="1">
      <c r="B6" s="173">
        <v>2</v>
      </c>
      <c r="C6" s="176" t="s">
        <v>642</v>
      </c>
      <c r="D6" s="173">
        <v>35</v>
      </c>
      <c r="E6" s="176" t="s">
        <v>643</v>
      </c>
      <c r="F6" s="176" t="s">
        <v>644</v>
      </c>
      <c r="G6" s="180">
        <v>3</v>
      </c>
      <c r="H6" s="298" t="s">
        <v>645</v>
      </c>
      <c r="I6" s="180" t="s">
        <v>639</v>
      </c>
      <c r="J6" s="176" t="s">
        <v>646</v>
      </c>
      <c r="K6" s="180" t="s">
        <v>647</v>
      </c>
      <c r="L6" s="181"/>
      <c r="M6" s="183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1"/>
      <c r="CL6" s="181"/>
      <c r="CM6" s="181"/>
      <c r="CN6" s="181"/>
      <c r="CO6" s="181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1"/>
      <c r="DA6" s="181"/>
      <c r="DB6" s="181"/>
      <c r="DC6" s="181"/>
      <c r="DD6" s="181"/>
      <c r="DE6" s="181"/>
      <c r="DF6" s="181"/>
      <c r="DG6" s="181"/>
      <c r="DH6" s="181"/>
      <c r="DI6" s="181"/>
      <c r="DJ6" s="181"/>
      <c r="DK6" s="181"/>
      <c r="DL6" s="181"/>
      <c r="DM6" s="181"/>
      <c r="DN6" s="181"/>
      <c r="DO6" s="181"/>
      <c r="DP6" s="181"/>
      <c r="DQ6" s="181"/>
      <c r="DR6" s="181"/>
      <c r="DS6" s="181"/>
      <c r="DT6" s="181"/>
      <c r="DU6" s="181"/>
      <c r="DV6" s="181"/>
      <c r="DW6" s="181"/>
      <c r="DX6" s="181"/>
      <c r="DY6" s="181"/>
      <c r="DZ6" s="181"/>
      <c r="EA6" s="181"/>
    </row>
    <row r="7" spans="1:131" s="176" customFormat="1">
      <c r="B7" s="173">
        <v>3</v>
      </c>
      <c r="C7" s="176" t="s">
        <v>648</v>
      </c>
      <c r="D7" s="173">
        <v>25</v>
      </c>
      <c r="E7" s="176" t="s">
        <v>643</v>
      </c>
      <c r="F7" s="176" t="s">
        <v>649</v>
      </c>
      <c r="G7" s="173">
        <v>2</v>
      </c>
      <c r="H7" s="298" t="s">
        <v>650</v>
      </c>
      <c r="I7" s="173" t="s">
        <v>651</v>
      </c>
      <c r="J7" s="176" t="s">
        <v>640</v>
      </c>
      <c r="K7" s="173" t="s">
        <v>641</v>
      </c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1"/>
      <c r="CL7" s="181"/>
      <c r="CM7" s="181"/>
      <c r="CN7" s="181"/>
      <c r="CO7" s="181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1"/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1"/>
      <c r="DL7" s="181"/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1"/>
      <c r="DX7" s="181"/>
      <c r="DY7" s="181"/>
      <c r="DZ7" s="181"/>
      <c r="EA7" s="181"/>
    </row>
    <row r="8" spans="1:131" s="176" customFormat="1">
      <c r="B8" s="173">
        <v>4</v>
      </c>
      <c r="C8" s="176" t="s">
        <v>652</v>
      </c>
      <c r="D8" s="173">
        <v>25</v>
      </c>
      <c r="E8" s="176" t="s">
        <v>643</v>
      </c>
      <c r="F8" s="176" t="s">
        <v>653</v>
      </c>
      <c r="G8" s="173">
        <v>3</v>
      </c>
      <c r="H8" s="298" t="s">
        <v>654</v>
      </c>
      <c r="I8" s="173" t="s">
        <v>655</v>
      </c>
      <c r="J8" s="176" t="s">
        <v>640</v>
      </c>
      <c r="K8" s="173" t="s">
        <v>641</v>
      </c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181"/>
      <c r="BV8" s="181"/>
      <c r="BW8" s="181"/>
      <c r="BX8" s="181"/>
      <c r="BY8" s="181"/>
      <c r="BZ8" s="181"/>
      <c r="CA8" s="181"/>
      <c r="CB8" s="181"/>
      <c r="CC8" s="181"/>
      <c r="CD8" s="181"/>
      <c r="CE8" s="181"/>
      <c r="CF8" s="181"/>
      <c r="CG8" s="181"/>
      <c r="CH8" s="181"/>
      <c r="CI8" s="181"/>
      <c r="CJ8" s="181"/>
      <c r="CK8" s="181"/>
      <c r="CL8" s="181"/>
      <c r="CM8" s="181"/>
      <c r="CN8" s="181"/>
      <c r="CO8" s="181"/>
      <c r="CP8" s="181"/>
      <c r="CQ8" s="181"/>
      <c r="CR8" s="181"/>
      <c r="CS8" s="181"/>
      <c r="CT8" s="181"/>
      <c r="CU8" s="181"/>
      <c r="CV8" s="181"/>
      <c r="CW8" s="181"/>
      <c r="CX8" s="181"/>
      <c r="CY8" s="181"/>
      <c r="CZ8" s="181"/>
      <c r="DA8" s="181"/>
      <c r="DB8" s="181"/>
      <c r="DC8" s="181"/>
      <c r="DD8" s="181"/>
      <c r="DE8" s="181"/>
      <c r="DF8" s="181"/>
      <c r="DG8" s="181"/>
      <c r="DH8" s="181"/>
      <c r="DI8" s="181"/>
      <c r="DJ8" s="181"/>
      <c r="DK8" s="181"/>
      <c r="DL8" s="181"/>
      <c r="DM8" s="181"/>
      <c r="DN8" s="181"/>
      <c r="DO8" s="181"/>
      <c r="DP8" s="181"/>
      <c r="DQ8" s="181"/>
      <c r="DR8" s="181"/>
      <c r="DS8" s="181"/>
      <c r="DT8" s="181"/>
      <c r="DU8" s="181"/>
      <c r="DV8" s="181"/>
      <c r="DW8" s="181"/>
      <c r="DX8" s="181"/>
      <c r="DY8" s="181"/>
      <c r="DZ8" s="181"/>
      <c r="EA8" s="181"/>
    </row>
    <row r="9" spans="1:131" s="176" customFormat="1">
      <c r="B9" s="173">
        <v>5</v>
      </c>
      <c r="C9" s="191" t="s">
        <v>715</v>
      </c>
      <c r="D9" s="178">
        <v>20</v>
      </c>
      <c r="E9" s="191" t="s">
        <v>716</v>
      </c>
      <c r="F9" s="191" t="s">
        <v>717</v>
      </c>
      <c r="G9" s="178">
        <v>1</v>
      </c>
      <c r="H9" s="321">
        <v>44172</v>
      </c>
      <c r="I9" s="178" t="s">
        <v>655</v>
      </c>
      <c r="J9" s="191" t="s">
        <v>718</v>
      </c>
      <c r="K9" s="180" t="s">
        <v>641</v>
      </c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</row>
    <row r="10" spans="1:131" s="176" customFormat="1">
      <c r="B10" s="173">
        <v>6</v>
      </c>
      <c r="C10" s="176" t="s">
        <v>719</v>
      </c>
      <c r="D10" s="173">
        <v>40</v>
      </c>
      <c r="E10" s="176" t="s">
        <v>716</v>
      </c>
      <c r="F10" s="176" t="s">
        <v>720</v>
      </c>
      <c r="G10" s="180">
        <v>4</v>
      </c>
      <c r="H10" s="175" t="s">
        <v>721</v>
      </c>
      <c r="I10" s="180" t="s">
        <v>722</v>
      </c>
      <c r="J10" s="176" t="s">
        <v>723</v>
      </c>
      <c r="K10" s="180" t="s">
        <v>641</v>
      </c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  <c r="CN10" s="181"/>
      <c r="CO10" s="181"/>
      <c r="CP10" s="181"/>
      <c r="CQ10" s="181"/>
      <c r="CR10" s="181"/>
      <c r="CS10" s="181"/>
      <c r="CT10" s="181"/>
      <c r="CU10" s="181"/>
      <c r="CV10" s="181"/>
      <c r="CW10" s="181"/>
      <c r="CX10" s="181"/>
      <c r="CY10" s="181"/>
      <c r="CZ10" s="181"/>
      <c r="DA10" s="181"/>
      <c r="DB10" s="181"/>
      <c r="DC10" s="181"/>
      <c r="DD10" s="181"/>
      <c r="DE10" s="181"/>
      <c r="DF10" s="181"/>
      <c r="DG10" s="181"/>
      <c r="DH10" s="181"/>
      <c r="DI10" s="181"/>
      <c r="DJ10" s="181"/>
      <c r="DK10" s="181"/>
      <c r="DL10" s="181"/>
      <c r="DM10" s="181"/>
      <c r="DN10" s="181"/>
      <c r="DO10" s="181"/>
      <c r="DP10" s="181"/>
      <c r="DQ10" s="181"/>
      <c r="DR10" s="181"/>
      <c r="DS10" s="181"/>
      <c r="DT10" s="181"/>
      <c r="DU10" s="181"/>
      <c r="DV10" s="181"/>
      <c r="DW10" s="181"/>
      <c r="DX10" s="181"/>
      <c r="DY10" s="181"/>
      <c r="DZ10" s="181"/>
      <c r="EA10" s="181"/>
    </row>
    <row r="11" spans="1:131" s="176" customFormat="1">
      <c r="B11" s="173">
        <v>7</v>
      </c>
      <c r="C11" s="191" t="s">
        <v>745</v>
      </c>
      <c r="D11" s="178">
        <v>21</v>
      </c>
      <c r="E11" s="191" t="s">
        <v>746</v>
      </c>
      <c r="F11" s="191" t="s">
        <v>747</v>
      </c>
      <c r="G11" s="178">
        <v>1</v>
      </c>
      <c r="H11" s="321">
        <v>44036</v>
      </c>
      <c r="I11" s="178" t="s">
        <v>748</v>
      </c>
      <c r="J11" s="191" t="s">
        <v>640</v>
      </c>
      <c r="K11" s="180" t="s">
        <v>677</v>
      </c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181"/>
      <c r="BO11" s="181"/>
      <c r="BP11" s="181"/>
      <c r="BQ11" s="181"/>
      <c r="BR11" s="181"/>
      <c r="BS11" s="181"/>
      <c r="BT11" s="181"/>
      <c r="BU11" s="181"/>
      <c r="BV11" s="181"/>
      <c r="BW11" s="181"/>
      <c r="BX11" s="181"/>
      <c r="BY11" s="181"/>
      <c r="BZ11" s="181"/>
      <c r="CA11" s="181"/>
      <c r="CB11" s="181"/>
      <c r="CC11" s="181"/>
      <c r="CD11" s="181"/>
      <c r="CE11" s="181"/>
      <c r="CF11" s="181"/>
      <c r="CG11" s="181"/>
      <c r="CH11" s="181"/>
      <c r="CI11" s="181"/>
      <c r="CJ11" s="181"/>
      <c r="CK11" s="181"/>
      <c r="CL11" s="181"/>
      <c r="CM11" s="181"/>
      <c r="CN11" s="181"/>
      <c r="CO11" s="181"/>
      <c r="CP11" s="181"/>
      <c r="CQ11" s="181"/>
      <c r="CR11" s="181"/>
      <c r="CS11" s="181"/>
      <c r="CT11" s="181"/>
      <c r="CU11" s="181"/>
      <c r="CV11" s="181"/>
      <c r="CW11" s="181"/>
      <c r="CX11" s="181"/>
      <c r="CY11" s="181"/>
      <c r="CZ11" s="181"/>
      <c r="DA11" s="181"/>
      <c r="DB11" s="181"/>
      <c r="DC11" s="181"/>
      <c r="DD11" s="181"/>
      <c r="DE11" s="181"/>
      <c r="DF11" s="181"/>
      <c r="DG11" s="181"/>
      <c r="DH11" s="181"/>
      <c r="DI11" s="181"/>
      <c r="DJ11" s="181"/>
      <c r="DK11" s="181"/>
      <c r="DL11" s="181"/>
      <c r="DM11" s="181"/>
      <c r="DN11" s="181"/>
      <c r="DO11" s="181"/>
      <c r="DP11" s="181"/>
      <c r="DQ11" s="181"/>
      <c r="DR11" s="181"/>
      <c r="DS11" s="181"/>
      <c r="DT11" s="181"/>
      <c r="DU11" s="181"/>
      <c r="DV11" s="181"/>
      <c r="DW11" s="181"/>
      <c r="DX11" s="181"/>
      <c r="DY11" s="181"/>
      <c r="DZ11" s="181"/>
      <c r="EA11" s="181"/>
    </row>
    <row r="12" spans="1:131" s="176" customFormat="1">
      <c r="B12" s="173">
        <v>8</v>
      </c>
      <c r="C12" s="176" t="s">
        <v>768</v>
      </c>
      <c r="D12" s="173">
        <v>37</v>
      </c>
      <c r="E12" s="176" t="s">
        <v>769</v>
      </c>
      <c r="F12" s="176" t="s">
        <v>770</v>
      </c>
      <c r="G12" s="173">
        <v>6</v>
      </c>
      <c r="H12" s="324" t="s">
        <v>771</v>
      </c>
      <c r="I12" s="173" t="s">
        <v>748</v>
      </c>
      <c r="J12" s="176" t="s">
        <v>772</v>
      </c>
      <c r="K12" s="173" t="s">
        <v>641</v>
      </c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181"/>
      <c r="BO12" s="181"/>
      <c r="BP12" s="181"/>
      <c r="BQ12" s="181"/>
      <c r="BR12" s="181"/>
      <c r="BS12" s="181"/>
      <c r="BT12" s="181"/>
      <c r="BU12" s="181"/>
      <c r="BV12" s="181"/>
      <c r="BW12" s="181"/>
      <c r="BX12" s="181"/>
      <c r="BY12" s="181"/>
      <c r="BZ12" s="181"/>
      <c r="CA12" s="181"/>
      <c r="CB12" s="181"/>
      <c r="CC12" s="181"/>
      <c r="CD12" s="181"/>
      <c r="CE12" s="181"/>
      <c r="CF12" s="181"/>
      <c r="CG12" s="181"/>
      <c r="CH12" s="181"/>
      <c r="CI12" s="181"/>
      <c r="CJ12" s="181"/>
      <c r="CK12" s="181"/>
      <c r="CL12" s="181"/>
      <c r="CM12" s="181"/>
      <c r="CN12" s="181"/>
      <c r="CO12" s="181"/>
      <c r="CP12" s="181"/>
      <c r="CQ12" s="181"/>
      <c r="CR12" s="181"/>
      <c r="CS12" s="181"/>
      <c r="CT12" s="181"/>
      <c r="CU12" s="181"/>
      <c r="CV12" s="181"/>
      <c r="CW12" s="181"/>
      <c r="CX12" s="181"/>
      <c r="CY12" s="181"/>
      <c r="CZ12" s="181"/>
      <c r="DA12" s="181"/>
      <c r="DB12" s="181"/>
      <c r="DC12" s="181"/>
      <c r="DD12" s="181"/>
      <c r="DE12" s="181"/>
      <c r="DF12" s="181"/>
      <c r="DG12" s="181"/>
      <c r="DH12" s="181"/>
      <c r="DI12" s="181"/>
      <c r="DJ12" s="181"/>
      <c r="DK12" s="181"/>
      <c r="DL12" s="181"/>
      <c r="DM12" s="181"/>
      <c r="DN12" s="181"/>
      <c r="DO12" s="181"/>
      <c r="DP12" s="181"/>
      <c r="DQ12" s="181"/>
      <c r="DR12" s="181"/>
      <c r="DS12" s="181"/>
      <c r="DT12" s="181"/>
      <c r="DU12" s="181"/>
      <c r="DV12" s="181"/>
      <c r="DW12" s="181"/>
      <c r="DX12" s="181"/>
      <c r="DY12" s="181"/>
      <c r="DZ12" s="181"/>
      <c r="EA12" s="181"/>
    </row>
    <row r="13" spans="1:131" s="176" customFormat="1">
      <c r="B13" s="173">
        <v>9</v>
      </c>
      <c r="C13" s="176" t="s">
        <v>773</v>
      </c>
      <c r="D13" s="173">
        <v>40</v>
      </c>
      <c r="E13" s="176" t="s">
        <v>774</v>
      </c>
      <c r="F13" s="176" t="s">
        <v>775</v>
      </c>
      <c r="G13" s="173">
        <v>4</v>
      </c>
      <c r="H13" s="324" t="s">
        <v>776</v>
      </c>
      <c r="I13" s="173" t="s">
        <v>777</v>
      </c>
      <c r="J13" s="176" t="s">
        <v>778</v>
      </c>
      <c r="K13" s="173" t="s">
        <v>641</v>
      </c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1"/>
      <c r="CR13" s="181"/>
      <c r="CS13" s="181"/>
      <c r="CT13" s="181"/>
      <c r="CU13" s="181"/>
      <c r="CV13" s="181"/>
      <c r="CW13" s="181"/>
      <c r="CX13" s="181"/>
      <c r="CY13" s="181"/>
      <c r="CZ13" s="181"/>
      <c r="DA13" s="181"/>
      <c r="DB13" s="181"/>
      <c r="DC13" s="181"/>
      <c r="DD13" s="181"/>
      <c r="DE13" s="181"/>
      <c r="DF13" s="181"/>
      <c r="DG13" s="181"/>
      <c r="DH13" s="181"/>
      <c r="DI13" s="181"/>
      <c r="DJ13" s="181"/>
      <c r="DK13" s="181"/>
      <c r="DL13" s="181"/>
      <c r="DM13" s="181"/>
      <c r="DN13" s="181"/>
      <c r="DO13" s="181"/>
      <c r="DP13" s="181"/>
      <c r="DQ13" s="181"/>
      <c r="DR13" s="181"/>
      <c r="DS13" s="181"/>
      <c r="DT13" s="181"/>
      <c r="DU13" s="181"/>
      <c r="DV13" s="181"/>
      <c r="DW13" s="181"/>
      <c r="DX13" s="181"/>
      <c r="DY13" s="181"/>
      <c r="DZ13" s="181"/>
      <c r="EA13" s="181"/>
    </row>
    <row r="14" spans="1:131" s="176" customFormat="1">
      <c r="B14" s="173">
        <v>10</v>
      </c>
      <c r="C14" s="176" t="s">
        <v>779</v>
      </c>
      <c r="D14" s="173">
        <v>20</v>
      </c>
      <c r="E14" s="176" t="s">
        <v>774</v>
      </c>
      <c r="F14" s="176" t="s">
        <v>780</v>
      </c>
      <c r="G14" s="173">
        <v>1</v>
      </c>
      <c r="H14" s="298" t="s">
        <v>781</v>
      </c>
      <c r="I14" s="173" t="s">
        <v>782</v>
      </c>
      <c r="J14" s="176" t="s">
        <v>640</v>
      </c>
      <c r="K14" s="173" t="s">
        <v>641</v>
      </c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</row>
    <row r="15" spans="1:131" s="176" customFormat="1">
      <c r="B15" s="173">
        <v>11</v>
      </c>
      <c r="C15" s="176" t="s">
        <v>859</v>
      </c>
      <c r="D15" s="173">
        <v>24</v>
      </c>
      <c r="E15" s="176" t="s">
        <v>831</v>
      </c>
      <c r="F15" s="176" t="s">
        <v>860</v>
      </c>
      <c r="G15" s="173">
        <v>2</v>
      </c>
      <c r="H15" s="176" t="s">
        <v>861</v>
      </c>
      <c r="I15" s="173" t="s">
        <v>655</v>
      </c>
      <c r="J15" s="176" t="s">
        <v>640</v>
      </c>
      <c r="K15" s="173" t="s">
        <v>641</v>
      </c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</row>
    <row r="18" spans="1:83" ht="18">
      <c r="A18" s="380" t="s">
        <v>277</v>
      </c>
      <c r="B18" s="380"/>
      <c r="C18" s="380"/>
      <c r="D18" s="380"/>
      <c r="E18" s="380"/>
      <c r="F18" s="380"/>
      <c r="G18" s="380"/>
      <c r="H18" s="380"/>
      <c r="I18" s="185"/>
      <c r="J18" s="185"/>
      <c r="K18" s="185"/>
    </row>
    <row r="19" spans="1:83" ht="18">
      <c r="A19" s="380" t="s">
        <v>267</v>
      </c>
      <c r="B19" s="380"/>
      <c r="C19" s="380"/>
      <c r="D19" s="380"/>
      <c r="E19" s="380"/>
      <c r="F19" s="380"/>
      <c r="G19" s="380"/>
      <c r="H19" s="380"/>
      <c r="I19" s="185"/>
      <c r="J19" s="185"/>
      <c r="K19" s="185"/>
    </row>
    <row r="20" spans="1:83" ht="18">
      <c r="A20" s="168"/>
      <c r="B20" s="168"/>
    </row>
    <row r="21" spans="1:83" ht="22.5" customHeight="1">
      <c r="A21" s="189" t="s">
        <v>1</v>
      </c>
      <c r="B21" s="189" t="s">
        <v>3</v>
      </c>
      <c r="C21" s="189" t="s">
        <v>268</v>
      </c>
      <c r="D21" s="189" t="s">
        <v>269</v>
      </c>
      <c r="E21" s="189" t="s">
        <v>270</v>
      </c>
      <c r="F21" s="189" t="s">
        <v>271</v>
      </c>
      <c r="G21" s="189" t="s">
        <v>278</v>
      </c>
      <c r="H21" s="189" t="s">
        <v>279</v>
      </c>
    </row>
    <row r="22" spans="1:83" s="176" customFormat="1">
      <c r="A22" s="178" t="s">
        <v>633</v>
      </c>
      <c r="B22" s="178">
        <v>1</v>
      </c>
      <c r="C22" s="299" t="s">
        <v>656</v>
      </c>
      <c r="D22" s="300" t="s">
        <v>657</v>
      </c>
      <c r="E22" s="300" t="s">
        <v>643</v>
      </c>
      <c r="F22" s="300" t="s">
        <v>658</v>
      </c>
      <c r="G22" s="301" t="s">
        <v>659</v>
      </c>
      <c r="H22" s="302" t="s">
        <v>640</v>
      </c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  <c r="BP22" s="181"/>
      <c r="BQ22" s="181"/>
      <c r="BR22" s="181"/>
      <c r="BS22" s="181"/>
      <c r="BT22" s="181"/>
      <c r="BU22" s="181"/>
      <c r="BV22" s="181"/>
      <c r="BW22" s="181"/>
      <c r="BX22" s="181"/>
      <c r="BY22" s="181"/>
      <c r="BZ22" s="181"/>
      <c r="CA22" s="181"/>
      <c r="CB22" s="181"/>
      <c r="CC22" s="181"/>
      <c r="CD22" s="181"/>
      <c r="CE22" s="192"/>
    </row>
    <row r="23" spans="1:83" s="176" customFormat="1">
      <c r="B23" s="180">
        <v>2</v>
      </c>
      <c r="C23" s="303" t="s">
        <v>660</v>
      </c>
      <c r="D23" s="300" t="s">
        <v>661</v>
      </c>
      <c r="E23" s="300" t="s">
        <v>643</v>
      </c>
      <c r="F23" s="300" t="s">
        <v>662</v>
      </c>
      <c r="G23" s="301" t="s">
        <v>663</v>
      </c>
      <c r="H23" s="302" t="s">
        <v>640</v>
      </c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  <c r="BK23" s="181"/>
      <c r="BL23" s="181"/>
      <c r="BM23" s="181"/>
      <c r="BN23" s="181"/>
      <c r="BO23" s="181"/>
      <c r="BP23" s="181"/>
      <c r="BQ23" s="181"/>
      <c r="BR23" s="181"/>
      <c r="BS23" s="181"/>
      <c r="BT23" s="181"/>
      <c r="BU23" s="181"/>
      <c r="BV23" s="181"/>
      <c r="BW23" s="181"/>
      <c r="BX23" s="181"/>
      <c r="BY23" s="181"/>
      <c r="BZ23" s="181"/>
      <c r="CA23" s="181"/>
      <c r="CB23" s="181"/>
      <c r="CC23" s="181"/>
      <c r="CD23" s="181"/>
      <c r="CE23" s="192"/>
    </row>
    <row r="24" spans="1:83" s="176" customFormat="1">
      <c r="B24" s="180">
        <v>3</v>
      </c>
      <c r="C24" s="303" t="s">
        <v>664</v>
      </c>
      <c r="D24" s="300" t="s">
        <v>665</v>
      </c>
      <c r="E24" s="300" t="s">
        <v>636</v>
      </c>
      <c r="F24" s="300" t="s">
        <v>666</v>
      </c>
      <c r="G24" s="301" t="s">
        <v>667</v>
      </c>
      <c r="H24" s="302" t="s">
        <v>640</v>
      </c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  <c r="BP24" s="181"/>
      <c r="BQ24" s="181"/>
      <c r="BR24" s="181"/>
      <c r="BS24" s="181"/>
      <c r="BT24" s="181"/>
      <c r="BU24" s="181"/>
      <c r="BV24" s="181"/>
      <c r="BW24" s="181"/>
      <c r="BX24" s="181"/>
      <c r="BY24" s="181"/>
      <c r="BZ24" s="181"/>
      <c r="CA24" s="181"/>
      <c r="CB24" s="181"/>
      <c r="CC24" s="181"/>
      <c r="CD24" s="181"/>
      <c r="CE24" s="192"/>
    </row>
    <row r="25" spans="1:83" s="176" customFormat="1">
      <c r="B25" s="180">
        <v>4</v>
      </c>
      <c r="C25" s="322" t="s">
        <v>724</v>
      </c>
      <c r="D25" s="190">
        <v>32</v>
      </c>
      <c r="E25" s="322" t="s">
        <v>716</v>
      </c>
      <c r="F25" s="322" t="s">
        <v>725</v>
      </c>
      <c r="G25" s="323">
        <v>44113</v>
      </c>
      <c r="H25" s="322" t="s">
        <v>726</v>
      </c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  <c r="BK25" s="181"/>
      <c r="BL25" s="181"/>
      <c r="BM25" s="181"/>
      <c r="BN25" s="181"/>
      <c r="BO25" s="181"/>
      <c r="BP25" s="181"/>
      <c r="BQ25" s="181"/>
      <c r="BR25" s="181"/>
      <c r="BS25" s="181"/>
      <c r="BT25" s="181"/>
      <c r="BU25" s="181"/>
      <c r="BV25" s="181"/>
      <c r="BW25" s="181"/>
      <c r="BX25" s="181"/>
      <c r="BY25" s="181"/>
      <c r="BZ25" s="181"/>
      <c r="CA25" s="181"/>
      <c r="CB25" s="181"/>
      <c r="CC25" s="181"/>
      <c r="CD25" s="181"/>
      <c r="CE25" s="192"/>
    </row>
    <row r="26" spans="1:83" s="176" customFormat="1">
      <c r="B26" s="180">
        <v>5</v>
      </c>
      <c r="C26" s="322" t="s">
        <v>749</v>
      </c>
      <c r="D26" s="190">
        <v>27</v>
      </c>
      <c r="E26" s="322" t="s">
        <v>746</v>
      </c>
      <c r="F26" s="322" t="s">
        <v>750</v>
      </c>
      <c r="G26" s="323">
        <v>44076</v>
      </c>
      <c r="H26" s="322" t="s">
        <v>751</v>
      </c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  <c r="BP26" s="181"/>
      <c r="BQ26" s="181"/>
      <c r="BR26" s="181"/>
      <c r="BS26" s="181"/>
      <c r="BT26" s="181"/>
      <c r="BU26" s="181"/>
      <c r="BV26" s="181"/>
      <c r="BW26" s="181"/>
      <c r="BX26" s="181"/>
      <c r="BY26" s="181"/>
      <c r="BZ26" s="181"/>
      <c r="CA26" s="181"/>
      <c r="CB26" s="181"/>
      <c r="CC26" s="181"/>
      <c r="CD26" s="181"/>
      <c r="CE26" s="192"/>
    </row>
    <row r="27" spans="1:83" s="176" customFormat="1">
      <c r="B27" s="180">
        <v>6</v>
      </c>
      <c r="C27" s="174" t="s">
        <v>752</v>
      </c>
      <c r="D27" s="173">
        <v>34</v>
      </c>
      <c r="E27" s="322" t="s">
        <v>746</v>
      </c>
      <c r="F27" s="174" t="s">
        <v>753</v>
      </c>
      <c r="G27" s="175">
        <v>44095</v>
      </c>
      <c r="H27" s="322" t="s">
        <v>751</v>
      </c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1"/>
      <c r="AW27" s="181"/>
      <c r="AX27" s="181"/>
      <c r="AY27" s="181"/>
      <c r="AZ27" s="181"/>
      <c r="BA27" s="181"/>
      <c r="BB27" s="181"/>
      <c r="BC27" s="181"/>
      <c r="BD27" s="181"/>
      <c r="BE27" s="181"/>
      <c r="BF27" s="181"/>
      <c r="BG27" s="181"/>
      <c r="BH27" s="181"/>
      <c r="BI27" s="181"/>
      <c r="BJ27" s="181"/>
      <c r="BK27" s="181"/>
      <c r="BL27" s="181"/>
      <c r="BM27" s="181"/>
      <c r="BN27" s="181"/>
      <c r="BO27" s="181"/>
      <c r="BP27" s="181"/>
      <c r="BQ27" s="181"/>
      <c r="BR27" s="181"/>
      <c r="BS27" s="181"/>
      <c r="BT27" s="181"/>
      <c r="BU27" s="181"/>
      <c r="BV27" s="181"/>
      <c r="BW27" s="181"/>
      <c r="BX27" s="181"/>
      <c r="BY27" s="181"/>
      <c r="BZ27" s="181"/>
      <c r="CA27" s="181"/>
      <c r="CB27" s="181"/>
      <c r="CC27" s="181"/>
      <c r="CD27" s="181"/>
      <c r="CE27" s="192"/>
    </row>
    <row r="28" spans="1:83" s="176" customFormat="1">
      <c r="B28" s="180">
        <v>7</v>
      </c>
      <c r="C28" s="176" t="s">
        <v>754</v>
      </c>
      <c r="D28" s="173">
        <v>39</v>
      </c>
      <c r="E28" s="174" t="s">
        <v>746</v>
      </c>
      <c r="F28" s="176" t="s">
        <v>755</v>
      </c>
      <c r="G28" s="175">
        <v>44095</v>
      </c>
      <c r="H28" s="322" t="s">
        <v>640</v>
      </c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1"/>
      <c r="BH28" s="181"/>
      <c r="BI28" s="181"/>
      <c r="BJ28" s="181"/>
      <c r="BK28" s="181"/>
      <c r="BL28" s="181"/>
      <c r="BM28" s="181"/>
      <c r="BN28" s="181"/>
      <c r="BO28" s="181"/>
      <c r="BP28" s="181"/>
      <c r="BQ28" s="181"/>
      <c r="BR28" s="181"/>
      <c r="BS28" s="181"/>
      <c r="BT28" s="181"/>
      <c r="BU28" s="181"/>
      <c r="BV28" s="181"/>
      <c r="BW28" s="181"/>
      <c r="BX28" s="181"/>
      <c r="BY28" s="181"/>
      <c r="BZ28" s="181"/>
      <c r="CA28" s="181"/>
      <c r="CB28" s="181"/>
      <c r="CC28" s="181"/>
      <c r="CD28" s="181"/>
      <c r="CE28" s="192"/>
    </row>
    <row r="29" spans="1:83" s="176" customFormat="1" ht="15" customHeight="1">
      <c r="B29" s="180">
        <v>8</v>
      </c>
      <c r="C29" s="176" t="s">
        <v>783</v>
      </c>
      <c r="D29" s="173">
        <v>31</v>
      </c>
      <c r="E29" s="174" t="s">
        <v>784</v>
      </c>
      <c r="F29" s="176" t="s">
        <v>785</v>
      </c>
      <c r="G29" s="298" t="s">
        <v>663</v>
      </c>
      <c r="H29" s="325" t="s">
        <v>786</v>
      </c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92"/>
    </row>
    <row r="30" spans="1:83" s="176" customFormat="1">
      <c r="B30" s="180">
        <v>9</v>
      </c>
      <c r="C30" s="176" t="s">
        <v>828</v>
      </c>
      <c r="D30" s="173">
        <v>36</v>
      </c>
      <c r="E30" s="174" t="s">
        <v>862</v>
      </c>
      <c r="F30" s="176" t="s">
        <v>456</v>
      </c>
      <c r="G30" s="175">
        <v>44021</v>
      </c>
      <c r="H30" s="174" t="s">
        <v>863</v>
      </c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92"/>
    </row>
  </sheetData>
  <mergeCells count="4">
    <mergeCell ref="A1:K1"/>
    <mergeCell ref="A2:K2"/>
    <mergeCell ref="A18:H18"/>
    <mergeCell ref="A19:H19"/>
  </mergeCells>
  <pageMargins left="0.75" right="0.75" top="1" bottom="1" header="0.5" footer="0.5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G19" sqref="G19"/>
    </sheetView>
  </sheetViews>
  <sheetFormatPr defaultColWidth="8.7109375" defaultRowHeight="14.25"/>
  <cols>
    <col min="1" max="1" width="9.140625" style="167" customWidth="1"/>
    <col min="2" max="2" width="5.140625" style="167" customWidth="1"/>
    <col min="3" max="3" width="17.28515625" style="167" customWidth="1"/>
    <col min="4" max="4" width="10.42578125" style="167" customWidth="1"/>
    <col min="5" max="5" width="14.140625" style="167" customWidth="1"/>
    <col min="6" max="6" width="18" style="167" customWidth="1"/>
    <col min="7" max="7" width="13.5703125" style="167" customWidth="1"/>
    <col min="8" max="8" width="11" style="167" customWidth="1"/>
    <col min="9" max="9" width="9.5703125" style="167" customWidth="1"/>
    <col min="10" max="10" width="8.85546875" style="167" customWidth="1"/>
    <col min="11" max="11" width="9.42578125" style="167" customWidth="1"/>
    <col min="12" max="12" width="7.7109375" style="167" customWidth="1"/>
    <col min="13" max="13" width="8.42578125" style="167" customWidth="1"/>
    <col min="14" max="14" width="9.5703125" style="167" customWidth="1"/>
    <col min="15" max="15" width="15" style="167" customWidth="1"/>
    <col min="16" max="16" width="12.28515625" style="167" customWidth="1"/>
    <col min="17" max="17" width="13.140625" style="167" customWidth="1"/>
    <col min="18" max="20" width="10.5703125" style="167" customWidth="1"/>
    <col min="21" max="21" width="10.85546875" style="167" customWidth="1"/>
    <col min="22" max="16383" width="9" style="167"/>
    <col min="16384" max="16384" width="8.7109375" style="167"/>
  </cols>
  <sheetData>
    <row r="1" spans="1:20" ht="18">
      <c r="A1" s="380" t="s">
        <v>280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0"/>
      <c r="O1" s="380"/>
      <c r="P1" s="380"/>
      <c r="Q1" s="380"/>
      <c r="R1" s="380"/>
      <c r="S1" s="380"/>
    </row>
    <row r="2" spans="1:20" ht="18">
      <c r="A2" s="380" t="s">
        <v>267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0"/>
      <c r="P2" s="380"/>
      <c r="Q2" s="380"/>
      <c r="R2" s="380"/>
      <c r="S2" s="380"/>
    </row>
    <row r="3" spans="1:20" ht="18">
      <c r="B3" s="168"/>
    </row>
    <row r="4" spans="1:20" ht="63">
      <c r="A4" s="169" t="s">
        <v>1</v>
      </c>
      <c r="B4" s="170" t="s">
        <v>3</v>
      </c>
      <c r="C4" s="170" t="s">
        <v>268</v>
      </c>
      <c r="D4" s="170" t="s">
        <v>269</v>
      </c>
      <c r="E4" s="170" t="s">
        <v>271</v>
      </c>
      <c r="F4" s="170" t="s">
        <v>270</v>
      </c>
      <c r="G4" s="170" t="s">
        <v>281</v>
      </c>
      <c r="H4" s="186" t="s">
        <v>282</v>
      </c>
      <c r="I4" s="186" t="s">
        <v>283</v>
      </c>
      <c r="J4" s="186" t="s">
        <v>284</v>
      </c>
      <c r="K4" s="186" t="s">
        <v>285</v>
      </c>
      <c r="L4" s="186" t="s">
        <v>286</v>
      </c>
      <c r="M4" s="186" t="s">
        <v>287</v>
      </c>
      <c r="N4" s="186" t="s">
        <v>288</v>
      </c>
      <c r="O4" s="170" t="s">
        <v>289</v>
      </c>
      <c r="P4" s="186" t="s">
        <v>290</v>
      </c>
      <c r="Q4" s="186" t="s">
        <v>291</v>
      </c>
      <c r="R4" s="170" t="s">
        <v>292</v>
      </c>
      <c r="S4" s="186" t="s">
        <v>293</v>
      </c>
      <c r="T4" s="187"/>
    </row>
    <row r="5" spans="1:20" ht="15">
      <c r="A5" s="304" t="s">
        <v>633</v>
      </c>
      <c r="B5" s="173">
        <v>1</v>
      </c>
      <c r="C5" s="299" t="s">
        <v>656</v>
      </c>
      <c r="D5" s="300" t="s">
        <v>657</v>
      </c>
      <c r="E5" s="300" t="s">
        <v>658</v>
      </c>
      <c r="F5" s="300" t="s">
        <v>643</v>
      </c>
      <c r="G5" s="301" t="s">
        <v>668</v>
      </c>
      <c r="H5" s="300" t="s">
        <v>669</v>
      </c>
      <c r="I5" s="300" t="s">
        <v>670</v>
      </c>
      <c r="J5" s="305" t="s">
        <v>458</v>
      </c>
      <c r="K5" s="300" t="s">
        <v>669</v>
      </c>
      <c r="L5" s="300" t="s">
        <v>174</v>
      </c>
      <c r="M5" s="173">
        <v>3700</v>
      </c>
      <c r="N5" s="300" t="s">
        <v>671</v>
      </c>
      <c r="O5" s="306" t="s">
        <v>672</v>
      </c>
      <c r="P5" s="306" t="s">
        <v>672</v>
      </c>
      <c r="Q5" s="307" t="s">
        <v>673</v>
      </c>
      <c r="R5" s="307" t="s">
        <v>674</v>
      </c>
      <c r="S5" s="300" t="s">
        <v>675</v>
      </c>
      <c r="T5" s="181"/>
    </row>
    <row r="6" spans="1:20">
      <c r="A6" s="172"/>
      <c r="B6" s="173">
        <v>2</v>
      </c>
      <c r="C6" s="303" t="s">
        <v>660</v>
      </c>
      <c r="D6" s="300" t="s">
        <v>661</v>
      </c>
      <c r="E6" s="300" t="s">
        <v>662</v>
      </c>
      <c r="F6" s="300" t="s">
        <v>643</v>
      </c>
      <c r="G6" s="301" t="s">
        <v>676</v>
      </c>
      <c r="H6" s="300" t="s">
        <v>669</v>
      </c>
      <c r="I6" s="300" t="s">
        <v>670</v>
      </c>
      <c r="J6" s="300" t="s">
        <v>458</v>
      </c>
      <c r="K6" s="300" t="s">
        <v>669</v>
      </c>
      <c r="L6" s="300" t="s">
        <v>142</v>
      </c>
      <c r="M6" s="173">
        <v>3000</v>
      </c>
      <c r="N6" s="300" t="s">
        <v>677</v>
      </c>
      <c r="O6" s="301" t="s">
        <v>678</v>
      </c>
      <c r="P6" s="301" t="s">
        <v>676</v>
      </c>
      <c r="Q6" s="300" t="s">
        <v>679</v>
      </c>
      <c r="R6" s="300" t="s">
        <v>680</v>
      </c>
      <c r="S6" s="300" t="s">
        <v>681</v>
      </c>
      <c r="T6" s="181"/>
    </row>
    <row r="7" spans="1:20">
      <c r="A7" s="172"/>
      <c r="B7" s="173">
        <v>3</v>
      </c>
      <c r="C7" s="303" t="s">
        <v>664</v>
      </c>
      <c r="D7" s="300" t="s">
        <v>665</v>
      </c>
      <c r="E7" s="300" t="s">
        <v>682</v>
      </c>
      <c r="F7" s="300" t="s">
        <v>683</v>
      </c>
      <c r="G7" s="301" t="s">
        <v>684</v>
      </c>
      <c r="H7" s="300" t="s">
        <v>669</v>
      </c>
      <c r="I7" s="300" t="s">
        <v>670</v>
      </c>
      <c r="J7" s="300" t="s">
        <v>458</v>
      </c>
      <c r="K7" s="300" t="s">
        <v>669</v>
      </c>
      <c r="L7" s="300" t="s">
        <v>142</v>
      </c>
      <c r="M7" s="173">
        <v>3800</v>
      </c>
      <c r="N7" s="300" t="s">
        <v>677</v>
      </c>
      <c r="O7" s="301" t="s">
        <v>685</v>
      </c>
      <c r="P7" s="301" t="s">
        <v>684</v>
      </c>
      <c r="Q7" s="307" t="s">
        <v>686</v>
      </c>
      <c r="R7" s="307" t="s">
        <v>680</v>
      </c>
      <c r="S7" s="300" t="s">
        <v>681</v>
      </c>
      <c r="T7" s="181"/>
    </row>
    <row r="8" spans="1:20">
      <c r="A8" s="172"/>
      <c r="B8" s="173">
        <v>4</v>
      </c>
      <c r="C8" s="174" t="s">
        <v>727</v>
      </c>
      <c r="D8" s="173">
        <v>26</v>
      </c>
      <c r="E8" s="173" t="s">
        <v>728</v>
      </c>
      <c r="F8" s="173" t="s">
        <v>729</v>
      </c>
      <c r="G8" s="175">
        <v>43899</v>
      </c>
      <c r="H8" s="173" t="s">
        <v>669</v>
      </c>
      <c r="I8" s="173" t="s">
        <v>670</v>
      </c>
      <c r="J8" s="173" t="s">
        <v>458</v>
      </c>
      <c r="K8" s="173" t="s">
        <v>730</v>
      </c>
      <c r="L8" s="173" t="s">
        <v>731</v>
      </c>
      <c r="M8" s="173">
        <v>3500</v>
      </c>
      <c r="N8" s="173" t="s">
        <v>732</v>
      </c>
      <c r="O8" s="175">
        <v>43930</v>
      </c>
      <c r="P8" s="175">
        <v>43899</v>
      </c>
      <c r="Q8" s="178" t="s">
        <v>733</v>
      </c>
      <c r="R8" s="178" t="s">
        <v>734</v>
      </c>
      <c r="S8" s="173" t="s">
        <v>675</v>
      </c>
      <c r="T8" s="181"/>
    </row>
    <row r="9" spans="1:20">
      <c r="A9" s="172"/>
      <c r="B9" s="173">
        <v>5</v>
      </c>
      <c r="C9" s="174" t="s">
        <v>749</v>
      </c>
      <c r="D9" s="173" t="s">
        <v>756</v>
      </c>
      <c r="E9" s="173" t="s">
        <v>750</v>
      </c>
      <c r="F9" s="173" t="s">
        <v>746</v>
      </c>
      <c r="G9" s="175">
        <v>44085</v>
      </c>
      <c r="H9" s="173" t="s">
        <v>757</v>
      </c>
      <c r="I9" s="173" t="s">
        <v>670</v>
      </c>
      <c r="J9" s="173" t="s">
        <v>458</v>
      </c>
      <c r="K9" s="173" t="s">
        <v>669</v>
      </c>
      <c r="L9" s="173" t="s">
        <v>142</v>
      </c>
      <c r="M9" s="173">
        <v>3900</v>
      </c>
      <c r="N9" s="173" t="s">
        <v>732</v>
      </c>
      <c r="O9" s="175">
        <v>44086</v>
      </c>
      <c r="P9" s="175">
        <v>44086</v>
      </c>
      <c r="Q9" s="178" t="s">
        <v>673</v>
      </c>
      <c r="R9" s="178" t="s">
        <v>758</v>
      </c>
      <c r="S9" s="173" t="s">
        <v>759</v>
      </c>
      <c r="T9" s="181"/>
    </row>
    <row r="10" spans="1:20">
      <c r="A10" s="172"/>
      <c r="B10" s="173">
        <v>6</v>
      </c>
      <c r="C10" s="303" t="s">
        <v>794</v>
      </c>
      <c r="D10" s="300" t="s">
        <v>792</v>
      </c>
      <c r="E10" s="300" t="s">
        <v>787</v>
      </c>
      <c r="F10" s="300" t="s">
        <v>769</v>
      </c>
      <c r="G10" s="301" t="s">
        <v>788</v>
      </c>
      <c r="H10" s="300" t="s">
        <v>669</v>
      </c>
      <c r="I10" s="300" t="s">
        <v>670</v>
      </c>
      <c r="J10" s="300" t="s">
        <v>458</v>
      </c>
      <c r="K10" s="300" t="s">
        <v>669</v>
      </c>
      <c r="L10" s="300" t="s">
        <v>142</v>
      </c>
      <c r="M10" s="173">
        <v>3700</v>
      </c>
      <c r="N10" s="300" t="s">
        <v>677</v>
      </c>
      <c r="O10" s="301" t="s">
        <v>788</v>
      </c>
      <c r="P10" s="301" t="s">
        <v>788</v>
      </c>
      <c r="Q10" s="300" t="s">
        <v>670</v>
      </c>
      <c r="R10" s="307" t="s">
        <v>789</v>
      </c>
      <c r="S10" s="300" t="s">
        <v>681</v>
      </c>
      <c r="T10" s="181"/>
    </row>
    <row r="11" spans="1:20">
      <c r="A11" s="172"/>
      <c r="B11" s="173">
        <v>7</v>
      </c>
      <c r="C11" s="303" t="s">
        <v>790</v>
      </c>
      <c r="D11" s="300" t="s">
        <v>791</v>
      </c>
      <c r="E11" s="300" t="s">
        <v>793</v>
      </c>
      <c r="F11" s="300" t="s">
        <v>774</v>
      </c>
      <c r="G11" s="306" t="s">
        <v>684</v>
      </c>
      <c r="H11" s="300" t="s">
        <v>669</v>
      </c>
      <c r="I11" s="300" t="s">
        <v>670</v>
      </c>
      <c r="J11" s="300" t="s">
        <v>458</v>
      </c>
      <c r="K11" s="300" t="s">
        <v>669</v>
      </c>
      <c r="L11" s="300" t="s">
        <v>174</v>
      </c>
      <c r="M11" s="173">
        <v>3200</v>
      </c>
      <c r="N11" s="300" t="s">
        <v>677</v>
      </c>
      <c r="O11" s="306" t="s">
        <v>685</v>
      </c>
      <c r="P11" s="306" t="s">
        <v>684</v>
      </c>
      <c r="Q11" s="300" t="s">
        <v>733</v>
      </c>
      <c r="R11" s="307" t="s">
        <v>789</v>
      </c>
      <c r="S11" s="300" t="s">
        <v>681</v>
      </c>
      <c r="T11" s="181"/>
    </row>
    <row r="12" spans="1:20">
      <c r="A12" s="172"/>
      <c r="B12" s="173">
        <v>8</v>
      </c>
      <c r="C12" s="176" t="s">
        <v>864</v>
      </c>
      <c r="D12" s="173" t="s">
        <v>829</v>
      </c>
      <c r="E12" s="173" t="s">
        <v>456</v>
      </c>
      <c r="F12" s="173" t="s">
        <v>840</v>
      </c>
      <c r="G12" s="175">
        <v>44021</v>
      </c>
      <c r="H12" s="300" t="s">
        <v>669</v>
      </c>
      <c r="I12" s="300" t="s">
        <v>670</v>
      </c>
      <c r="J12" s="300" t="s">
        <v>458</v>
      </c>
      <c r="K12" s="300" t="s">
        <v>669</v>
      </c>
      <c r="L12" s="173" t="s">
        <v>142</v>
      </c>
      <c r="M12" s="173">
        <v>2300</v>
      </c>
      <c r="N12" s="173" t="s">
        <v>732</v>
      </c>
      <c r="O12" s="173" t="s">
        <v>865</v>
      </c>
      <c r="P12" s="175">
        <v>44021</v>
      </c>
      <c r="Q12" s="300" t="s">
        <v>733</v>
      </c>
      <c r="R12" s="307" t="s">
        <v>789</v>
      </c>
      <c r="S12" s="300" t="s">
        <v>681</v>
      </c>
      <c r="T12" s="181"/>
    </row>
    <row r="13" spans="1:20">
      <c r="A13" s="172"/>
      <c r="B13" s="173">
        <v>9</v>
      </c>
      <c r="C13" s="176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8"/>
      <c r="S13" s="173"/>
      <c r="T13" s="181"/>
    </row>
    <row r="14" spans="1:20">
      <c r="A14" s="172"/>
      <c r="B14" s="173">
        <v>10</v>
      </c>
      <c r="C14" s="176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8"/>
      <c r="S14" s="173"/>
      <c r="T14" s="181"/>
    </row>
    <row r="15" spans="1:20">
      <c r="A15" s="172"/>
      <c r="B15" s="173">
        <v>11</v>
      </c>
      <c r="C15" s="176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5"/>
      <c r="P15" s="173"/>
      <c r="Q15" s="173"/>
      <c r="R15" s="173"/>
      <c r="S15" s="173"/>
      <c r="T15" s="181"/>
    </row>
    <row r="16" spans="1:20">
      <c r="A16" s="172"/>
      <c r="B16" s="173">
        <v>12</v>
      </c>
      <c r="C16" s="176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8"/>
      <c r="S16" s="173"/>
      <c r="T16" s="181"/>
    </row>
    <row r="17" spans="1:20">
      <c r="A17" s="178"/>
      <c r="B17" s="173">
        <v>14</v>
      </c>
      <c r="C17" s="176"/>
      <c r="D17" s="176"/>
      <c r="E17" s="176"/>
      <c r="F17" s="176"/>
      <c r="G17" s="176"/>
      <c r="H17" s="173"/>
      <c r="I17" s="173"/>
      <c r="J17" s="173"/>
      <c r="K17" s="173"/>
      <c r="L17" s="173"/>
      <c r="M17" s="176"/>
      <c r="N17" s="176"/>
      <c r="O17" s="176"/>
      <c r="P17" s="176"/>
      <c r="Q17" s="173"/>
      <c r="R17" s="180"/>
      <c r="S17" s="173"/>
      <c r="T17" s="181"/>
    </row>
  </sheetData>
  <mergeCells count="2">
    <mergeCell ref="A1:S1"/>
    <mergeCell ref="A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22" workbookViewId="0">
      <selection activeCell="E40" sqref="E40"/>
    </sheetView>
  </sheetViews>
  <sheetFormatPr defaultColWidth="8.7109375" defaultRowHeight="14.25"/>
  <cols>
    <col min="1" max="1" width="9.140625" style="167" customWidth="1"/>
    <col min="2" max="2" width="5.140625" style="167" customWidth="1"/>
    <col min="3" max="3" width="17.28515625" style="167" customWidth="1"/>
    <col min="4" max="4" width="10.42578125" style="167" customWidth="1"/>
    <col min="5" max="5" width="15.28515625" style="167" customWidth="1"/>
    <col min="6" max="6" width="16.7109375" style="167" customWidth="1"/>
    <col min="7" max="7" width="13.42578125" style="167" customWidth="1"/>
    <col min="8" max="8" width="14.140625" style="167" customWidth="1"/>
    <col min="9" max="9" width="13.140625" style="167" customWidth="1"/>
    <col min="10" max="10" width="14.42578125" style="167" customWidth="1"/>
    <col min="11" max="11" width="19.5703125" style="167" customWidth="1"/>
    <col min="12" max="12" width="15.42578125" style="167" customWidth="1"/>
    <col min="13" max="13" width="11" style="167" customWidth="1"/>
    <col min="14" max="14" width="6.28515625" style="167" customWidth="1"/>
    <col min="15" max="15" width="10.28515625" style="167" customWidth="1"/>
    <col min="16" max="16" width="9" style="167" customWidth="1"/>
    <col min="17" max="17" width="16.140625" style="167" customWidth="1"/>
    <col min="18" max="18" width="10.5703125" style="167" customWidth="1"/>
    <col min="19" max="19" width="10.85546875" style="167" customWidth="1"/>
    <col min="20" max="16381" width="9" style="167"/>
    <col min="16382" max="16384" width="8.7109375" style="167"/>
  </cols>
  <sheetData>
    <row r="1" spans="1:18" ht="18">
      <c r="A1" s="380" t="s">
        <v>294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181"/>
      <c r="M1" s="181"/>
      <c r="N1" s="181"/>
      <c r="O1" s="182"/>
      <c r="P1" s="183"/>
      <c r="Q1" s="182"/>
    </row>
    <row r="2" spans="1:18" ht="18">
      <c r="A2" s="380" t="s">
        <v>267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181"/>
      <c r="M2" s="181"/>
      <c r="N2" s="181"/>
      <c r="O2" s="182"/>
      <c r="P2" s="183"/>
      <c r="Q2" s="182"/>
    </row>
    <row r="3" spans="1:18" ht="18">
      <c r="B3" s="168"/>
      <c r="L3" s="181"/>
      <c r="M3" s="181"/>
      <c r="N3" s="181"/>
      <c r="O3" s="182"/>
      <c r="P3" s="183"/>
      <c r="Q3" s="182"/>
    </row>
    <row r="4" spans="1:18" ht="36.950000000000003" customHeight="1">
      <c r="A4" s="169" t="s">
        <v>1</v>
      </c>
      <c r="B4" s="170" t="s">
        <v>3</v>
      </c>
      <c r="C4" s="170" t="s">
        <v>268</v>
      </c>
      <c r="D4" s="170" t="s">
        <v>269</v>
      </c>
      <c r="E4" s="170" t="s">
        <v>271</v>
      </c>
      <c r="F4" s="170" t="s">
        <v>270</v>
      </c>
      <c r="G4" s="170" t="s">
        <v>281</v>
      </c>
      <c r="H4" s="171" t="s">
        <v>295</v>
      </c>
      <c r="I4" s="171" t="s">
        <v>296</v>
      </c>
      <c r="J4" s="171" t="s">
        <v>297</v>
      </c>
      <c r="K4" s="184" t="s">
        <v>298</v>
      </c>
      <c r="L4" s="181"/>
      <c r="M4" s="181"/>
      <c r="N4" s="181"/>
      <c r="O4" s="182"/>
      <c r="P4" s="183"/>
      <c r="Q4" s="182"/>
    </row>
    <row r="5" spans="1:18">
      <c r="A5" s="308" t="s">
        <v>633</v>
      </c>
      <c r="B5" s="180">
        <v>1</v>
      </c>
      <c r="C5" s="299" t="s">
        <v>687</v>
      </c>
      <c r="D5" s="331" t="s">
        <v>688</v>
      </c>
      <c r="E5" s="299" t="s">
        <v>689</v>
      </c>
      <c r="F5" s="299" t="s">
        <v>636</v>
      </c>
      <c r="G5" s="306" t="s">
        <v>690</v>
      </c>
      <c r="H5" s="173"/>
      <c r="I5" s="175"/>
      <c r="J5" s="306" t="s">
        <v>691</v>
      </c>
      <c r="K5" s="299" t="s">
        <v>647</v>
      </c>
      <c r="L5" s="181"/>
      <c r="M5" s="181"/>
      <c r="N5" s="181"/>
      <c r="O5" s="182"/>
      <c r="P5" s="183"/>
      <c r="Q5" s="182"/>
      <c r="R5" s="181"/>
    </row>
    <row r="6" spans="1:18">
      <c r="A6" s="172"/>
      <c r="B6" s="180">
        <v>2</v>
      </c>
      <c r="C6" s="299" t="s">
        <v>692</v>
      </c>
      <c r="D6" s="331" t="s">
        <v>693</v>
      </c>
      <c r="E6" s="299" t="s">
        <v>694</v>
      </c>
      <c r="F6" s="299" t="s">
        <v>643</v>
      </c>
      <c r="G6" s="301" t="s">
        <v>695</v>
      </c>
      <c r="H6" s="175"/>
      <c r="I6" s="175"/>
      <c r="J6" s="306" t="s">
        <v>684</v>
      </c>
      <c r="K6" s="299" t="s">
        <v>696</v>
      </c>
      <c r="L6" s="181"/>
      <c r="M6" s="181"/>
      <c r="N6" s="181"/>
      <c r="O6" s="182"/>
      <c r="P6" s="183"/>
      <c r="Q6" s="182"/>
      <c r="R6" s="181"/>
    </row>
    <row r="7" spans="1:18">
      <c r="A7" s="172"/>
      <c r="B7" s="180">
        <v>3</v>
      </c>
      <c r="C7" s="299" t="s">
        <v>697</v>
      </c>
      <c r="D7" s="331" t="s">
        <v>698</v>
      </c>
      <c r="E7" s="299" t="s">
        <v>699</v>
      </c>
      <c r="F7" s="299" t="s">
        <v>643</v>
      </c>
      <c r="G7" s="301" t="s">
        <v>700</v>
      </c>
      <c r="H7" s="336"/>
      <c r="I7" s="175"/>
      <c r="J7" s="306" t="s">
        <v>685</v>
      </c>
      <c r="K7" s="299" t="s">
        <v>701</v>
      </c>
      <c r="R7" s="181"/>
    </row>
    <row r="8" spans="1:18">
      <c r="A8" s="172"/>
      <c r="B8" s="180">
        <v>4</v>
      </c>
      <c r="C8" s="299" t="s">
        <v>656</v>
      </c>
      <c r="D8" s="331" t="s">
        <v>657</v>
      </c>
      <c r="E8" s="299" t="s">
        <v>658</v>
      </c>
      <c r="F8" s="299" t="s">
        <v>643</v>
      </c>
      <c r="G8" s="301" t="s">
        <v>668</v>
      </c>
      <c r="H8" s="337" t="s">
        <v>702</v>
      </c>
      <c r="I8" s="301" t="s">
        <v>667</v>
      </c>
      <c r="J8" s="173"/>
      <c r="K8" s="173"/>
      <c r="R8" s="181"/>
    </row>
    <row r="9" spans="1:18">
      <c r="A9" s="172"/>
      <c r="B9" s="180">
        <v>5</v>
      </c>
      <c r="C9" s="303" t="s">
        <v>660</v>
      </c>
      <c r="D9" s="331" t="s">
        <v>661</v>
      </c>
      <c r="E9" s="299" t="s">
        <v>662</v>
      </c>
      <c r="F9" s="299" t="s">
        <v>643</v>
      </c>
      <c r="G9" s="301" t="s">
        <v>676</v>
      </c>
      <c r="H9" s="338" t="s">
        <v>678</v>
      </c>
      <c r="I9" s="301" t="s">
        <v>703</v>
      </c>
      <c r="J9" s="173"/>
      <c r="K9" s="173"/>
      <c r="R9" s="181"/>
    </row>
    <row r="10" spans="1:18">
      <c r="A10" s="178"/>
      <c r="B10" s="180">
        <v>6</v>
      </c>
      <c r="C10" s="303" t="s">
        <v>664</v>
      </c>
      <c r="D10" s="331" t="s">
        <v>665</v>
      </c>
      <c r="E10" s="299" t="s">
        <v>682</v>
      </c>
      <c r="F10" s="299" t="s">
        <v>683</v>
      </c>
      <c r="G10" s="301" t="s">
        <v>684</v>
      </c>
      <c r="H10" s="337" t="s">
        <v>685</v>
      </c>
      <c r="I10" s="301" t="s">
        <v>678</v>
      </c>
      <c r="J10" s="173"/>
      <c r="K10" s="173"/>
      <c r="R10" s="181"/>
    </row>
    <row r="11" spans="1:18">
      <c r="A11" s="172"/>
      <c r="B11" s="180">
        <v>7</v>
      </c>
      <c r="C11" s="174" t="s">
        <v>727</v>
      </c>
      <c r="D11" s="332"/>
      <c r="E11" s="174" t="s">
        <v>728</v>
      </c>
      <c r="F11" s="174" t="s">
        <v>729</v>
      </c>
      <c r="G11" s="301" t="s">
        <v>816</v>
      </c>
      <c r="H11" s="337" t="s">
        <v>816</v>
      </c>
      <c r="I11" s="301" t="s">
        <v>817</v>
      </c>
      <c r="J11" s="173"/>
      <c r="K11" s="173"/>
      <c r="R11" s="181"/>
    </row>
    <row r="12" spans="1:18">
      <c r="A12" s="172"/>
      <c r="B12" s="180">
        <v>8</v>
      </c>
      <c r="C12" s="174" t="s">
        <v>760</v>
      </c>
      <c r="D12" s="332" t="s">
        <v>761</v>
      </c>
      <c r="E12" s="174" t="s">
        <v>762</v>
      </c>
      <c r="F12" s="174" t="s">
        <v>746</v>
      </c>
      <c r="G12" s="301" t="s">
        <v>810</v>
      </c>
      <c r="H12" s="336"/>
      <c r="I12" s="175"/>
      <c r="J12" s="301" t="s">
        <v>813</v>
      </c>
      <c r="K12" s="173"/>
      <c r="R12" s="181"/>
    </row>
    <row r="13" spans="1:18">
      <c r="A13" s="172"/>
      <c r="B13" s="180">
        <v>9</v>
      </c>
      <c r="C13" s="174" t="s">
        <v>763</v>
      </c>
      <c r="D13" s="332" t="s">
        <v>764</v>
      </c>
      <c r="E13" s="174" t="s">
        <v>765</v>
      </c>
      <c r="F13" s="174" t="s">
        <v>746</v>
      </c>
      <c r="G13" s="301" t="s">
        <v>811</v>
      </c>
      <c r="H13" s="337" t="s">
        <v>668</v>
      </c>
      <c r="I13" s="301" t="s">
        <v>795</v>
      </c>
      <c r="J13" s="301" t="s">
        <v>812</v>
      </c>
      <c r="K13" s="173"/>
      <c r="R13" s="181"/>
    </row>
    <row r="14" spans="1:18">
      <c r="A14" s="172"/>
      <c r="B14" s="180">
        <v>10</v>
      </c>
      <c r="C14" s="174" t="s">
        <v>749</v>
      </c>
      <c r="D14" s="332" t="s">
        <v>756</v>
      </c>
      <c r="E14" s="174" t="s">
        <v>750</v>
      </c>
      <c r="F14" s="174" t="s">
        <v>746</v>
      </c>
      <c r="G14" s="301" t="s">
        <v>676</v>
      </c>
      <c r="H14" s="337" t="s">
        <v>814</v>
      </c>
      <c r="I14" s="301" t="s">
        <v>815</v>
      </c>
      <c r="J14" s="173"/>
      <c r="K14" s="173"/>
      <c r="R14" s="181"/>
    </row>
    <row r="15" spans="1:18">
      <c r="A15" s="172"/>
      <c r="B15" s="180">
        <v>11</v>
      </c>
      <c r="C15" s="303" t="s">
        <v>794</v>
      </c>
      <c r="D15" s="331" t="s">
        <v>792</v>
      </c>
      <c r="E15" s="299" t="s">
        <v>787</v>
      </c>
      <c r="F15" s="299" t="s">
        <v>769</v>
      </c>
      <c r="G15" s="301" t="s">
        <v>788</v>
      </c>
      <c r="H15" s="337" t="s">
        <v>788</v>
      </c>
      <c r="I15" s="326" t="s">
        <v>795</v>
      </c>
      <c r="J15" s="176"/>
      <c r="K15" s="176"/>
      <c r="R15" s="181"/>
    </row>
    <row r="16" spans="1:18">
      <c r="A16" s="172"/>
      <c r="B16" s="335">
        <v>12</v>
      </c>
      <c r="C16" s="303" t="s">
        <v>790</v>
      </c>
      <c r="D16" s="331" t="s">
        <v>791</v>
      </c>
      <c r="E16" s="299" t="s">
        <v>793</v>
      </c>
      <c r="F16" s="299" t="s">
        <v>774</v>
      </c>
      <c r="G16" s="306" t="s">
        <v>684</v>
      </c>
      <c r="H16" s="338" t="s">
        <v>684</v>
      </c>
      <c r="I16" s="327" t="s">
        <v>796</v>
      </c>
      <c r="J16" s="177"/>
      <c r="K16" s="177"/>
      <c r="R16" s="181"/>
    </row>
    <row r="17" spans="1:17">
      <c r="A17" s="172"/>
      <c r="B17" s="180">
        <v>13</v>
      </c>
      <c r="C17" s="303" t="s">
        <v>797</v>
      </c>
      <c r="D17" s="331" t="s">
        <v>798</v>
      </c>
      <c r="E17" s="299" t="s">
        <v>799</v>
      </c>
      <c r="F17" s="299" t="s">
        <v>774</v>
      </c>
      <c r="G17" s="326" t="s">
        <v>654</v>
      </c>
      <c r="H17" s="332"/>
      <c r="I17" s="176"/>
      <c r="J17" s="326" t="s">
        <v>788</v>
      </c>
      <c r="K17" s="176"/>
      <c r="L17" s="181"/>
      <c r="M17" s="181"/>
      <c r="N17" s="181"/>
      <c r="O17" s="181"/>
      <c r="P17" s="181"/>
      <c r="Q17" s="181"/>
    </row>
    <row r="18" spans="1:17">
      <c r="A18" s="172"/>
      <c r="B18" s="180">
        <v>14</v>
      </c>
      <c r="C18" s="303" t="s">
        <v>800</v>
      </c>
      <c r="D18" s="331" t="s">
        <v>801</v>
      </c>
      <c r="E18" s="299" t="s">
        <v>802</v>
      </c>
      <c r="F18" s="299" t="s">
        <v>769</v>
      </c>
      <c r="G18" s="326" t="s">
        <v>803</v>
      </c>
      <c r="H18" s="332"/>
      <c r="I18" s="176"/>
      <c r="J18" s="326" t="s">
        <v>804</v>
      </c>
      <c r="K18" s="176"/>
      <c r="L18" s="181"/>
      <c r="M18" s="181"/>
      <c r="N18" s="181"/>
      <c r="O18" s="181"/>
      <c r="P18" s="181"/>
      <c r="Q18" s="181"/>
    </row>
    <row r="19" spans="1:17">
      <c r="A19" s="172"/>
      <c r="B19" s="180">
        <v>15</v>
      </c>
      <c r="C19" s="303" t="s">
        <v>805</v>
      </c>
      <c r="D19" s="331" t="s">
        <v>806</v>
      </c>
      <c r="E19" s="299" t="s">
        <v>807</v>
      </c>
      <c r="F19" s="299" t="s">
        <v>769</v>
      </c>
      <c r="G19" s="326" t="s">
        <v>808</v>
      </c>
      <c r="H19" s="332"/>
      <c r="I19" s="176"/>
      <c r="J19" s="326" t="s">
        <v>809</v>
      </c>
      <c r="K19" s="176"/>
      <c r="L19" s="181"/>
      <c r="M19" s="181"/>
      <c r="N19" s="181"/>
      <c r="O19" s="181"/>
      <c r="P19" s="181"/>
      <c r="Q19" s="181"/>
    </row>
    <row r="20" spans="1:17">
      <c r="A20" s="172"/>
      <c r="B20" s="180">
        <v>16</v>
      </c>
      <c r="C20" s="303" t="s">
        <v>828</v>
      </c>
      <c r="D20" s="331" t="s">
        <v>829</v>
      </c>
      <c r="E20" s="299" t="s">
        <v>830</v>
      </c>
      <c r="F20" s="299" t="s">
        <v>831</v>
      </c>
      <c r="G20" s="333">
        <v>44021</v>
      </c>
      <c r="H20" s="336">
        <v>44021</v>
      </c>
      <c r="I20" s="334" t="s">
        <v>832</v>
      </c>
      <c r="J20" s="326"/>
      <c r="K20" s="176"/>
      <c r="L20" s="181"/>
      <c r="M20" s="181"/>
      <c r="N20" s="181"/>
      <c r="O20" s="181"/>
      <c r="P20" s="181"/>
      <c r="Q20" s="181"/>
    </row>
    <row r="21" spans="1:17">
      <c r="A21" s="172"/>
      <c r="B21" s="180">
        <v>17</v>
      </c>
      <c r="C21" s="303" t="s">
        <v>833</v>
      </c>
      <c r="D21" s="303" t="s">
        <v>661</v>
      </c>
      <c r="E21" s="303" t="s">
        <v>834</v>
      </c>
      <c r="F21" s="299" t="s">
        <v>831</v>
      </c>
      <c r="G21" s="333">
        <v>43929</v>
      </c>
      <c r="H21" s="176"/>
      <c r="I21" s="176"/>
      <c r="J21" s="333">
        <v>44174</v>
      </c>
      <c r="K21" s="176" t="s">
        <v>701</v>
      </c>
      <c r="L21" s="181"/>
      <c r="M21" s="181"/>
      <c r="N21" s="181"/>
      <c r="O21" s="181"/>
      <c r="P21" s="181"/>
      <c r="Q21" s="181"/>
    </row>
    <row r="22" spans="1:17">
      <c r="A22" s="172"/>
      <c r="B22" s="180">
        <v>18</v>
      </c>
      <c r="C22" s="303" t="s">
        <v>835</v>
      </c>
      <c r="D22" s="303" t="s">
        <v>836</v>
      </c>
      <c r="E22" s="303" t="s">
        <v>837</v>
      </c>
      <c r="F22" s="299" t="s">
        <v>831</v>
      </c>
      <c r="G22" s="326" t="s">
        <v>838</v>
      </c>
      <c r="H22" s="176"/>
      <c r="I22" s="176"/>
      <c r="J22" s="333">
        <v>44052</v>
      </c>
      <c r="K22" s="176"/>
      <c r="L22" s="181"/>
      <c r="M22" s="181"/>
      <c r="N22" s="181"/>
      <c r="O22" s="181"/>
      <c r="P22" s="181"/>
      <c r="Q22" s="181"/>
    </row>
    <row r="23" spans="1:17">
      <c r="A23" s="178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81"/>
      <c r="M23" s="181"/>
      <c r="N23" s="181"/>
      <c r="O23" s="181"/>
      <c r="P23" s="181"/>
      <c r="Q23" s="181"/>
    </row>
    <row r="24" spans="1:17">
      <c r="A24" s="179"/>
      <c r="L24" s="181"/>
      <c r="M24" s="181"/>
      <c r="N24" s="181"/>
      <c r="O24" s="181"/>
      <c r="P24" s="181"/>
      <c r="Q24" s="181"/>
    </row>
    <row r="25" spans="1:17">
      <c r="A25" s="179"/>
      <c r="L25" s="181"/>
      <c r="M25" s="181"/>
      <c r="N25" s="181"/>
      <c r="O25" s="181"/>
      <c r="P25" s="181"/>
      <c r="Q25" s="181"/>
    </row>
    <row r="26" spans="1:17" ht="18">
      <c r="A26" s="380" t="s">
        <v>299</v>
      </c>
      <c r="B26" s="380"/>
      <c r="C26" s="380"/>
      <c r="D26" s="380"/>
      <c r="E26" s="380"/>
      <c r="F26" s="380"/>
      <c r="G26" s="380"/>
      <c r="H26" s="380"/>
      <c r="L26" s="181"/>
      <c r="M26" s="181"/>
      <c r="N26" s="181"/>
      <c r="O26" s="181"/>
      <c r="P26" s="181"/>
      <c r="Q26" s="181"/>
    </row>
    <row r="27" spans="1:17" ht="18">
      <c r="A27" s="380" t="s">
        <v>267</v>
      </c>
      <c r="B27" s="380"/>
      <c r="C27" s="380"/>
      <c r="D27" s="380"/>
      <c r="E27" s="380"/>
      <c r="F27" s="380"/>
      <c r="G27" s="380"/>
      <c r="H27" s="380"/>
      <c r="I27" s="185"/>
      <c r="J27" s="185"/>
      <c r="K27" s="185"/>
      <c r="L27" s="181"/>
      <c r="M27" s="181"/>
      <c r="N27" s="181"/>
      <c r="O27" s="181"/>
      <c r="P27" s="181"/>
      <c r="Q27" s="181"/>
    </row>
    <row r="28" spans="1:17" ht="18">
      <c r="B28" s="168"/>
      <c r="L28" s="181"/>
      <c r="M28" s="181"/>
      <c r="N28" s="181"/>
      <c r="O28" s="181"/>
      <c r="P28" s="181"/>
      <c r="Q28" s="181"/>
    </row>
    <row r="29" spans="1:17" ht="27" customHeight="1">
      <c r="A29" s="169" t="s">
        <v>1</v>
      </c>
      <c r="B29" s="170" t="s">
        <v>3</v>
      </c>
      <c r="C29" s="170" t="s">
        <v>268</v>
      </c>
      <c r="D29" s="170" t="s">
        <v>269</v>
      </c>
      <c r="E29" s="170" t="s">
        <v>270</v>
      </c>
      <c r="F29" s="170" t="s">
        <v>281</v>
      </c>
      <c r="G29" s="170" t="s">
        <v>300</v>
      </c>
      <c r="H29" s="169" t="s">
        <v>301</v>
      </c>
      <c r="L29" s="181"/>
      <c r="M29" s="181"/>
      <c r="N29" s="181"/>
      <c r="O29" s="181"/>
      <c r="P29" s="181"/>
      <c r="Q29" s="181"/>
    </row>
    <row r="30" spans="1:17">
      <c r="A30" s="172" t="s">
        <v>633</v>
      </c>
      <c r="B30" s="180">
        <v>1</v>
      </c>
      <c r="C30" s="299" t="s">
        <v>656</v>
      </c>
      <c r="D30" s="331" t="s">
        <v>657</v>
      </c>
      <c r="E30" s="300" t="s">
        <v>658</v>
      </c>
      <c r="F30" s="300" t="s">
        <v>643</v>
      </c>
      <c r="G30" s="301" t="s">
        <v>668</v>
      </c>
      <c r="H30" s="301" t="s">
        <v>667</v>
      </c>
      <c r="L30" s="181"/>
      <c r="M30" s="181"/>
      <c r="N30" s="181"/>
      <c r="O30" s="181"/>
      <c r="P30" s="181"/>
      <c r="Q30" s="181"/>
    </row>
    <row r="31" spans="1:17">
      <c r="A31" s="172"/>
      <c r="B31" s="180">
        <v>2</v>
      </c>
      <c r="C31" s="299" t="s">
        <v>660</v>
      </c>
      <c r="D31" s="331" t="s">
        <v>661</v>
      </c>
      <c r="E31" s="300" t="s">
        <v>662</v>
      </c>
      <c r="F31" s="300" t="s">
        <v>643</v>
      </c>
      <c r="G31" s="301" t="s">
        <v>676</v>
      </c>
      <c r="H31" s="301" t="s">
        <v>703</v>
      </c>
      <c r="L31" s="181"/>
      <c r="M31" s="181"/>
      <c r="N31" s="181"/>
      <c r="O31" s="181"/>
      <c r="P31" s="181"/>
      <c r="Q31" s="181"/>
    </row>
    <row r="32" spans="1:17">
      <c r="A32" s="172"/>
      <c r="B32" s="180">
        <v>3</v>
      </c>
      <c r="C32" s="299" t="s">
        <v>664</v>
      </c>
      <c r="D32" s="331" t="s">
        <v>665</v>
      </c>
      <c r="E32" s="300" t="s">
        <v>682</v>
      </c>
      <c r="F32" s="300" t="s">
        <v>683</v>
      </c>
      <c r="G32" s="301" t="s">
        <v>684</v>
      </c>
      <c r="H32" s="301" t="s">
        <v>678</v>
      </c>
    </row>
    <row r="33" spans="1:8">
      <c r="A33" s="172"/>
      <c r="B33" s="180">
        <v>4</v>
      </c>
      <c r="C33" s="174" t="s">
        <v>727</v>
      </c>
      <c r="D33" s="332" t="s">
        <v>665</v>
      </c>
      <c r="E33" s="173" t="s">
        <v>729</v>
      </c>
      <c r="F33" s="301" t="s">
        <v>816</v>
      </c>
      <c r="G33" s="301" t="s">
        <v>817</v>
      </c>
      <c r="H33" s="173"/>
    </row>
    <row r="34" spans="1:8">
      <c r="A34" s="172"/>
      <c r="B34" s="180">
        <v>5</v>
      </c>
      <c r="C34" s="174" t="s">
        <v>749</v>
      </c>
      <c r="D34" s="332" t="s">
        <v>756</v>
      </c>
      <c r="E34" s="173" t="s">
        <v>746</v>
      </c>
      <c r="F34" s="301" t="s">
        <v>676</v>
      </c>
      <c r="G34" s="301" t="s">
        <v>676</v>
      </c>
      <c r="H34" s="173"/>
    </row>
    <row r="35" spans="1:8">
      <c r="A35" s="172"/>
      <c r="B35" s="180">
        <v>6</v>
      </c>
      <c r="C35" s="299" t="s">
        <v>818</v>
      </c>
      <c r="D35" s="331" t="s">
        <v>792</v>
      </c>
      <c r="E35" s="300" t="s">
        <v>769</v>
      </c>
      <c r="F35" s="301" t="s">
        <v>788</v>
      </c>
      <c r="G35" s="301" t="s">
        <v>788</v>
      </c>
      <c r="H35" s="173"/>
    </row>
    <row r="36" spans="1:8">
      <c r="A36" s="172"/>
      <c r="B36" s="180">
        <v>7</v>
      </c>
      <c r="C36" s="299" t="s">
        <v>819</v>
      </c>
      <c r="D36" s="331" t="s">
        <v>791</v>
      </c>
      <c r="E36" s="300" t="s">
        <v>774</v>
      </c>
      <c r="F36" s="306" t="s">
        <v>684</v>
      </c>
      <c r="G36" s="301" t="s">
        <v>684</v>
      </c>
      <c r="H36" s="173"/>
    </row>
    <row r="37" spans="1:8">
      <c r="A37" s="172"/>
      <c r="B37" s="180">
        <v>8</v>
      </c>
      <c r="C37" s="299" t="s">
        <v>828</v>
      </c>
      <c r="D37" s="331" t="s">
        <v>829</v>
      </c>
      <c r="E37" s="299" t="s">
        <v>831</v>
      </c>
      <c r="F37" s="333">
        <v>44021</v>
      </c>
      <c r="G37" s="334" t="s">
        <v>832</v>
      </c>
      <c r="H37" s="173"/>
    </row>
    <row r="38" spans="1:8">
      <c r="A38" s="172"/>
      <c r="B38" s="180">
        <v>9</v>
      </c>
      <c r="C38" s="173"/>
      <c r="D38" s="173"/>
      <c r="E38" s="173"/>
      <c r="F38" s="173"/>
      <c r="G38" s="175"/>
      <c r="H38" s="173"/>
    </row>
    <row r="39" spans="1:8">
      <c r="A39" s="172"/>
      <c r="B39" s="180">
        <v>10</v>
      </c>
      <c r="C39" s="173"/>
      <c r="D39" s="173"/>
      <c r="E39" s="173"/>
      <c r="F39" s="173"/>
      <c r="G39" s="175"/>
      <c r="H39" s="173"/>
    </row>
    <row r="40" spans="1:8">
      <c r="A40" s="172"/>
      <c r="B40" s="180">
        <v>11</v>
      </c>
      <c r="C40" s="173"/>
      <c r="D40" s="173"/>
      <c r="E40" s="173"/>
      <c r="F40" s="173"/>
      <c r="G40" s="175"/>
      <c r="H40" s="173"/>
    </row>
    <row r="41" spans="1:8">
      <c r="A41" s="172"/>
      <c r="B41" s="180">
        <v>12</v>
      </c>
      <c r="C41" s="173"/>
      <c r="D41" s="173"/>
      <c r="E41" s="173"/>
      <c r="F41" s="173"/>
      <c r="G41" s="175"/>
      <c r="H41" s="173"/>
    </row>
    <row r="42" spans="1:8">
      <c r="A42" s="172"/>
      <c r="B42" s="180">
        <v>13</v>
      </c>
      <c r="C42" s="173"/>
      <c r="D42" s="173"/>
      <c r="E42" s="173"/>
      <c r="F42" s="173"/>
      <c r="G42" s="175"/>
      <c r="H42" s="173"/>
    </row>
    <row r="43" spans="1:8">
      <c r="A43" s="172"/>
      <c r="B43" s="180">
        <v>14</v>
      </c>
      <c r="C43" s="173"/>
      <c r="D43" s="173"/>
      <c r="E43" s="173"/>
      <c r="F43" s="173"/>
      <c r="G43" s="173"/>
      <c r="H43" s="173"/>
    </row>
    <row r="44" spans="1:8">
      <c r="A44" s="178"/>
      <c r="B44" s="173"/>
      <c r="C44" s="173"/>
      <c r="D44" s="173"/>
      <c r="E44" s="173"/>
      <c r="F44" s="173"/>
      <c r="G44" s="173"/>
      <c r="H44" s="173"/>
    </row>
  </sheetData>
  <mergeCells count="4">
    <mergeCell ref="A1:K1"/>
    <mergeCell ref="A2:K2"/>
    <mergeCell ref="A26:H26"/>
    <mergeCell ref="A27:H2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6"/>
  <sheetViews>
    <sheetView topLeftCell="C13" workbookViewId="0">
      <selection activeCell="U23" sqref="U23:W23"/>
    </sheetView>
  </sheetViews>
  <sheetFormatPr defaultColWidth="9" defaultRowHeight="14.25"/>
  <cols>
    <col min="1" max="1" width="6.7109375" style="146" customWidth="1"/>
    <col min="2" max="2" width="21.28515625" style="146" customWidth="1"/>
    <col min="3" max="3" width="6.5703125" style="146" customWidth="1"/>
    <col min="4" max="4" width="6.7109375" style="146" customWidth="1"/>
    <col min="5" max="5" width="8" style="146" customWidth="1"/>
    <col min="6" max="6" width="6.28515625" style="146" customWidth="1"/>
    <col min="7" max="7" width="8.140625" style="146" customWidth="1"/>
    <col min="8" max="8" width="7.140625" style="146" customWidth="1"/>
    <col min="9" max="9" width="6" style="146" customWidth="1"/>
    <col min="10" max="10" width="7.7109375" style="146" customWidth="1"/>
    <col min="11" max="11" width="8.28515625" style="146" customWidth="1"/>
    <col min="12" max="12" width="8.140625" style="146" customWidth="1"/>
    <col min="13" max="13" width="8.42578125" style="146" customWidth="1"/>
    <col min="14" max="14" width="8.140625" style="146" customWidth="1"/>
    <col min="15" max="15" width="7.42578125" style="146" customWidth="1"/>
    <col min="16" max="16" width="7.5703125" style="146" customWidth="1"/>
    <col min="17" max="20" width="9.7109375" style="146" customWidth="1"/>
    <col min="21" max="21" width="6.7109375" style="146" customWidth="1"/>
    <col min="22" max="22" width="6.28515625" style="146" customWidth="1"/>
    <col min="23" max="23" width="5.85546875" style="146" customWidth="1"/>
    <col min="24" max="24" width="6" style="146" customWidth="1"/>
    <col min="25" max="25" width="5.42578125" style="146" customWidth="1"/>
    <col min="26" max="26" width="14" style="146" customWidth="1"/>
    <col min="27" max="27" width="5.28515625" style="146" customWidth="1"/>
    <col min="28" max="28" width="4.7109375" style="146" customWidth="1"/>
    <col min="29" max="29" width="5.5703125" style="146" customWidth="1"/>
    <col min="30" max="30" width="4" style="146" customWidth="1"/>
    <col min="31" max="31" width="5.85546875" style="146" customWidth="1"/>
    <col min="32" max="32" width="5.140625" style="146" customWidth="1"/>
    <col min="33" max="33" width="4.85546875" style="146" customWidth="1"/>
    <col min="34" max="34" width="4.7109375" style="146" customWidth="1"/>
    <col min="35" max="35" width="5.5703125" style="146" customWidth="1"/>
    <col min="36" max="36" width="4.42578125" style="146" customWidth="1"/>
    <col min="37" max="37" width="5.85546875" style="146" customWidth="1"/>
    <col min="38" max="38" width="4.7109375" style="146" customWidth="1"/>
    <col min="39" max="39" width="4.5703125" style="146" customWidth="1"/>
    <col min="40" max="40" width="5.28515625" style="146" customWidth="1"/>
    <col min="41" max="41" width="5.42578125" style="146" customWidth="1"/>
    <col min="42" max="42" width="4.7109375" style="146" customWidth="1"/>
    <col min="43" max="43" width="5.5703125" style="146" customWidth="1"/>
    <col min="44" max="44" width="6.28515625" style="146" customWidth="1"/>
    <col min="45" max="45" width="4.5703125" style="146" customWidth="1"/>
    <col min="46" max="46" width="3.5703125" style="146" customWidth="1"/>
    <col min="47" max="47" width="6.85546875" style="146" customWidth="1"/>
    <col min="48" max="48" width="6" style="146" customWidth="1"/>
    <col min="49" max="49" width="6.7109375" style="146" customWidth="1"/>
    <col min="50" max="50" width="5.85546875" style="146" customWidth="1"/>
    <col min="51" max="51" width="7" style="146" customWidth="1"/>
    <col min="52" max="52" width="6.140625" style="146" customWidth="1"/>
    <col min="53" max="53" width="7.42578125" style="146" customWidth="1"/>
    <col min="54" max="54" width="5.140625" style="146" customWidth="1"/>
    <col min="55" max="55" width="6.7109375" style="146" customWidth="1"/>
    <col min="56" max="56" width="6.28515625" style="146" customWidth="1"/>
    <col min="57" max="57" width="6.140625" style="146" customWidth="1"/>
    <col min="58" max="58" width="7.5703125" style="146" customWidth="1"/>
    <col min="59" max="59" width="11.28515625" style="146" customWidth="1"/>
    <col min="60" max="60" width="16.42578125" style="146" customWidth="1"/>
    <col min="61" max="16384" width="9" style="146"/>
  </cols>
  <sheetData>
    <row r="1" spans="1:66" ht="18.75">
      <c r="A1" s="387" t="s">
        <v>302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  <c r="BC1" s="151"/>
      <c r="BD1" s="151"/>
      <c r="BE1" s="151"/>
      <c r="BF1" s="151"/>
      <c r="BG1" s="151"/>
      <c r="BH1" s="151"/>
      <c r="BI1" s="151"/>
      <c r="BJ1" s="151"/>
      <c r="BK1" s="151"/>
      <c r="BL1" s="151"/>
      <c r="BM1" s="151"/>
      <c r="BN1" s="166"/>
    </row>
    <row r="2" spans="1:66" ht="18.75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51"/>
      <c r="BN2" s="166"/>
    </row>
    <row r="3" spans="1:66">
      <c r="A3" s="149" t="s">
        <v>235</v>
      </c>
      <c r="B3" s="150" t="s">
        <v>841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66"/>
    </row>
    <row r="4" spans="1:66">
      <c r="A4" s="15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6"/>
    </row>
    <row r="5" spans="1:66" ht="18.75" customHeight="1">
      <c r="A5" s="388" t="s">
        <v>303</v>
      </c>
      <c r="B5" s="388"/>
      <c r="C5" s="388"/>
      <c r="D5" s="388"/>
      <c r="E5" s="388"/>
      <c r="F5" s="388"/>
      <c r="G5" s="388"/>
      <c r="H5" s="388"/>
      <c r="I5" s="388"/>
      <c r="J5" s="388"/>
      <c r="K5" s="388"/>
      <c r="L5" s="388"/>
      <c r="M5" s="388"/>
      <c r="N5" s="388"/>
      <c r="O5" s="388"/>
      <c r="P5" s="388"/>
      <c r="Q5" s="388"/>
      <c r="R5" s="388"/>
      <c r="S5" s="388"/>
      <c r="T5" s="388"/>
      <c r="U5" s="388"/>
      <c r="V5" s="388"/>
      <c r="W5" s="388"/>
      <c r="X5" s="388"/>
      <c r="Y5" s="388"/>
      <c r="Z5" s="388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6"/>
    </row>
    <row r="6" spans="1:66" s="147" customFormat="1" ht="23.1" customHeight="1">
      <c r="A6" s="381" t="s">
        <v>3</v>
      </c>
      <c r="B6" s="381" t="s">
        <v>5</v>
      </c>
      <c r="C6" s="381" t="s">
        <v>304</v>
      </c>
      <c r="D6" s="381"/>
      <c r="E6" s="381" t="s">
        <v>305</v>
      </c>
      <c r="F6" s="381"/>
      <c r="G6" s="381"/>
      <c r="H6" s="381" t="s">
        <v>306</v>
      </c>
      <c r="I6" s="381"/>
      <c r="J6" s="381"/>
      <c r="K6" s="381" t="s">
        <v>307</v>
      </c>
      <c r="L6" s="381"/>
      <c r="M6" s="381"/>
      <c r="N6" s="381" t="s">
        <v>308</v>
      </c>
      <c r="O6" s="381"/>
      <c r="P6" s="381"/>
      <c r="Q6" s="381" t="s">
        <v>309</v>
      </c>
      <c r="R6" s="381"/>
      <c r="S6" s="381"/>
      <c r="T6" s="381"/>
      <c r="U6" s="381" t="s">
        <v>310</v>
      </c>
      <c r="V6" s="381"/>
      <c r="W6" s="381" t="s">
        <v>311</v>
      </c>
      <c r="X6" s="381"/>
      <c r="Y6" s="381"/>
      <c r="Z6" s="381" t="s">
        <v>312</v>
      </c>
      <c r="AA6" s="165"/>
    </row>
    <row r="7" spans="1:66" s="147" customFormat="1" ht="24.95" customHeight="1">
      <c r="A7" s="381"/>
      <c r="B7" s="381"/>
      <c r="C7" s="381"/>
      <c r="D7" s="381"/>
      <c r="E7" s="381" t="s">
        <v>313</v>
      </c>
      <c r="F7" s="381" t="s">
        <v>314</v>
      </c>
      <c r="G7" s="381" t="s">
        <v>315</v>
      </c>
      <c r="H7" s="381" t="s">
        <v>316</v>
      </c>
      <c r="I7" s="381" t="s">
        <v>306</v>
      </c>
      <c r="J7" s="381" t="s">
        <v>317</v>
      </c>
      <c r="K7" s="381" t="s">
        <v>318</v>
      </c>
      <c r="L7" s="381" t="s">
        <v>319</v>
      </c>
      <c r="M7" s="381" t="s">
        <v>320</v>
      </c>
      <c r="N7" s="381" t="s">
        <v>321</v>
      </c>
      <c r="O7" s="381" t="s">
        <v>322</v>
      </c>
      <c r="P7" s="381" t="s">
        <v>323</v>
      </c>
      <c r="Q7" s="381" t="s">
        <v>324</v>
      </c>
      <c r="R7" s="381"/>
      <c r="S7" s="381" t="s">
        <v>325</v>
      </c>
      <c r="T7" s="381"/>
      <c r="U7" s="381" t="s">
        <v>326</v>
      </c>
      <c r="V7" s="381" t="s">
        <v>327</v>
      </c>
      <c r="W7" s="381" t="s">
        <v>176</v>
      </c>
      <c r="X7" s="381" t="s">
        <v>301</v>
      </c>
      <c r="Y7" s="381" t="s">
        <v>178</v>
      </c>
      <c r="Z7" s="381"/>
      <c r="AA7" s="165"/>
    </row>
    <row r="8" spans="1:66" s="147" customFormat="1" ht="96" customHeight="1">
      <c r="A8" s="381"/>
      <c r="B8" s="381"/>
      <c r="C8" s="152" t="s">
        <v>328</v>
      </c>
      <c r="D8" s="152" t="s">
        <v>329</v>
      </c>
      <c r="E8" s="381"/>
      <c r="F8" s="381"/>
      <c r="G8" s="381"/>
      <c r="H8" s="381"/>
      <c r="I8" s="381"/>
      <c r="J8" s="381"/>
      <c r="K8" s="381"/>
      <c r="L8" s="381"/>
      <c r="M8" s="381"/>
      <c r="N8" s="381"/>
      <c r="O8" s="381"/>
      <c r="P8" s="381"/>
      <c r="Q8" s="152" t="s">
        <v>330</v>
      </c>
      <c r="R8" s="152" t="s">
        <v>331</v>
      </c>
      <c r="S8" s="152" t="s">
        <v>332</v>
      </c>
      <c r="T8" s="152" t="s">
        <v>333</v>
      </c>
      <c r="U8" s="381"/>
      <c r="V8" s="381"/>
      <c r="W8" s="381"/>
      <c r="X8" s="381"/>
      <c r="Y8" s="381"/>
      <c r="Z8" s="381"/>
      <c r="AA8" s="165"/>
    </row>
    <row r="9" spans="1:66">
      <c r="A9" s="153">
        <v>1</v>
      </c>
      <c r="B9" s="153">
        <v>2</v>
      </c>
      <c r="C9" s="153">
        <v>4</v>
      </c>
      <c r="D9" s="153">
        <v>5</v>
      </c>
      <c r="E9" s="153">
        <v>6</v>
      </c>
      <c r="F9" s="153">
        <v>7</v>
      </c>
      <c r="G9" s="153">
        <v>8</v>
      </c>
      <c r="H9" s="153">
        <v>9</v>
      </c>
      <c r="I9" s="153">
        <v>10</v>
      </c>
      <c r="J9" s="153">
        <v>11</v>
      </c>
      <c r="K9" s="153">
        <v>12</v>
      </c>
      <c r="L9" s="153">
        <v>13</v>
      </c>
      <c r="M9" s="153">
        <v>14</v>
      </c>
      <c r="N9" s="153">
        <v>15</v>
      </c>
      <c r="O9" s="153">
        <v>16</v>
      </c>
      <c r="P9" s="153">
        <v>17</v>
      </c>
      <c r="Q9" s="153">
        <v>18</v>
      </c>
      <c r="R9" s="153">
        <v>19</v>
      </c>
      <c r="S9" s="153">
        <v>20</v>
      </c>
      <c r="T9" s="153">
        <v>21</v>
      </c>
      <c r="U9" s="153">
        <v>22</v>
      </c>
      <c r="V9" s="153">
        <v>23</v>
      </c>
      <c r="W9" s="153">
        <v>24</v>
      </c>
      <c r="X9" s="153">
        <v>25</v>
      </c>
      <c r="Y9" s="153">
        <v>26</v>
      </c>
      <c r="Z9" s="153">
        <v>27</v>
      </c>
      <c r="AA9" s="166"/>
    </row>
    <row r="10" spans="1:66">
      <c r="A10" s="154">
        <v>1</v>
      </c>
      <c r="B10" s="309" t="s">
        <v>704</v>
      </c>
      <c r="C10" s="153">
        <v>2</v>
      </c>
      <c r="D10" s="156"/>
      <c r="E10" s="153">
        <v>0</v>
      </c>
      <c r="F10" s="153">
        <v>0</v>
      </c>
      <c r="G10" s="153">
        <v>0</v>
      </c>
      <c r="H10" s="153">
        <v>0</v>
      </c>
      <c r="I10" s="153">
        <v>0</v>
      </c>
      <c r="J10" s="153">
        <v>0</v>
      </c>
      <c r="K10" s="153">
        <v>0</v>
      </c>
      <c r="L10" s="153">
        <v>0</v>
      </c>
      <c r="M10" s="153">
        <v>0</v>
      </c>
      <c r="N10" s="153">
        <v>0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0</v>
      </c>
      <c r="U10" s="153">
        <v>2</v>
      </c>
      <c r="V10" s="153">
        <v>0</v>
      </c>
      <c r="W10" s="153">
        <v>2</v>
      </c>
      <c r="X10" s="153">
        <v>0</v>
      </c>
      <c r="Y10" s="153">
        <v>0</v>
      </c>
      <c r="Z10" s="153"/>
      <c r="AA10" s="166"/>
    </row>
    <row r="11" spans="1:66" ht="15">
      <c r="A11" s="154">
        <v>2</v>
      </c>
      <c r="B11" s="309" t="s">
        <v>705</v>
      </c>
      <c r="C11" s="153">
        <v>1</v>
      </c>
      <c r="D11" s="156"/>
      <c r="E11" s="153">
        <v>0</v>
      </c>
      <c r="F11" s="153">
        <v>0</v>
      </c>
      <c r="G11" s="153">
        <v>0</v>
      </c>
      <c r="H11" s="153">
        <v>0</v>
      </c>
      <c r="I11" s="153">
        <v>1</v>
      </c>
      <c r="J11" s="153">
        <v>0</v>
      </c>
      <c r="K11" s="153">
        <v>0</v>
      </c>
      <c r="L11" s="153">
        <v>0</v>
      </c>
      <c r="M11" s="153">
        <v>0</v>
      </c>
      <c r="N11" s="153">
        <v>0</v>
      </c>
      <c r="O11" s="153">
        <v>0</v>
      </c>
      <c r="P11" s="153">
        <v>0</v>
      </c>
      <c r="Q11" s="153">
        <v>0</v>
      </c>
      <c r="R11" s="153">
        <v>0</v>
      </c>
      <c r="S11" s="153">
        <v>0</v>
      </c>
      <c r="T11" s="153">
        <v>0</v>
      </c>
      <c r="U11" s="153">
        <v>1</v>
      </c>
      <c r="V11" s="153">
        <v>0</v>
      </c>
      <c r="W11" s="153">
        <v>1</v>
      </c>
      <c r="X11" s="153">
        <v>0</v>
      </c>
      <c r="Y11" s="153">
        <v>0</v>
      </c>
      <c r="Z11" s="310" t="s">
        <v>706</v>
      </c>
      <c r="AA11" s="166"/>
    </row>
    <row r="12" spans="1:66" ht="15">
      <c r="A12" s="154">
        <v>3</v>
      </c>
      <c r="B12" s="155" t="s">
        <v>729</v>
      </c>
      <c r="C12" s="153">
        <v>1</v>
      </c>
      <c r="D12" s="156"/>
      <c r="E12" s="153">
        <v>0</v>
      </c>
      <c r="F12" s="153">
        <v>0</v>
      </c>
      <c r="G12" s="153">
        <v>0</v>
      </c>
      <c r="H12" s="153">
        <v>0</v>
      </c>
      <c r="I12" s="153">
        <v>0</v>
      </c>
      <c r="J12" s="153">
        <v>0</v>
      </c>
      <c r="K12" s="153">
        <v>0</v>
      </c>
      <c r="L12" s="153">
        <v>0</v>
      </c>
      <c r="M12" s="153">
        <v>0</v>
      </c>
      <c r="N12" s="153">
        <v>0</v>
      </c>
      <c r="O12" s="153">
        <v>0</v>
      </c>
      <c r="P12" s="153">
        <v>0</v>
      </c>
      <c r="Q12" s="153">
        <v>0</v>
      </c>
      <c r="R12" s="153">
        <v>0</v>
      </c>
      <c r="S12" s="153">
        <v>0</v>
      </c>
      <c r="T12" s="153">
        <v>0</v>
      </c>
      <c r="U12" s="153">
        <v>0</v>
      </c>
      <c r="V12" s="153">
        <v>0</v>
      </c>
      <c r="W12" s="153">
        <v>0</v>
      </c>
      <c r="X12" s="153">
        <v>0</v>
      </c>
      <c r="Y12" s="153">
        <v>0</v>
      </c>
      <c r="Z12" s="158"/>
      <c r="AA12" s="166"/>
    </row>
    <row r="13" spans="1:66" ht="15">
      <c r="A13" s="154">
        <v>4</v>
      </c>
      <c r="B13" s="155" t="s">
        <v>746</v>
      </c>
      <c r="C13" s="157">
        <v>1</v>
      </c>
      <c r="D13" s="156"/>
      <c r="E13" s="153">
        <v>0</v>
      </c>
      <c r="F13" s="153">
        <v>0</v>
      </c>
      <c r="G13" s="153">
        <v>0</v>
      </c>
      <c r="H13" s="153">
        <v>0</v>
      </c>
      <c r="I13" s="153">
        <v>0</v>
      </c>
      <c r="J13" s="153">
        <v>0</v>
      </c>
      <c r="K13" s="153">
        <v>0</v>
      </c>
      <c r="L13" s="153">
        <v>0</v>
      </c>
      <c r="M13" s="153">
        <v>0</v>
      </c>
      <c r="N13" s="153">
        <v>0</v>
      </c>
      <c r="O13" s="153">
        <v>0</v>
      </c>
      <c r="P13" s="153">
        <v>0</v>
      </c>
      <c r="Q13" s="153">
        <v>0</v>
      </c>
      <c r="R13" s="153">
        <v>0</v>
      </c>
      <c r="S13" s="153">
        <v>0</v>
      </c>
      <c r="T13" s="153">
        <v>0</v>
      </c>
      <c r="U13" s="153">
        <v>0</v>
      </c>
      <c r="V13" s="153">
        <v>0</v>
      </c>
      <c r="W13" s="153">
        <v>0</v>
      </c>
      <c r="X13" s="153">
        <v>0</v>
      </c>
      <c r="Y13" s="153">
        <v>0</v>
      </c>
      <c r="Z13" s="158"/>
      <c r="AA13" s="166"/>
    </row>
    <row r="14" spans="1:66">
      <c r="A14" s="154">
        <v>5</v>
      </c>
      <c r="B14" s="309" t="s">
        <v>769</v>
      </c>
      <c r="C14" s="153">
        <v>1</v>
      </c>
      <c r="D14" s="156"/>
      <c r="E14" s="153">
        <v>0</v>
      </c>
      <c r="F14" s="153">
        <v>0</v>
      </c>
      <c r="G14" s="153">
        <v>0</v>
      </c>
      <c r="H14" s="153">
        <v>0</v>
      </c>
      <c r="I14" s="153">
        <v>0</v>
      </c>
      <c r="J14" s="153">
        <v>0</v>
      </c>
      <c r="K14" s="153">
        <v>0</v>
      </c>
      <c r="L14" s="153">
        <v>0</v>
      </c>
      <c r="M14" s="153">
        <v>0</v>
      </c>
      <c r="N14" s="153">
        <v>0</v>
      </c>
      <c r="O14" s="153">
        <v>0</v>
      </c>
      <c r="P14" s="153">
        <v>0</v>
      </c>
      <c r="Q14" s="153">
        <v>0</v>
      </c>
      <c r="R14" s="153">
        <v>0</v>
      </c>
      <c r="S14" s="153">
        <v>0</v>
      </c>
      <c r="T14" s="153">
        <v>0</v>
      </c>
      <c r="U14" s="153">
        <v>0</v>
      </c>
      <c r="V14" s="153">
        <v>0</v>
      </c>
      <c r="W14" s="153">
        <v>0</v>
      </c>
      <c r="X14" s="153">
        <v>0</v>
      </c>
      <c r="Y14" s="153">
        <v>0</v>
      </c>
      <c r="Z14" s="153"/>
      <c r="AA14" s="166"/>
    </row>
    <row r="15" spans="1:66">
      <c r="A15" s="154">
        <v>6</v>
      </c>
      <c r="B15" s="309" t="s">
        <v>784</v>
      </c>
      <c r="C15" s="153">
        <v>1</v>
      </c>
      <c r="D15" s="156"/>
      <c r="E15" s="153">
        <v>0</v>
      </c>
      <c r="F15" s="153">
        <v>0</v>
      </c>
      <c r="G15" s="153">
        <v>0</v>
      </c>
      <c r="H15" s="153">
        <v>0</v>
      </c>
      <c r="I15" s="153">
        <v>0</v>
      </c>
      <c r="J15" s="153">
        <v>0</v>
      </c>
      <c r="K15" s="153">
        <v>0</v>
      </c>
      <c r="L15" s="153">
        <v>0</v>
      </c>
      <c r="M15" s="153">
        <v>0</v>
      </c>
      <c r="N15" s="153">
        <v>0</v>
      </c>
      <c r="O15" s="153">
        <v>0</v>
      </c>
      <c r="P15" s="153">
        <v>0</v>
      </c>
      <c r="Q15" s="153">
        <v>0</v>
      </c>
      <c r="R15" s="153">
        <v>0</v>
      </c>
      <c r="S15" s="153">
        <v>0</v>
      </c>
      <c r="T15" s="153">
        <v>0</v>
      </c>
      <c r="U15" s="153">
        <v>0</v>
      </c>
      <c r="V15" s="153">
        <v>0</v>
      </c>
      <c r="W15" s="153">
        <v>0</v>
      </c>
      <c r="X15" s="153">
        <v>0</v>
      </c>
      <c r="Y15" s="153">
        <v>0</v>
      </c>
      <c r="Z15" s="153"/>
      <c r="AA15" s="166"/>
    </row>
    <row r="16" spans="1:66">
      <c r="A16" s="154">
        <v>7</v>
      </c>
      <c r="B16" s="155" t="s">
        <v>839</v>
      </c>
      <c r="C16" s="153">
        <v>0</v>
      </c>
      <c r="D16" s="156"/>
      <c r="E16" s="153">
        <v>0</v>
      </c>
      <c r="F16" s="153">
        <v>0</v>
      </c>
      <c r="G16" s="153">
        <v>0</v>
      </c>
      <c r="H16" s="153">
        <v>0</v>
      </c>
      <c r="I16" s="153">
        <v>0</v>
      </c>
      <c r="J16" s="153">
        <v>0</v>
      </c>
      <c r="K16" s="153">
        <v>0</v>
      </c>
      <c r="L16" s="153">
        <v>0</v>
      </c>
      <c r="M16" s="153">
        <v>0</v>
      </c>
      <c r="N16" s="153">
        <v>0</v>
      </c>
      <c r="O16" s="153">
        <v>0</v>
      </c>
      <c r="P16" s="153">
        <v>0</v>
      </c>
      <c r="Q16" s="153">
        <v>0</v>
      </c>
      <c r="R16" s="153">
        <v>0</v>
      </c>
      <c r="S16" s="153">
        <v>0</v>
      </c>
      <c r="T16" s="153">
        <v>0</v>
      </c>
      <c r="U16" s="153">
        <v>0</v>
      </c>
      <c r="V16" s="153">
        <v>0</v>
      </c>
      <c r="W16" s="153">
        <v>0</v>
      </c>
      <c r="X16" s="153">
        <v>0</v>
      </c>
      <c r="Y16" s="153">
        <v>0</v>
      </c>
      <c r="Z16" s="153"/>
      <c r="AA16" s="166"/>
    </row>
    <row r="17" spans="1:27">
      <c r="A17" s="154">
        <v>8</v>
      </c>
      <c r="B17" s="155" t="s">
        <v>840</v>
      </c>
      <c r="C17" s="153">
        <v>1</v>
      </c>
      <c r="D17" s="156"/>
      <c r="E17" s="153">
        <v>0</v>
      </c>
      <c r="F17" s="153">
        <v>0</v>
      </c>
      <c r="G17" s="153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0</v>
      </c>
      <c r="M17" s="153">
        <v>0</v>
      </c>
      <c r="N17" s="153">
        <v>0</v>
      </c>
      <c r="O17" s="153">
        <v>0</v>
      </c>
      <c r="P17" s="153">
        <v>0</v>
      </c>
      <c r="Q17" s="153">
        <v>1</v>
      </c>
      <c r="R17" s="153">
        <v>0</v>
      </c>
      <c r="S17" s="153">
        <v>0</v>
      </c>
      <c r="T17" s="153">
        <v>0</v>
      </c>
      <c r="U17" s="153">
        <v>0</v>
      </c>
      <c r="V17" s="153">
        <v>0</v>
      </c>
      <c r="W17" s="153">
        <v>0</v>
      </c>
      <c r="X17" s="153">
        <v>0</v>
      </c>
      <c r="Y17" s="153">
        <v>0</v>
      </c>
      <c r="Z17" s="153"/>
      <c r="AA17" s="166"/>
    </row>
    <row r="18" spans="1:27">
      <c r="A18" s="154">
        <v>9</v>
      </c>
      <c r="B18" s="155" t="s">
        <v>866</v>
      </c>
      <c r="C18" s="159">
        <v>0</v>
      </c>
      <c r="D18" s="156"/>
      <c r="E18" s="153">
        <v>0</v>
      </c>
      <c r="F18" s="153">
        <v>0</v>
      </c>
      <c r="G18" s="153">
        <v>0</v>
      </c>
      <c r="H18" s="153">
        <v>0</v>
      </c>
      <c r="I18" s="153">
        <v>0</v>
      </c>
      <c r="J18" s="153">
        <v>0</v>
      </c>
      <c r="K18" s="153">
        <v>0</v>
      </c>
      <c r="L18" s="153">
        <v>0</v>
      </c>
      <c r="M18" s="153">
        <v>0</v>
      </c>
      <c r="N18" s="153">
        <v>0</v>
      </c>
      <c r="O18" s="153">
        <v>0</v>
      </c>
      <c r="P18" s="153">
        <v>0</v>
      </c>
      <c r="Q18" s="153">
        <v>0</v>
      </c>
      <c r="R18" s="153">
        <v>0</v>
      </c>
      <c r="S18" s="153">
        <v>0</v>
      </c>
      <c r="T18" s="153">
        <v>0</v>
      </c>
      <c r="U18" s="153">
        <v>0</v>
      </c>
      <c r="V18" s="153">
        <v>0</v>
      </c>
      <c r="W18" s="153">
        <v>0</v>
      </c>
      <c r="X18" s="153">
        <v>0</v>
      </c>
      <c r="Y18" s="153">
        <v>0</v>
      </c>
      <c r="Z18" s="153"/>
      <c r="AA18" s="166"/>
    </row>
    <row r="19" spans="1:27">
      <c r="A19" s="160"/>
      <c r="B19" s="161" t="s">
        <v>334</v>
      </c>
      <c r="C19" s="162">
        <f>SUM(C10:C18)</f>
        <v>8</v>
      </c>
      <c r="D19" s="162">
        <f t="shared" ref="D19:Z19" si="0">SUM(D10:D18)</f>
        <v>0</v>
      </c>
      <c r="E19" s="162">
        <f t="shared" si="0"/>
        <v>0</v>
      </c>
      <c r="F19" s="162">
        <f t="shared" si="0"/>
        <v>0</v>
      </c>
      <c r="G19" s="162">
        <f t="shared" si="0"/>
        <v>0</v>
      </c>
      <c r="H19" s="162">
        <f t="shared" si="0"/>
        <v>0</v>
      </c>
      <c r="I19" s="162">
        <f t="shared" si="0"/>
        <v>1</v>
      </c>
      <c r="J19" s="162">
        <f t="shared" si="0"/>
        <v>0</v>
      </c>
      <c r="K19" s="162">
        <f t="shared" si="0"/>
        <v>0</v>
      </c>
      <c r="L19" s="162">
        <f t="shared" si="0"/>
        <v>0</v>
      </c>
      <c r="M19" s="162">
        <f t="shared" si="0"/>
        <v>0</v>
      </c>
      <c r="N19" s="162">
        <f t="shared" si="0"/>
        <v>0</v>
      </c>
      <c r="O19" s="162">
        <f t="shared" si="0"/>
        <v>0</v>
      </c>
      <c r="P19" s="162">
        <f t="shared" si="0"/>
        <v>0</v>
      </c>
      <c r="Q19" s="162">
        <f t="shared" si="0"/>
        <v>1</v>
      </c>
      <c r="R19" s="162">
        <f t="shared" si="0"/>
        <v>0</v>
      </c>
      <c r="S19" s="162">
        <f t="shared" si="0"/>
        <v>0</v>
      </c>
      <c r="T19" s="162">
        <f t="shared" si="0"/>
        <v>0</v>
      </c>
      <c r="U19" s="162">
        <f t="shared" si="0"/>
        <v>3</v>
      </c>
      <c r="V19" s="162">
        <f t="shared" si="0"/>
        <v>0</v>
      </c>
      <c r="W19" s="162">
        <f t="shared" si="0"/>
        <v>3</v>
      </c>
      <c r="X19" s="162">
        <f t="shared" si="0"/>
        <v>0</v>
      </c>
      <c r="Y19" s="162">
        <f t="shared" si="0"/>
        <v>0</v>
      </c>
      <c r="Z19" s="162">
        <f t="shared" si="0"/>
        <v>0</v>
      </c>
      <c r="AA19" s="166"/>
    </row>
    <row r="20" spans="1:27">
      <c r="A20" s="384"/>
      <c r="B20" s="384"/>
      <c r="C20" s="384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385"/>
      <c r="R20" s="385"/>
      <c r="S20" s="385"/>
      <c r="T20" s="385"/>
      <c r="U20" s="385"/>
      <c r="V20" s="385"/>
      <c r="W20" s="385"/>
      <c r="X20" s="163"/>
      <c r="Y20" s="164"/>
      <c r="Z20" s="164"/>
      <c r="AA20" s="166"/>
    </row>
    <row r="21" spans="1:27" s="22" customFormat="1" ht="12"/>
    <row r="22" spans="1:27" s="26" customFormat="1" ht="12"/>
    <row r="23" spans="1:27" s="26" customFormat="1" ht="12">
      <c r="A23" s="386" t="s">
        <v>335</v>
      </c>
      <c r="B23" s="386"/>
      <c r="C23" s="386"/>
      <c r="D23" s="35"/>
      <c r="E23" s="36"/>
      <c r="F23" s="36"/>
      <c r="Q23" s="37"/>
      <c r="R23" s="37"/>
      <c r="S23" s="34"/>
      <c r="T23" s="37"/>
      <c r="U23" s="386" t="s">
        <v>869</v>
      </c>
      <c r="V23" s="386"/>
      <c r="W23" s="386"/>
      <c r="X23" s="34"/>
    </row>
    <row r="24" spans="1:27" s="26" customFormat="1" ht="12">
      <c r="A24" s="386" t="s">
        <v>337</v>
      </c>
      <c r="B24" s="386"/>
      <c r="C24" s="386"/>
      <c r="D24" s="35"/>
      <c r="E24" s="36"/>
      <c r="F24" s="36"/>
      <c r="Q24" s="37"/>
      <c r="R24" s="37"/>
      <c r="S24" s="34"/>
      <c r="T24" s="37"/>
      <c r="U24" s="386" t="s">
        <v>232</v>
      </c>
      <c r="V24" s="386"/>
      <c r="W24" s="386"/>
      <c r="X24" s="34"/>
    </row>
    <row r="25" spans="1:27" s="26" customFormat="1" ht="12">
      <c r="A25" s="37"/>
      <c r="D25" s="38"/>
      <c r="E25" s="36"/>
      <c r="F25" s="36"/>
      <c r="Q25" s="37"/>
      <c r="R25" s="37"/>
      <c r="S25" s="34"/>
      <c r="T25" s="37"/>
      <c r="U25" s="37"/>
    </row>
    <row r="26" spans="1:27" s="26" customFormat="1" ht="12">
      <c r="A26" s="37"/>
      <c r="D26" s="38"/>
      <c r="E26" s="36"/>
      <c r="F26" s="36"/>
      <c r="Q26" s="37"/>
      <c r="R26" s="37"/>
      <c r="S26" s="34"/>
      <c r="T26" s="37"/>
      <c r="U26" s="37"/>
    </row>
    <row r="27" spans="1:27" s="26" customFormat="1" ht="12">
      <c r="A27" s="37"/>
      <c r="C27" s="39"/>
      <c r="D27" s="40"/>
      <c r="E27" s="39"/>
      <c r="F27" s="39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4"/>
      <c r="R27" s="45"/>
      <c r="S27" s="45"/>
      <c r="T27" s="44"/>
      <c r="U27" s="37"/>
      <c r="W27" s="39"/>
      <c r="X27" s="39"/>
    </row>
    <row r="28" spans="1:27" s="26" customFormat="1" ht="12">
      <c r="A28" s="382" t="s">
        <v>338</v>
      </c>
      <c r="B28" s="382"/>
      <c r="C28" s="382"/>
      <c r="D28" s="40"/>
      <c r="E28" s="39"/>
      <c r="F28" s="39"/>
      <c r="Q28" s="44"/>
      <c r="R28" s="44"/>
      <c r="S28" s="44"/>
      <c r="T28" s="44"/>
      <c r="U28" s="382" t="s">
        <v>867</v>
      </c>
      <c r="V28" s="382"/>
      <c r="W28" s="382"/>
      <c r="X28" s="40"/>
    </row>
    <row r="29" spans="1:27" s="26" customFormat="1" ht="12">
      <c r="A29" s="383" t="s">
        <v>340</v>
      </c>
      <c r="B29" s="383"/>
      <c r="C29" s="383"/>
      <c r="U29" s="383" t="s">
        <v>868</v>
      </c>
      <c r="V29" s="383"/>
      <c r="W29" s="383"/>
    </row>
    <row r="30" spans="1:27">
      <c r="AA30" s="166"/>
    </row>
    <row r="31" spans="1:27">
      <c r="AA31" s="166"/>
    </row>
    <row r="32" spans="1:27">
      <c r="AA32" s="166"/>
    </row>
    <row r="33" spans="27:27">
      <c r="AA33" s="166"/>
    </row>
    <row r="34" spans="27:27">
      <c r="AA34" s="166"/>
    </row>
    <row r="35" spans="27:27">
      <c r="AA35" s="166"/>
    </row>
    <row r="36" spans="27:27">
      <c r="AA36" s="166"/>
    </row>
    <row r="37" spans="27:27">
      <c r="AA37" s="166"/>
    </row>
    <row r="38" spans="27:27">
      <c r="AA38" s="166"/>
    </row>
    <row r="39" spans="27:27">
      <c r="AA39" s="166"/>
    </row>
    <row r="40" spans="27:27">
      <c r="AA40" s="166"/>
    </row>
    <row r="41" spans="27:27">
      <c r="AA41" s="166"/>
    </row>
    <row r="42" spans="27:27">
      <c r="AA42" s="166"/>
    </row>
    <row r="43" spans="27:27">
      <c r="AA43" s="166"/>
    </row>
    <row r="44" spans="27:27">
      <c r="AA44" s="166"/>
    </row>
    <row r="45" spans="27:27">
      <c r="AA45" s="166"/>
    </row>
    <row r="46" spans="27:27">
      <c r="AA46" s="166"/>
    </row>
    <row r="47" spans="27:27">
      <c r="AA47" s="166"/>
    </row>
    <row r="48" spans="27:27">
      <c r="AA48" s="166"/>
    </row>
    <row r="49" spans="27:27">
      <c r="AA49" s="166"/>
    </row>
    <row r="50" spans="27:27">
      <c r="AA50" s="166"/>
    </row>
    <row r="51" spans="27:27">
      <c r="AA51" s="166"/>
    </row>
    <row r="52" spans="27:27">
      <c r="AA52" s="166"/>
    </row>
    <row r="53" spans="27:27">
      <c r="AA53" s="166"/>
    </row>
    <row r="54" spans="27:27">
      <c r="AA54" s="166"/>
    </row>
    <row r="55" spans="27:27">
      <c r="AA55" s="166"/>
    </row>
    <row r="56" spans="27:27">
      <c r="AA56" s="166"/>
    </row>
    <row r="57" spans="27:27">
      <c r="AA57" s="166"/>
    </row>
    <row r="58" spans="27:27">
      <c r="AA58" s="166"/>
    </row>
    <row r="59" spans="27:27">
      <c r="AA59" s="166"/>
    </row>
    <row r="60" spans="27:27">
      <c r="AA60" s="166"/>
    </row>
    <row r="61" spans="27:27">
      <c r="AA61" s="166"/>
    </row>
    <row r="62" spans="27:27">
      <c r="AA62" s="166"/>
    </row>
    <row r="63" spans="27:27">
      <c r="AA63" s="166"/>
    </row>
    <row r="64" spans="27:27">
      <c r="AA64" s="166"/>
    </row>
    <row r="65" spans="27:66">
      <c r="AA65" s="166"/>
    </row>
    <row r="66" spans="27:66">
      <c r="AA66" s="166"/>
    </row>
    <row r="67" spans="27:66">
      <c r="AA67" s="166"/>
    </row>
    <row r="68" spans="27:66">
      <c r="AA68" s="166"/>
    </row>
    <row r="69" spans="27:66"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6"/>
      <c r="BD69" s="166"/>
      <c r="BE69" s="166"/>
      <c r="BF69" s="166"/>
      <c r="BG69" s="166"/>
      <c r="BH69" s="166"/>
      <c r="BI69" s="164"/>
      <c r="BJ69" s="164"/>
      <c r="BK69" s="164"/>
      <c r="BL69" s="164"/>
      <c r="BM69" s="164"/>
      <c r="BN69" s="166"/>
    </row>
    <row r="70" spans="27:66">
      <c r="AA70" s="166"/>
      <c r="AB70" s="166"/>
      <c r="AC70" s="166"/>
      <c r="AD70" s="166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  <c r="AO70" s="166"/>
      <c r="AP70" s="166"/>
      <c r="AQ70" s="166"/>
      <c r="AR70" s="166"/>
      <c r="AS70" s="166"/>
      <c r="AT70" s="166"/>
      <c r="AU70" s="166"/>
      <c r="AV70" s="166"/>
      <c r="AW70" s="166"/>
      <c r="AX70" s="166"/>
      <c r="AY70" s="166"/>
      <c r="AZ70" s="166"/>
      <c r="BA70" s="166"/>
      <c r="BB70" s="166"/>
      <c r="BC70" s="166"/>
      <c r="BD70" s="166"/>
      <c r="BE70" s="166"/>
      <c r="BF70" s="166"/>
      <c r="BG70" s="166"/>
      <c r="BH70" s="166"/>
      <c r="BI70" s="166"/>
      <c r="BJ70" s="166"/>
      <c r="BK70" s="166"/>
      <c r="BL70" s="166"/>
      <c r="BM70" s="166"/>
      <c r="BN70" s="166"/>
    </row>
    <row r="71" spans="27:66">
      <c r="AA71" s="166"/>
      <c r="AB71" s="166"/>
      <c r="AC71" s="166"/>
      <c r="AD71" s="166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166"/>
      <c r="AT71" s="166"/>
      <c r="AU71" s="166"/>
      <c r="AV71" s="166"/>
      <c r="AW71" s="166"/>
      <c r="AX71" s="166"/>
      <c r="AY71" s="166"/>
      <c r="AZ71" s="166"/>
      <c r="BA71" s="166"/>
      <c r="BB71" s="166"/>
      <c r="BC71" s="166"/>
      <c r="BD71" s="166"/>
      <c r="BE71" s="166"/>
      <c r="BF71" s="166"/>
      <c r="BG71" s="166"/>
      <c r="BH71" s="166"/>
      <c r="BI71" s="166"/>
      <c r="BJ71" s="166"/>
      <c r="BK71" s="166"/>
      <c r="BL71" s="166"/>
      <c r="BM71" s="166"/>
      <c r="BN71" s="166"/>
    </row>
    <row r="76" spans="27:66">
      <c r="AA76" s="166"/>
      <c r="AB76" s="166"/>
      <c r="AC76" s="166"/>
      <c r="AD76" s="166"/>
      <c r="AE76" s="166"/>
      <c r="AF76" s="166"/>
      <c r="AG76" s="166"/>
      <c r="AH76" s="166"/>
      <c r="AI76" s="166"/>
      <c r="AJ76" s="166"/>
      <c r="AK76" s="166"/>
      <c r="AL76" s="166"/>
      <c r="AM76" s="166"/>
      <c r="AN76" s="166"/>
      <c r="AO76" s="166"/>
      <c r="AP76" s="166"/>
      <c r="AQ76" s="166"/>
      <c r="AR76" s="166"/>
      <c r="AS76" s="166"/>
      <c r="AT76" s="166"/>
      <c r="AU76" s="166"/>
      <c r="AV76" s="166"/>
      <c r="AW76" s="166"/>
      <c r="AX76" s="166"/>
      <c r="AY76" s="166"/>
      <c r="AZ76" s="166"/>
      <c r="BA76" s="166"/>
      <c r="BB76" s="166"/>
      <c r="BI76" s="166"/>
      <c r="BJ76" s="166"/>
      <c r="BK76" s="166"/>
      <c r="BL76" s="166"/>
      <c r="BM76" s="166"/>
      <c r="BN76" s="166"/>
    </row>
  </sheetData>
  <mergeCells count="42">
    <mergeCell ref="A1:Z1"/>
    <mergeCell ref="A5:Z5"/>
    <mergeCell ref="E6:G6"/>
    <mergeCell ref="H6:J6"/>
    <mergeCell ref="K6:M6"/>
    <mergeCell ref="N6:P6"/>
    <mergeCell ref="Q6:T6"/>
    <mergeCell ref="U6:V6"/>
    <mergeCell ref="W6:Y6"/>
    <mergeCell ref="C6:D7"/>
    <mergeCell ref="O7:O8"/>
    <mergeCell ref="P7:P8"/>
    <mergeCell ref="Q7:R7"/>
    <mergeCell ref="W7:W8"/>
    <mergeCell ref="S7:T7"/>
    <mergeCell ref="V7:V8"/>
    <mergeCell ref="A28:C28"/>
    <mergeCell ref="U28:W28"/>
    <mergeCell ref="A29:C29"/>
    <mergeCell ref="U29:W29"/>
    <mergeCell ref="A20:C20"/>
    <mergeCell ref="Q20:W20"/>
    <mergeCell ref="A23:C23"/>
    <mergeCell ref="U23:W23"/>
    <mergeCell ref="A24:C24"/>
    <mergeCell ref="U24:W24"/>
    <mergeCell ref="M7:M8"/>
    <mergeCell ref="N7:N8"/>
    <mergeCell ref="X7:X8"/>
    <mergeCell ref="Y7:Y8"/>
    <mergeCell ref="Z6:Z8"/>
    <mergeCell ref="U7:U8"/>
    <mergeCell ref="A6:A8"/>
    <mergeCell ref="B6:B8"/>
    <mergeCell ref="E7:E8"/>
    <mergeCell ref="F7:F8"/>
    <mergeCell ref="G7:G8"/>
    <mergeCell ref="H7:H8"/>
    <mergeCell ref="I7:I8"/>
    <mergeCell ref="J7:J8"/>
    <mergeCell ref="K7:K8"/>
    <mergeCell ref="L7:L8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"/>
  <sheetViews>
    <sheetView zoomScale="70" zoomScaleNormal="70" workbookViewId="0">
      <selection activeCell="P30" sqref="P30"/>
    </sheetView>
  </sheetViews>
  <sheetFormatPr defaultColWidth="9" defaultRowHeight="14.25"/>
  <cols>
    <col min="1" max="1" width="3.85546875" style="117" customWidth="1"/>
    <col min="2" max="2" width="3.85546875" style="114" customWidth="1"/>
    <col min="3" max="3" width="28.7109375" style="114" customWidth="1"/>
    <col min="4" max="12" width="9" style="114"/>
    <col min="13" max="13" width="8.85546875" style="114" customWidth="1"/>
    <col min="14" max="16384" width="9" style="114"/>
  </cols>
  <sheetData>
    <row r="1" spans="1:53" ht="15" customHeight="1">
      <c r="A1" s="391" t="s">
        <v>342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</row>
    <row r="2" spans="1:53" ht="15" customHeight="1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</row>
    <row r="3" spans="1:53" ht="15" customHeight="1">
      <c r="A3" s="392" t="s">
        <v>343</v>
      </c>
      <c r="B3" s="392"/>
      <c r="C3" s="119" t="s">
        <v>843</v>
      </c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</row>
    <row r="4" spans="1:53">
      <c r="C4" s="121"/>
    </row>
    <row r="5" spans="1:53" s="115" customFormat="1" ht="16.5" customHeight="1">
      <c r="A5" s="395" t="s">
        <v>3</v>
      </c>
      <c r="B5" s="396" t="s">
        <v>344</v>
      </c>
      <c r="C5" s="396"/>
      <c r="D5" s="393" t="s">
        <v>345</v>
      </c>
      <c r="E5" s="393"/>
      <c r="F5" s="393"/>
      <c r="G5" s="393"/>
      <c r="H5" s="393"/>
      <c r="I5" s="393"/>
      <c r="J5" s="393"/>
      <c r="K5" s="393"/>
      <c r="L5" s="393"/>
      <c r="M5" s="393"/>
      <c r="N5" s="137"/>
    </row>
    <row r="6" spans="1:53" s="115" customFormat="1" ht="16.5" customHeight="1">
      <c r="A6" s="395"/>
      <c r="B6" s="396"/>
      <c r="C6" s="396"/>
      <c r="D6" s="122" t="s">
        <v>628</v>
      </c>
      <c r="E6" s="122" t="s">
        <v>629</v>
      </c>
      <c r="F6" s="122" t="s">
        <v>735</v>
      </c>
      <c r="G6" s="122" t="s">
        <v>624</v>
      </c>
      <c r="H6" s="122" t="s">
        <v>766</v>
      </c>
      <c r="I6" s="328" t="s">
        <v>769</v>
      </c>
      <c r="J6" s="328" t="s">
        <v>820</v>
      </c>
      <c r="K6" s="122" t="s">
        <v>631</v>
      </c>
      <c r="L6" s="122" t="s">
        <v>842</v>
      </c>
      <c r="M6" s="122" t="s">
        <v>346</v>
      </c>
    </row>
    <row r="7" spans="1:53">
      <c r="A7" s="123">
        <v>1</v>
      </c>
      <c r="B7" s="394" t="s">
        <v>347</v>
      </c>
      <c r="C7" s="394"/>
      <c r="D7" s="124">
        <v>0</v>
      </c>
      <c r="E7" s="124">
        <v>0</v>
      </c>
      <c r="F7" s="124">
        <v>0</v>
      </c>
      <c r="G7" s="124">
        <v>0</v>
      </c>
      <c r="H7" s="124">
        <v>0</v>
      </c>
      <c r="I7" s="124">
        <v>0</v>
      </c>
      <c r="J7" s="124">
        <v>0</v>
      </c>
      <c r="K7" s="124">
        <v>0</v>
      </c>
      <c r="L7" s="124">
        <v>0</v>
      </c>
      <c r="M7" s="138">
        <f>D7+E7+G7+H7+I7+J7+K7+L7+F7</f>
        <v>0</v>
      </c>
    </row>
    <row r="8" spans="1:53" ht="15" customHeight="1">
      <c r="A8" s="125">
        <v>2</v>
      </c>
      <c r="B8" s="389" t="s">
        <v>304</v>
      </c>
      <c r="C8" s="389"/>
      <c r="D8" s="127"/>
      <c r="E8" s="127"/>
      <c r="F8" s="127"/>
      <c r="G8" s="127"/>
      <c r="H8" s="127"/>
      <c r="I8" s="127"/>
      <c r="J8" s="127"/>
      <c r="K8" s="127"/>
      <c r="L8" s="127"/>
      <c r="M8" s="138">
        <f t="shared" ref="M8:M39" si="0">D8+E8+G8+H8+I8+J8+K8+L8+F8</f>
        <v>0</v>
      </c>
    </row>
    <row r="9" spans="1:53" ht="15" customHeight="1">
      <c r="A9" s="125"/>
      <c r="B9" s="128" t="s">
        <v>348</v>
      </c>
      <c r="C9" s="128" t="s">
        <v>349</v>
      </c>
      <c r="D9" s="127"/>
      <c r="E9" s="295"/>
      <c r="F9" s="127">
        <v>0</v>
      </c>
      <c r="G9" s="318">
        <v>0</v>
      </c>
      <c r="H9" s="6">
        <v>0</v>
      </c>
      <c r="I9" s="127">
        <v>0</v>
      </c>
      <c r="J9" s="127">
        <v>0</v>
      </c>
      <c r="K9" s="127">
        <v>0</v>
      </c>
      <c r="L9" s="127">
        <v>0</v>
      </c>
      <c r="M9" s="138">
        <f t="shared" si="0"/>
        <v>0</v>
      </c>
    </row>
    <row r="10" spans="1:53">
      <c r="A10" s="125"/>
      <c r="B10" s="129" t="s">
        <v>350</v>
      </c>
      <c r="C10" s="129" t="s">
        <v>329</v>
      </c>
      <c r="D10" s="127"/>
      <c r="E10" s="295"/>
      <c r="F10" s="127">
        <v>0</v>
      </c>
      <c r="G10" s="318">
        <v>0</v>
      </c>
      <c r="H10" s="6">
        <v>0</v>
      </c>
      <c r="I10" s="127">
        <v>0</v>
      </c>
      <c r="J10" s="127"/>
      <c r="K10" s="127">
        <v>0</v>
      </c>
      <c r="L10" s="127"/>
      <c r="M10" s="138">
        <f t="shared" si="0"/>
        <v>0</v>
      </c>
    </row>
    <row r="11" spans="1:53" ht="29.25" customHeight="1">
      <c r="A11" s="125">
        <v>3</v>
      </c>
      <c r="B11" s="389" t="s">
        <v>351</v>
      </c>
      <c r="C11" s="389"/>
      <c r="D11" s="127"/>
      <c r="E11" s="127"/>
      <c r="F11" s="127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38">
        <f t="shared" si="0"/>
        <v>0</v>
      </c>
    </row>
    <row r="12" spans="1:53" ht="24.75" customHeight="1">
      <c r="A12" s="125"/>
      <c r="B12" s="389" t="s">
        <v>352</v>
      </c>
      <c r="C12" s="389"/>
      <c r="D12" s="127"/>
      <c r="E12" s="127"/>
      <c r="F12" s="127">
        <v>0</v>
      </c>
      <c r="G12" s="127">
        <v>0</v>
      </c>
      <c r="H12" s="127">
        <v>0</v>
      </c>
      <c r="I12" s="127"/>
      <c r="J12" s="127">
        <v>0</v>
      </c>
      <c r="K12" s="127"/>
      <c r="L12" s="127">
        <v>0</v>
      </c>
      <c r="M12" s="138">
        <f t="shared" si="0"/>
        <v>0</v>
      </c>
    </row>
    <row r="13" spans="1:53" ht="14.25" customHeight="1">
      <c r="A13" s="125"/>
      <c r="B13" s="130" t="s">
        <v>348</v>
      </c>
      <c r="C13" s="131" t="s">
        <v>353</v>
      </c>
      <c r="D13" s="127">
        <v>0</v>
      </c>
      <c r="E13" s="295">
        <v>0</v>
      </c>
      <c r="F13" s="127">
        <v>0</v>
      </c>
      <c r="G13" s="318">
        <v>0</v>
      </c>
      <c r="H13" s="6">
        <v>0</v>
      </c>
      <c r="I13" s="127">
        <v>0</v>
      </c>
      <c r="J13" s="127">
        <v>0</v>
      </c>
      <c r="K13" s="127">
        <v>0</v>
      </c>
      <c r="L13" s="127">
        <v>0</v>
      </c>
      <c r="M13" s="138">
        <f t="shared" si="0"/>
        <v>0</v>
      </c>
    </row>
    <row r="14" spans="1:53" ht="14.25" customHeight="1">
      <c r="A14" s="125"/>
      <c r="B14" s="130" t="s">
        <v>350</v>
      </c>
      <c r="C14" s="131" t="s">
        <v>354</v>
      </c>
      <c r="D14" s="127">
        <v>0</v>
      </c>
      <c r="E14" s="295">
        <v>0</v>
      </c>
      <c r="F14" s="127">
        <v>0</v>
      </c>
      <c r="G14" s="318">
        <v>0</v>
      </c>
      <c r="H14" s="6">
        <v>0</v>
      </c>
      <c r="I14" s="127">
        <v>0</v>
      </c>
      <c r="J14" s="127">
        <v>0</v>
      </c>
      <c r="K14" s="127">
        <v>0</v>
      </c>
      <c r="L14" s="127">
        <v>0</v>
      </c>
      <c r="M14" s="138">
        <f t="shared" si="0"/>
        <v>0</v>
      </c>
    </row>
    <row r="15" spans="1:53" ht="14.25" customHeight="1">
      <c r="A15" s="125"/>
      <c r="B15" s="130" t="s">
        <v>355</v>
      </c>
      <c r="C15" s="131" t="s">
        <v>356</v>
      </c>
      <c r="D15" s="127">
        <v>0</v>
      </c>
      <c r="E15" s="295">
        <v>0</v>
      </c>
      <c r="F15" s="127">
        <v>0</v>
      </c>
      <c r="G15" s="318">
        <v>0</v>
      </c>
      <c r="H15" s="6">
        <v>0</v>
      </c>
      <c r="I15" s="127"/>
      <c r="J15" s="127"/>
      <c r="K15" s="127"/>
      <c r="L15" s="127"/>
      <c r="M15" s="138">
        <f t="shared" si="0"/>
        <v>0</v>
      </c>
    </row>
    <row r="16" spans="1:53" ht="14.25" customHeight="1">
      <c r="A16" s="125"/>
      <c r="B16" s="130" t="s">
        <v>357</v>
      </c>
      <c r="C16" s="131" t="s">
        <v>358</v>
      </c>
      <c r="D16" s="127">
        <v>0</v>
      </c>
      <c r="E16" s="295">
        <v>0</v>
      </c>
      <c r="F16" s="127">
        <v>0</v>
      </c>
      <c r="G16" s="318">
        <v>0</v>
      </c>
      <c r="H16" s="6">
        <v>0</v>
      </c>
      <c r="I16" s="127">
        <v>0</v>
      </c>
      <c r="J16" s="127">
        <v>0</v>
      </c>
      <c r="K16" s="127">
        <v>0</v>
      </c>
      <c r="L16" s="127">
        <v>0</v>
      </c>
      <c r="M16" s="138">
        <f t="shared" si="0"/>
        <v>0</v>
      </c>
    </row>
    <row r="17" spans="1:13" ht="14.25" customHeight="1">
      <c r="A17" s="125"/>
      <c r="B17" s="130" t="s">
        <v>359</v>
      </c>
      <c r="C17" s="131" t="s">
        <v>360</v>
      </c>
      <c r="D17" s="127">
        <v>0</v>
      </c>
      <c r="E17" s="295">
        <v>0</v>
      </c>
      <c r="F17" s="127">
        <v>0</v>
      </c>
      <c r="G17" s="318">
        <v>0</v>
      </c>
      <c r="H17" s="6">
        <v>0</v>
      </c>
      <c r="I17" s="127">
        <v>0</v>
      </c>
      <c r="J17" s="127">
        <v>0</v>
      </c>
      <c r="K17" s="127">
        <v>0</v>
      </c>
      <c r="L17" s="127">
        <v>0</v>
      </c>
      <c r="M17" s="138">
        <f t="shared" si="0"/>
        <v>0</v>
      </c>
    </row>
    <row r="18" spans="1:13">
      <c r="A18" s="125"/>
      <c r="B18" s="390" t="s">
        <v>361</v>
      </c>
      <c r="C18" s="390"/>
      <c r="D18" s="127"/>
      <c r="E18" s="127"/>
      <c r="F18" s="127"/>
      <c r="G18" s="127"/>
      <c r="H18" s="127"/>
      <c r="I18" s="127"/>
      <c r="J18" s="127"/>
      <c r="K18" s="127"/>
      <c r="L18" s="127"/>
      <c r="M18" s="138">
        <f t="shared" si="0"/>
        <v>0</v>
      </c>
    </row>
    <row r="19" spans="1:13" ht="14.25" customHeight="1">
      <c r="A19" s="125"/>
      <c r="B19" s="132" t="s">
        <v>348</v>
      </c>
      <c r="C19" s="128" t="s">
        <v>362</v>
      </c>
      <c r="D19" s="127">
        <v>0</v>
      </c>
      <c r="E19" s="295">
        <v>0</v>
      </c>
      <c r="F19" s="127">
        <v>0</v>
      </c>
      <c r="G19" s="318">
        <v>0</v>
      </c>
      <c r="H19" s="6">
        <v>0</v>
      </c>
      <c r="I19" s="127">
        <v>0</v>
      </c>
      <c r="J19" s="127">
        <v>0</v>
      </c>
      <c r="K19" s="127">
        <v>0</v>
      </c>
      <c r="L19" s="127">
        <v>0</v>
      </c>
      <c r="M19" s="138">
        <f t="shared" si="0"/>
        <v>0</v>
      </c>
    </row>
    <row r="20" spans="1:13" ht="14.25" customHeight="1">
      <c r="A20" s="125"/>
      <c r="B20" s="132" t="s">
        <v>350</v>
      </c>
      <c r="C20" s="128" t="s">
        <v>363</v>
      </c>
      <c r="D20" s="127">
        <v>0</v>
      </c>
      <c r="E20" s="295">
        <v>0</v>
      </c>
      <c r="F20" s="127">
        <v>0</v>
      </c>
      <c r="G20" s="318">
        <v>0</v>
      </c>
      <c r="H20" s="6">
        <v>0</v>
      </c>
      <c r="I20" s="127">
        <v>0</v>
      </c>
      <c r="J20" s="127">
        <v>0</v>
      </c>
      <c r="K20" s="127">
        <v>0</v>
      </c>
      <c r="L20" s="127">
        <v>0</v>
      </c>
      <c r="M20" s="138">
        <f t="shared" si="0"/>
        <v>0</v>
      </c>
    </row>
    <row r="21" spans="1:13" ht="14.25" customHeight="1">
      <c r="A21" s="125"/>
      <c r="B21" s="132" t="s">
        <v>355</v>
      </c>
      <c r="C21" s="128" t="s">
        <v>364</v>
      </c>
      <c r="D21" s="127">
        <v>0</v>
      </c>
      <c r="E21" s="122">
        <v>0</v>
      </c>
      <c r="F21" s="127">
        <v>0</v>
      </c>
      <c r="G21" s="122">
        <v>0</v>
      </c>
      <c r="H21" s="133">
        <v>0</v>
      </c>
      <c r="I21" s="127">
        <v>0</v>
      </c>
      <c r="J21" s="127">
        <v>0</v>
      </c>
      <c r="K21" s="127">
        <v>0</v>
      </c>
      <c r="L21" s="127">
        <v>0</v>
      </c>
      <c r="M21" s="138">
        <f t="shared" si="0"/>
        <v>0</v>
      </c>
    </row>
    <row r="22" spans="1:13" ht="15" customHeight="1">
      <c r="A22" s="125"/>
      <c r="B22" s="389" t="s">
        <v>307</v>
      </c>
      <c r="C22" s="389"/>
      <c r="D22" s="127"/>
      <c r="E22" s="127"/>
      <c r="F22" s="127"/>
      <c r="G22" s="127"/>
      <c r="H22" s="127"/>
      <c r="I22" s="127"/>
      <c r="J22" s="127"/>
      <c r="K22" s="127"/>
      <c r="L22" s="127"/>
      <c r="M22" s="138">
        <f t="shared" si="0"/>
        <v>0</v>
      </c>
    </row>
    <row r="23" spans="1:13" ht="14.25" customHeight="1">
      <c r="A23" s="125"/>
      <c r="B23" s="134" t="s">
        <v>348</v>
      </c>
      <c r="C23" s="126" t="s">
        <v>365</v>
      </c>
      <c r="D23" s="127"/>
      <c r="E23" s="127"/>
      <c r="F23" s="127"/>
      <c r="G23" s="127"/>
      <c r="H23" s="127"/>
      <c r="I23" s="127"/>
      <c r="J23" s="127"/>
      <c r="K23" s="127"/>
      <c r="L23" s="127"/>
      <c r="M23" s="138">
        <f t="shared" si="0"/>
        <v>0</v>
      </c>
    </row>
    <row r="24" spans="1:13" ht="12.75" customHeight="1">
      <c r="A24" s="125"/>
      <c r="B24" s="134"/>
      <c r="C24" s="128" t="s">
        <v>366</v>
      </c>
      <c r="D24" s="127">
        <v>0</v>
      </c>
      <c r="E24" s="295">
        <v>0</v>
      </c>
      <c r="F24" s="127">
        <v>0</v>
      </c>
      <c r="G24" s="318">
        <v>0</v>
      </c>
      <c r="H24" s="6">
        <v>0</v>
      </c>
      <c r="I24" s="127">
        <v>0</v>
      </c>
      <c r="J24" s="127">
        <v>0</v>
      </c>
      <c r="K24" s="127">
        <v>0</v>
      </c>
      <c r="L24" s="127">
        <v>0</v>
      </c>
      <c r="M24" s="138">
        <f t="shared" si="0"/>
        <v>0</v>
      </c>
    </row>
    <row r="25" spans="1:13" ht="12.75" customHeight="1">
      <c r="A25" s="125"/>
      <c r="B25" s="134"/>
      <c r="C25" s="128" t="s">
        <v>367</v>
      </c>
      <c r="D25" s="127">
        <v>0</v>
      </c>
      <c r="E25" s="295">
        <v>0</v>
      </c>
      <c r="F25" s="127">
        <v>0</v>
      </c>
      <c r="G25" s="318">
        <v>0</v>
      </c>
      <c r="H25" s="6">
        <v>0</v>
      </c>
      <c r="I25" s="127">
        <v>0</v>
      </c>
      <c r="J25" s="127">
        <v>0</v>
      </c>
      <c r="K25" s="127">
        <v>0</v>
      </c>
      <c r="L25" s="127">
        <v>0</v>
      </c>
      <c r="M25" s="138">
        <f t="shared" si="0"/>
        <v>0</v>
      </c>
    </row>
    <row r="26" spans="1:13" ht="12.75" customHeight="1">
      <c r="A26" s="125"/>
      <c r="B26" s="134"/>
      <c r="C26" s="128" t="s">
        <v>368</v>
      </c>
      <c r="D26" s="127">
        <v>0</v>
      </c>
      <c r="E26" s="295">
        <v>0</v>
      </c>
      <c r="F26" s="127">
        <v>0</v>
      </c>
      <c r="G26" s="318">
        <v>0</v>
      </c>
      <c r="H26" s="6">
        <v>0</v>
      </c>
      <c r="I26" s="127">
        <v>0</v>
      </c>
      <c r="J26" s="127">
        <v>0</v>
      </c>
      <c r="K26" s="127">
        <v>0</v>
      </c>
      <c r="L26" s="127">
        <v>0</v>
      </c>
      <c r="M26" s="138">
        <f t="shared" si="0"/>
        <v>0</v>
      </c>
    </row>
    <row r="27" spans="1:13" ht="12.75" customHeight="1">
      <c r="A27" s="125"/>
      <c r="B27" s="134" t="s">
        <v>350</v>
      </c>
      <c r="C27" s="126" t="s">
        <v>369</v>
      </c>
      <c r="D27" s="127"/>
      <c r="E27" s="127"/>
      <c r="F27" s="127"/>
      <c r="G27" s="127"/>
      <c r="H27" s="127"/>
      <c r="I27" s="127"/>
      <c r="J27" s="127"/>
      <c r="K27" s="127"/>
      <c r="L27" s="127"/>
      <c r="M27" s="138">
        <f t="shared" si="0"/>
        <v>0</v>
      </c>
    </row>
    <row r="28" spans="1:13" ht="15.75" customHeight="1">
      <c r="A28" s="125"/>
      <c r="B28" s="134"/>
      <c r="C28" s="128" t="s">
        <v>370</v>
      </c>
      <c r="D28" s="127">
        <v>0</v>
      </c>
      <c r="E28" s="295">
        <v>0</v>
      </c>
      <c r="F28" s="127">
        <v>0</v>
      </c>
      <c r="G28" s="318">
        <v>0</v>
      </c>
      <c r="H28" s="6">
        <v>0</v>
      </c>
      <c r="I28" s="127">
        <v>0</v>
      </c>
      <c r="J28" s="127">
        <v>0</v>
      </c>
      <c r="K28" s="127">
        <v>0</v>
      </c>
      <c r="L28" s="127">
        <v>0</v>
      </c>
      <c r="M28" s="138">
        <f t="shared" si="0"/>
        <v>0</v>
      </c>
    </row>
    <row r="29" spans="1:13" ht="13.5" customHeight="1">
      <c r="A29" s="125"/>
      <c r="B29" s="134"/>
      <c r="C29" s="128" t="s">
        <v>371</v>
      </c>
      <c r="D29" s="127">
        <v>0</v>
      </c>
      <c r="E29" s="295">
        <v>0</v>
      </c>
      <c r="F29" s="127">
        <v>0</v>
      </c>
      <c r="G29" s="318">
        <v>0</v>
      </c>
      <c r="H29" s="6">
        <v>0</v>
      </c>
      <c r="I29" s="127">
        <v>0</v>
      </c>
      <c r="J29" s="127">
        <v>0</v>
      </c>
      <c r="K29" s="127">
        <v>0</v>
      </c>
      <c r="L29" s="127">
        <v>0</v>
      </c>
      <c r="M29" s="138">
        <f t="shared" si="0"/>
        <v>0</v>
      </c>
    </row>
    <row r="30" spans="1:13" ht="12" customHeight="1">
      <c r="A30" s="125"/>
      <c r="B30" s="134" t="s">
        <v>355</v>
      </c>
      <c r="C30" s="126" t="s">
        <v>372</v>
      </c>
      <c r="D30" s="127">
        <v>0</v>
      </c>
      <c r="E30" s="295">
        <v>0</v>
      </c>
      <c r="F30" s="127">
        <v>0</v>
      </c>
      <c r="G30" s="318">
        <v>0</v>
      </c>
      <c r="H30" s="6">
        <v>0</v>
      </c>
      <c r="I30" s="127">
        <v>0</v>
      </c>
      <c r="J30" s="127">
        <v>0</v>
      </c>
      <c r="K30" s="127">
        <v>0</v>
      </c>
      <c r="L30" s="127">
        <v>0</v>
      </c>
      <c r="M30" s="138">
        <f t="shared" si="0"/>
        <v>0</v>
      </c>
    </row>
    <row r="31" spans="1:13" ht="12" customHeight="1">
      <c r="A31" s="125"/>
      <c r="B31" s="389" t="s">
        <v>373</v>
      </c>
      <c r="C31" s="389"/>
      <c r="D31" s="127"/>
      <c r="E31" s="127"/>
      <c r="F31" s="127"/>
      <c r="G31" s="127"/>
      <c r="H31" s="127"/>
      <c r="I31" s="127"/>
      <c r="J31" s="127"/>
      <c r="K31" s="127"/>
      <c r="L31" s="127"/>
      <c r="M31" s="138">
        <f t="shared" si="0"/>
        <v>0</v>
      </c>
    </row>
    <row r="32" spans="1:13" ht="12" customHeight="1">
      <c r="A32" s="125"/>
      <c r="B32" s="134" t="s">
        <v>348</v>
      </c>
      <c r="C32" s="126" t="s">
        <v>374</v>
      </c>
      <c r="D32" s="127"/>
      <c r="E32" s="127"/>
      <c r="F32" s="127"/>
      <c r="G32" s="127"/>
      <c r="H32" s="127"/>
      <c r="I32" s="127"/>
      <c r="J32" s="127"/>
      <c r="K32" s="127"/>
      <c r="L32" s="127"/>
      <c r="M32" s="138">
        <f t="shared" si="0"/>
        <v>0</v>
      </c>
    </row>
    <row r="33" spans="1:13" ht="12" customHeight="1">
      <c r="A33" s="125"/>
      <c r="B33" s="134"/>
      <c r="C33" s="128" t="s">
        <v>375</v>
      </c>
      <c r="D33" s="127">
        <v>0</v>
      </c>
      <c r="E33" s="127">
        <v>0</v>
      </c>
      <c r="F33" s="127">
        <v>0</v>
      </c>
      <c r="G33" s="318">
        <v>0</v>
      </c>
      <c r="H33" s="6">
        <v>0</v>
      </c>
      <c r="I33" s="127">
        <v>0</v>
      </c>
      <c r="J33" s="127">
        <v>0</v>
      </c>
      <c r="K33" s="127">
        <v>0</v>
      </c>
      <c r="L33" s="127">
        <v>0</v>
      </c>
      <c r="M33" s="138">
        <f t="shared" si="0"/>
        <v>0</v>
      </c>
    </row>
    <row r="34" spans="1:13" ht="12" customHeight="1">
      <c r="A34" s="125"/>
      <c r="B34" s="134"/>
      <c r="C34" s="128" t="s">
        <v>376</v>
      </c>
      <c r="D34" s="127">
        <v>0</v>
      </c>
      <c r="E34" s="127">
        <v>0</v>
      </c>
      <c r="F34" s="127">
        <v>0</v>
      </c>
      <c r="G34" s="318">
        <v>0</v>
      </c>
      <c r="H34" s="6">
        <v>0</v>
      </c>
      <c r="I34" s="127">
        <v>0</v>
      </c>
      <c r="J34" s="127">
        <v>0</v>
      </c>
      <c r="K34" s="127">
        <v>0</v>
      </c>
      <c r="L34" s="127">
        <v>0</v>
      </c>
      <c r="M34" s="138">
        <f t="shared" si="0"/>
        <v>0</v>
      </c>
    </row>
    <row r="35" spans="1:13" ht="12" customHeight="1">
      <c r="A35" s="125"/>
      <c r="B35" s="134"/>
      <c r="C35" s="128" t="s">
        <v>377</v>
      </c>
      <c r="D35" s="127">
        <v>0</v>
      </c>
      <c r="E35" s="127">
        <v>0</v>
      </c>
      <c r="F35" s="127">
        <v>0</v>
      </c>
      <c r="G35" s="318">
        <v>0</v>
      </c>
      <c r="H35" s="6">
        <v>0</v>
      </c>
      <c r="I35" s="127">
        <v>0</v>
      </c>
      <c r="J35" s="127">
        <v>0</v>
      </c>
      <c r="K35" s="127">
        <v>0</v>
      </c>
      <c r="L35" s="127">
        <v>0</v>
      </c>
      <c r="M35" s="138">
        <f t="shared" si="0"/>
        <v>0</v>
      </c>
    </row>
    <row r="36" spans="1:13" ht="12" customHeight="1">
      <c r="A36" s="125"/>
      <c r="B36" s="134"/>
      <c r="C36" s="128" t="s">
        <v>378</v>
      </c>
      <c r="D36" s="127">
        <v>0</v>
      </c>
      <c r="E36" s="127">
        <v>0</v>
      </c>
      <c r="F36" s="127">
        <v>0</v>
      </c>
      <c r="G36" s="318">
        <v>0</v>
      </c>
      <c r="H36" s="6">
        <v>0</v>
      </c>
      <c r="I36" s="127">
        <v>0</v>
      </c>
      <c r="J36" s="127">
        <v>0</v>
      </c>
      <c r="K36" s="127">
        <v>0</v>
      </c>
      <c r="L36" s="127">
        <v>0</v>
      </c>
      <c r="M36" s="138">
        <f t="shared" si="0"/>
        <v>0</v>
      </c>
    </row>
    <row r="37" spans="1:13" ht="12.75" customHeight="1">
      <c r="A37" s="125"/>
      <c r="B37" s="134" t="s">
        <v>350</v>
      </c>
      <c r="C37" s="126" t="s">
        <v>379</v>
      </c>
      <c r="D37" s="127"/>
      <c r="E37" s="127"/>
      <c r="F37" s="127"/>
      <c r="G37" s="127"/>
      <c r="H37" s="127"/>
      <c r="I37" s="127"/>
      <c r="J37" s="127"/>
      <c r="K37" s="127"/>
      <c r="L37" s="127"/>
      <c r="M37" s="138">
        <f t="shared" si="0"/>
        <v>0</v>
      </c>
    </row>
    <row r="38" spans="1:13" ht="12.75" customHeight="1">
      <c r="A38" s="125"/>
      <c r="B38" s="134"/>
      <c r="C38" s="128" t="s">
        <v>376</v>
      </c>
      <c r="D38" s="127">
        <v>0</v>
      </c>
      <c r="E38" s="127">
        <v>0</v>
      </c>
      <c r="F38" s="127">
        <v>0</v>
      </c>
      <c r="G38" s="318">
        <v>0</v>
      </c>
      <c r="H38" s="6">
        <v>0</v>
      </c>
      <c r="I38" s="127">
        <v>0</v>
      </c>
      <c r="J38" s="127">
        <v>0</v>
      </c>
      <c r="K38" s="127">
        <v>0</v>
      </c>
      <c r="L38" s="127">
        <v>0</v>
      </c>
      <c r="M38" s="138">
        <f t="shared" si="0"/>
        <v>0</v>
      </c>
    </row>
    <row r="39" spans="1:13" ht="12.75" customHeight="1">
      <c r="A39" s="125"/>
      <c r="B39" s="134"/>
      <c r="C39" s="128" t="s">
        <v>378</v>
      </c>
      <c r="D39" s="127">
        <v>0</v>
      </c>
      <c r="E39" s="127">
        <v>0</v>
      </c>
      <c r="F39" s="127">
        <v>0</v>
      </c>
      <c r="G39" s="318">
        <v>0</v>
      </c>
      <c r="H39" s="6">
        <v>0</v>
      </c>
      <c r="I39" s="127">
        <v>0</v>
      </c>
      <c r="J39" s="127">
        <v>0</v>
      </c>
      <c r="K39" s="127">
        <v>0</v>
      </c>
      <c r="L39" s="127">
        <v>0</v>
      </c>
      <c r="M39" s="138">
        <f t="shared" si="0"/>
        <v>0</v>
      </c>
    </row>
    <row r="40" spans="1:13">
      <c r="A40" s="125"/>
      <c r="B40" s="389" t="s">
        <v>186</v>
      </c>
      <c r="C40" s="389"/>
      <c r="D40" s="127"/>
      <c r="E40" s="127"/>
      <c r="F40" s="127"/>
      <c r="G40" s="127"/>
      <c r="H40" s="127"/>
      <c r="I40" s="127"/>
      <c r="J40" s="127"/>
      <c r="K40" s="127"/>
      <c r="L40" s="127"/>
      <c r="M40" s="138">
        <f t="shared" ref="M40:M71" si="1">D40+E40+G40+H40+I40+J40+K40+L40+F40</f>
        <v>0</v>
      </c>
    </row>
    <row r="41" spans="1:13" ht="12.75" customHeight="1">
      <c r="A41" s="125"/>
      <c r="B41" s="128" t="s">
        <v>348</v>
      </c>
      <c r="C41" s="128" t="s">
        <v>380</v>
      </c>
      <c r="D41" s="127">
        <v>0</v>
      </c>
      <c r="E41" s="127">
        <v>0</v>
      </c>
      <c r="F41" s="127">
        <v>0</v>
      </c>
      <c r="G41" s="318">
        <v>0</v>
      </c>
      <c r="H41" s="6">
        <v>0</v>
      </c>
      <c r="I41" s="318">
        <v>0</v>
      </c>
      <c r="J41" s="318">
        <v>0</v>
      </c>
      <c r="K41" s="320">
        <v>0</v>
      </c>
      <c r="L41" s="320">
        <v>0</v>
      </c>
      <c r="M41" s="138">
        <f t="shared" si="1"/>
        <v>0</v>
      </c>
    </row>
    <row r="42" spans="1:13" ht="12.75" customHeight="1">
      <c r="A42" s="125"/>
      <c r="B42" s="128" t="s">
        <v>350</v>
      </c>
      <c r="C42" s="128" t="s">
        <v>381</v>
      </c>
      <c r="D42" s="127">
        <v>0</v>
      </c>
      <c r="E42" s="127">
        <v>0</v>
      </c>
      <c r="F42" s="127">
        <v>0</v>
      </c>
      <c r="G42" s="318">
        <v>0</v>
      </c>
      <c r="H42" s="6">
        <v>0</v>
      </c>
      <c r="I42" s="318">
        <v>0</v>
      </c>
      <c r="J42" s="318">
        <v>0</v>
      </c>
      <c r="K42" s="320">
        <v>0</v>
      </c>
      <c r="L42" s="320">
        <v>0</v>
      </c>
      <c r="M42" s="138">
        <f t="shared" si="1"/>
        <v>0</v>
      </c>
    </row>
    <row r="43" spans="1:13" ht="12.75" customHeight="1">
      <c r="A43" s="125"/>
      <c r="B43" s="128" t="s">
        <v>355</v>
      </c>
      <c r="C43" s="128" t="s">
        <v>382</v>
      </c>
      <c r="D43" s="127">
        <v>0</v>
      </c>
      <c r="E43" s="127">
        <v>0</v>
      </c>
      <c r="F43" s="127">
        <v>0</v>
      </c>
      <c r="G43" s="318">
        <v>0</v>
      </c>
      <c r="H43" s="6">
        <v>0</v>
      </c>
      <c r="I43" s="318">
        <v>0</v>
      </c>
      <c r="J43" s="318">
        <v>0</v>
      </c>
      <c r="K43" s="320">
        <v>0</v>
      </c>
      <c r="L43" s="320">
        <v>0</v>
      </c>
      <c r="M43" s="138">
        <f t="shared" si="1"/>
        <v>0</v>
      </c>
    </row>
    <row r="44" spans="1:13" ht="16.5" customHeight="1">
      <c r="A44" s="125"/>
      <c r="B44" s="389" t="s">
        <v>383</v>
      </c>
      <c r="C44" s="389"/>
      <c r="D44" s="127"/>
      <c r="E44" s="127"/>
      <c r="F44" s="127"/>
      <c r="G44" s="127"/>
      <c r="H44" s="127"/>
      <c r="I44" s="127"/>
      <c r="J44" s="127"/>
      <c r="K44" s="127"/>
      <c r="L44" s="127"/>
      <c r="M44" s="138">
        <f t="shared" si="1"/>
        <v>0</v>
      </c>
    </row>
    <row r="45" spans="1:13" ht="16.5" customHeight="1">
      <c r="A45" s="125"/>
      <c r="B45" s="128" t="s">
        <v>348</v>
      </c>
      <c r="C45" s="128" t="s">
        <v>384</v>
      </c>
      <c r="D45" s="127">
        <v>0</v>
      </c>
      <c r="E45" s="127">
        <v>0</v>
      </c>
      <c r="F45" s="127">
        <v>0</v>
      </c>
      <c r="G45" s="318">
        <v>0</v>
      </c>
      <c r="H45" s="6">
        <v>0</v>
      </c>
      <c r="I45" s="318">
        <v>0</v>
      </c>
      <c r="J45" s="318">
        <v>0</v>
      </c>
      <c r="K45" s="320">
        <v>0</v>
      </c>
      <c r="L45" s="320">
        <v>0</v>
      </c>
      <c r="M45" s="138">
        <f t="shared" si="1"/>
        <v>0</v>
      </c>
    </row>
    <row r="46" spans="1:13" ht="16.5" customHeight="1">
      <c r="A46" s="125"/>
      <c r="B46" s="128" t="s">
        <v>350</v>
      </c>
      <c r="C46" s="128" t="s">
        <v>385</v>
      </c>
      <c r="D46" s="127">
        <v>0</v>
      </c>
      <c r="E46" s="127">
        <v>0</v>
      </c>
      <c r="F46" s="127">
        <v>0</v>
      </c>
      <c r="G46" s="318">
        <v>0</v>
      </c>
      <c r="H46" s="6">
        <v>0</v>
      </c>
      <c r="I46" s="318">
        <v>0</v>
      </c>
      <c r="J46" s="318">
        <v>0</v>
      </c>
      <c r="K46" s="320">
        <v>0</v>
      </c>
      <c r="L46" s="320">
        <v>0</v>
      </c>
      <c r="M46" s="138">
        <f t="shared" si="1"/>
        <v>0</v>
      </c>
    </row>
    <row r="47" spans="1:13" ht="16.5" customHeight="1">
      <c r="A47" s="125"/>
      <c r="B47" s="128" t="s">
        <v>355</v>
      </c>
      <c r="C47" s="128" t="s">
        <v>386</v>
      </c>
      <c r="D47" s="127">
        <v>0</v>
      </c>
      <c r="E47" s="127">
        <v>0</v>
      </c>
      <c r="F47" s="127">
        <v>0</v>
      </c>
      <c r="G47" s="318">
        <v>0</v>
      </c>
      <c r="H47" s="6">
        <v>0</v>
      </c>
      <c r="I47" s="318">
        <v>0</v>
      </c>
      <c r="J47" s="318">
        <v>0</v>
      </c>
      <c r="K47" s="320">
        <v>0</v>
      </c>
      <c r="L47" s="320">
        <v>0</v>
      </c>
      <c r="M47" s="138">
        <f t="shared" si="1"/>
        <v>0</v>
      </c>
    </row>
    <row r="48" spans="1:13">
      <c r="A48" s="125"/>
      <c r="B48" s="389" t="s">
        <v>387</v>
      </c>
      <c r="C48" s="389"/>
      <c r="D48" s="127"/>
      <c r="E48" s="127"/>
      <c r="F48" s="127"/>
      <c r="G48" s="127"/>
      <c r="H48" s="127"/>
      <c r="I48" s="127"/>
      <c r="J48" s="127"/>
      <c r="K48" s="127"/>
      <c r="L48" s="127"/>
      <c r="M48" s="138">
        <f t="shared" si="1"/>
        <v>0</v>
      </c>
    </row>
    <row r="49" spans="1:13" ht="13.5" customHeight="1">
      <c r="A49" s="125"/>
      <c r="B49" s="129" t="s">
        <v>348</v>
      </c>
      <c r="C49" s="129" t="s">
        <v>388</v>
      </c>
      <c r="D49" s="127">
        <v>0</v>
      </c>
      <c r="E49" s="127">
        <v>0</v>
      </c>
      <c r="F49" s="127">
        <v>0</v>
      </c>
      <c r="G49" s="318">
        <v>0</v>
      </c>
      <c r="H49" s="6">
        <v>0</v>
      </c>
      <c r="I49" s="318">
        <v>0</v>
      </c>
      <c r="J49" s="318">
        <v>0</v>
      </c>
      <c r="K49" s="320">
        <v>0</v>
      </c>
      <c r="L49" s="320">
        <v>0</v>
      </c>
      <c r="M49" s="138">
        <f t="shared" si="1"/>
        <v>0</v>
      </c>
    </row>
    <row r="50" spans="1:13" ht="18" customHeight="1">
      <c r="A50" s="125"/>
      <c r="B50" s="129" t="s">
        <v>350</v>
      </c>
      <c r="C50" s="129" t="s">
        <v>389</v>
      </c>
      <c r="D50" s="127">
        <v>0</v>
      </c>
      <c r="E50" s="127">
        <v>0</v>
      </c>
      <c r="F50" s="127">
        <v>0</v>
      </c>
      <c r="G50" s="318">
        <v>0</v>
      </c>
      <c r="H50" s="6">
        <v>0</v>
      </c>
      <c r="I50" s="318">
        <v>0</v>
      </c>
      <c r="J50" s="318">
        <v>0</v>
      </c>
      <c r="K50" s="320">
        <v>0</v>
      </c>
      <c r="L50" s="320">
        <v>0</v>
      </c>
      <c r="M50" s="138">
        <f t="shared" si="1"/>
        <v>0</v>
      </c>
    </row>
    <row r="51" spans="1:13" ht="17.25" customHeight="1">
      <c r="A51" s="125"/>
      <c r="B51" s="129" t="s">
        <v>355</v>
      </c>
      <c r="C51" s="129" t="s">
        <v>390</v>
      </c>
      <c r="D51" s="127">
        <v>0</v>
      </c>
      <c r="E51" s="127">
        <v>0</v>
      </c>
      <c r="F51" s="127">
        <v>0</v>
      </c>
      <c r="G51" s="318">
        <v>0</v>
      </c>
      <c r="H51" s="6">
        <v>0</v>
      </c>
      <c r="I51" s="318">
        <v>0</v>
      </c>
      <c r="J51" s="318">
        <v>0</v>
      </c>
      <c r="K51" s="320">
        <v>0</v>
      </c>
      <c r="L51" s="320">
        <v>0</v>
      </c>
      <c r="M51" s="138">
        <f t="shared" si="1"/>
        <v>0</v>
      </c>
    </row>
    <row r="52" spans="1:13" ht="15.75" customHeight="1">
      <c r="A52" s="125"/>
      <c r="B52" s="129" t="s">
        <v>357</v>
      </c>
      <c r="C52" s="129" t="s">
        <v>391</v>
      </c>
      <c r="D52" s="127">
        <v>0</v>
      </c>
      <c r="E52" s="127">
        <v>0</v>
      </c>
      <c r="F52" s="127">
        <v>0</v>
      </c>
      <c r="G52" s="318">
        <v>0</v>
      </c>
      <c r="H52" s="6">
        <v>0</v>
      </c>
      <c r="I52" s="318">
        <v>0</v>
      </c>
      <c r="J52" s="318">
        <v>0</v>
      </c>
      <c r="K52" s="320">
        <v>0</v>
      </c>
      <c r="L52" s="320">
        <v>0</v>
      </c>
      <c r="M52" s="138">
        <f t="shared" si="1"/>
        <v>0</v>
      </c>
    </row>
    <row r="53" spans="1:13" ht="12" customHeight="1">
      <c r="A53" s="125"/>
      <c r="B53" s="389" t="s">
        <v>392</v>
      </c>
      <c r="C53" s="389"/>
      <c r="D53" s="127"/>
      <c r="E53" s="127"/>
      <c r="F53" s="127"/>
      <c r="G53" s="127"/>
      <c r="H53" s="127"/>
      <c r="I53" s="127"/>
      <c r="J53" s="127"/>
      <c r="K53" s="127"/>
      <c r="L53" s="127"/>
      <c r="M53" s="138">
        <f t="shared" si="1"/>
        <v>0</v>
      </c>
    </row>
    <row r="54" spans="1:13" ht="12" customHeight="1">
      <c r="A54" s="125"/>
      <c r="B54" s="129" t="s">
        <v>348</v>
      </c>
      <c r="C54" s="128" t="s">
        <v>393</v>
      </c>
      <c r="D54" s="127">
        <v>0</v>
      </c>
      <c r="E54" s="127">
        <v>0</v>
      </c>
      <c r="F54" s="127">
        <v>0</v>
      </c>
      <c r="G54" s="318">
        <v>0</v>
      </c>
      <c r="H54" s="6">
        <v>0</v>
      </c>
      <c r="I54" s="318">
        <v>0</v>
      </c>
      <c r="J54" s="318">
        <v>0</v>
      </c>
      <c r="K54" s="320">
        <v>0</v>
      </c>
      <c r="L54" s="320">
        <v>0</v>
      </c>
      <c r="M54" s="138">
        <f t="shared" si="1"/>
        <v>0</v>
      </c>
    </row>
    <row r="55" spans="1:13" ht="12" customHeight="1">
      <c r="A55" s="125"/>
      <c r="B55" s="129" t="s">
        <v>350</v>
      </c>
      <c r="C55" s="128" t="s">
        <v>394</v>
      </c>
      <c r="D55" s="127">
        <v>0</v>
      </c>
      <c r="E55" s="127">
        <v>0</v>
      </c>
      <c r="F55" s="127">
        <v>0</v>
      </c>
      <c r="G55" s="318">
        <v>0</v>
      </c>
      <c r="H55" s="6">
        <v>0</v>
      </c>
      <c r="I55" s="318">
        <v>0</v>
      </c>
      <c r="J55" s="318">
        <v>0</v>
      </c>
      <c r="K55" s="320">
        <v>0</v>
      </c>
      <c r="L55" s="320">
        <v>0</v>
      </c>
      <c r="M55" s="138">
        <f t="shared" si="1"/>
        <v>0</v>
      </c>
    </row>
    <row r="56" spans="1:13" ht="12" customHeight="1">
      <c r="A56" s="125"/>
      <c r="B56" s="129" t="s">
        <v>355</v>
      </c>
      <c r="C56" s="128" t="s">
        <v>395</v>
      </c>
      <c r="D56" s="127">
        <v>0</v>
      </c>
      <c r="E56" s="127">
        <v>0</v>
      </c>
      <c r="F56" s="127">
        <v>0</v>
      </c>
      <c r="G56" s="318">
        <v>0</v>
      </c>
      <c r="H56" s="6">
        <v>0</v>
      </c>
      <c r="I56" s="318">
        <v>0</v>
      </c>
      <c r="J56" s="318">
        <v>0</v>
      </c>
      <c r="K56" s="320">
        <v>0</v>
      </c>
      <c r="L56" s="320">
        <v>0</v>
      </c>
      <c r="M56" s="138">
        <f t="shared" si="1"/>
        <v>0</v>
      </c>
    </row>
    <row r="57" spans="1:13" ht="12" customHeight="1">
      <c r="A57" s="125"/>
      <c r="B57" s="129" t="s">
        <v>357</v>
      </c>
      <c r="C57" s="128" t="s">
        <v>396</v>
      </c>
      <c r="D57" s="127">
        <v>0</v>
      </c>
      <c r="E57" s="127">
        <v>0</v>
      </c>
      <c r="F57" s="127">
        <v>0</v>
      </c>
      <c r="G57" s="318">
        <v>0</v>
      </c>
      <c r="H57" s="122">
        <v>0</v>
      </c>
      <c r="I57" s="318">
        <v>0</v>
      </c>
      <c r="J57" s="318">
        <v>0</v>
      </c>
      <c r="K57" s="320">
        <v>0</v>
      </c>
      <c r="L57" s="320">
        <v>0</v>
      </c>
      <c r="M57" s="138">
        <f t="shared" si="1"/>
        <v>0</v>
      </c>
    </row>
    <row r="58" spans="1:13" ht="12" customHeight="1">
      <c r="A58" s="125"/>
      <c r="B58" s="389" t="s">
        <v>397</v>
      </c>
      <c r="C58" s="389"/>
      <c r="D58" s="127"/>
      <c r="E58" s="127"/>
      <c r="F58" s="127"/>
      <c r="G58" s="127"/>
      <c r="H58" s="127"/>
      <c r="I58" s="127"/>
      <c r="J58" s="127"/>
      <c r="K58" s="127"/>
      <c r="L58" s="127"/>
      <c r="M58" s="138">
        <f t="shared" si="1"/>
        <v>0</v>
      </c>
    </row>
    <row r="59" spans="1:13" ht="12" customHeight="1">
      <c r="A59" s="125"/>
      <c r="B59" s="128" t="s">
        <v>348</v>
      </c>
      <c r="C59" s="128" t="s">
        <v>398</v>
      </c>
      <c r="D59" s="127">
        <v>0</v>
      </c>
      <c r="E59" s="127">
        <v>0</v>
      </c>
      <c r="F59" s="127">
        <v>0</v>
      </c>
      <c r="G59" s="318">
        <v>0</v>
      </c>
      <c r="H59" s="6">
        <v>0</v>
      </c>
      <c r="I59" s="318">
        <v>0</v>
      </c>
      <c r="J59" s="318">
        <v>0</v>
      </c>
      <c r="K59" s="320">
        <v>0</v>
      </c>
      <c r="L59" s="320">
        <v>0</v>
      </c>
      <c r="M59" s="138">
        <f t="shared" si="1"/>
        <v>0</v>
      </c>
    </row>
    <row r="60" spans="1:13" ht="12" customHeight="1">
      <c r="A60" s="125"/>
      <c r="B60" s="128" t="s">
        <v>350</v>
      </c>
      <c r="C60" s="128" t="s">
        <v>399</v>
      </c>
      <c r="D60" s="127">
        <v>0</v>
      </c>
      <c r="E60" s="127">
        <v>0</v>
      </c>
      <c r="F60" s="127">
        <v>0</v>
      </c>
      <c r="G60" s="318">
        <v>0</v>
      </c>
      <c r="H60" s="6">
        <v>0</v>
      </c>
      <c r="I60" s="318">
        <v>0</v>
      </c>
      <c r="J60" s="318">
        <v>0</v>
      </c>
      <c r="K60" s="320">
        <v>0</v>
      </c>
      <c r="L60" s="320">
        <v>0</v>
      </c>
      <c r="M60" s="138">
        <f t="shared" si="1"/>
        <v>0</v>
      </c>
    </row>
    <row r="61" spans="1:13" ht="12" customHeight="1">
      <c r="A61" s="125"/>
      <c r="B61" s="128" t="s">
        <v>355</v>
      </c>
      <c r="C61" s="128" t="s">
        <v>400</v>
      </c>
      <c r="D61" s="127">
        <v>0</v>
      </c>
      <c r="E61" s="127">
        <v>0</v>
      </c>
      <c r="F61" s="127">
        <v>0</v>
      </c>
      <c r="G61" s="127">
        <v>0</v>
      </c>
      <c r="H61" s="127">
        <v>0</v>
      </c>
      <c r="I61" s="318">
        <v>0</v>
      </c>
      <c r="J61" s="318">
        <v>0</v>
      </c>
      <c r="K61" s="320">
        <v>0</v>
      </c>
      <c r="L61" s="320">
        <v>0</v>
      </c>
      <c r="M61" s="138">
        <f t="shared" si="1"/>
        <v>0</v>
      </c>
    </row>
    <row r="62" spans="1:13" ht="15" customHeight="1">
      <c r="A62" s="125"/>
      <c r="B62" s="389" t="s">
        <v>308</v>
      </c>
      <c r="C62" s="389"/>
      <c r="D62" s="127"/>
      <c r="E62" s="127"/>
      <c r="F62" s="127"/>
      <c r="G62" s="127"/>
      <c r="H62" s="127"/>
      <c r="I62" s="127"/>
      <c r="J62" s="127"/>
      <c r="K62" s="127"/>
      <c r="L62" s="127"/>
      <c r="M62" s="138">
        <f t="shared" si="1"/>
        <v>0</v>
      </c>
    </row>
    <row r="63" spans="1:13" ht="13.5" customHeight="1">
      <c r="A63" s="125"/>
      <c r="B63" s="129" t="s">
        <v>348</v>
      </c>
      <c r="C63" s="128" t="s">
        <v>401</v>
      </c>
      <c r="D63" s="127"/>
      <c r="E63" s="127"/>
      <c r="F63" s="127">
        <v>0</v>
      </c>
      <c r="G63" s="127">
        <v>0</v>
      </c>
      <c r="H63" s="127">
        <v>0</v>
      </c>
      <c r="I63" s="318">
        <v>0</v>
      </c>
      <c r="J63" s="318">
        <v>0</v>
      </c>
      <c r="K63" s="320">
        <v>0</v>
      </c>
      <c r="L63" s="320">
        <v>0</v>
      </c>
      <c r="M63" s="138">
        <f t="shared" si="1"/>
        <v>0</v>
      </c>
    </row>
    <row r="64" spans="1:13" ht="13.5" customHeight="1">
      <c r="A64" s="125"/>
      <c r="B64" s="129"/>
      <c r="C64" s="128" t="s">
        <v>402</v>
      </c>
      <c r="D64" s="127">
        <v>0</v>
      </c>
      <c r="E64" s="127">
        <v>0</v>
      </c>
      <c r="F64" s="127">
        <v>0</v>
      </c>
      <c r="G64" s="318">
        <v>0</v>
      </c>
      <c r="H64" s="6">
        <v>0</v>
      </c>
      <c r="I64" s="318">
        <v>0</v>
      </c>
      <c r="J64" s="318">
        <v>0</v>
      </c>
      <c r="K64" s="320">
        <v>0</v>
      </c>
      <c r="L64" s="320">
        <v>0</v>
      </c>
      <c r="M64" s="138">
        <f t="shared" si="1"/>
        <v>0</v>
      </c>
    </row>
    <row r="65" spans="1:13" ht="13.5" customHeight="1">
      <c r="A65" s="125"/>
      <c r="B65" s="129"/>
      <c r="C65" s="128" t="s">
        <v>403</v>
      </c>
      <c r="D65" s="127">
        <v>0</v>
      </c>
      <c r="E65" s="127">
        <v>0</v>
      </c>
      <c r="F65" s="127">
        <v>0</v>
      </c>
      <c r="G65" s="318">
        <v>0</v>
      </c>
      <c r="H65" s="6">
        <v>0</v>
      </c>
      <c r="I65" s="318">
        <v>0</v>
      </c>
      <c r="J65" s="318">
        <v>0</v>
      </c>
      <c r="K65" s="320">
        <v>0</v>
      </c>
      <c r="L65" s="320">
        <v>0</v>
      </c>
      <c r="M65" s="138">
        <f t="shared" si="1"/>
        <v>0</v>
      </c>
    </row>
    <row r="66" spans="1:13" ht="13.5" customHeight="1">
      <c r="A66" s="125"/>
      <c r="B66" s="129"/>
      <c r="C66" s="128" t="s">
        <v>404</v>
      </c>
      <c r="D66" s="127">
        <v>0</v>
      </c>
      <c r="E66" s="127">
        <v>0</v>
      </c>
      <c r="F66" s="127">
        <v>0</v>
      </c>
      <c r="G66" s="318">
        <v>0</v>
      </c>
      <c r="H66" s="6">
        <v>0</v>
      </c>
      <c r="I66" s="318">
        <v>0</v>
      </c>
      <c r="J66" s="318">
        <v>0</v>
      </c>
      <c r="K66" s="320">
        <v>0</v>
      </c>
      <c r="L66" s="320">
        <v>0</v>
      </c>
      <c r="M66" s="138">
        <f t="shared" si="1"/>
        <v>0</v>
      </c>
    </row>
    <row r="67" spans="1:13" ht="13.5" customHeight="1">
      <c r="A67" s="125"/>
      <c r="B67" s="129"/>
      <c r="C67" s="128" t="s">
        <v>405</v>
      </c>
      <c r="D67" s="127">
        <v>0</v>
      </c>
      <c r="E67" s="127">
        <v>0</v>
      </c>
      <c r="F67" s="127">
        <v>0</v>
      </c>
      <c r="G67" s="318">
        <v>0</v>
      </c>
      <c r="H67" s="6">
        <v>0</v>
      </c>
      <c r="I67" s="318">
        <v>0</v>
      </c>
      <c r="J67" s="318">
        <v>0</v>
      </c>
      <c r="K67" s="320">
        <v>0</v>
      </c>
      <c r="L67" s="320">
        <v>0</v>
      </c>
      <c r="M67" s="138">
        <f t="shared" si="1"/>
        <v>0</v>
      </c>
    </row>
    <row r="68" spans="1:13" ht="13.5" customHeight="1">
      <c r="A68" s="125"/>
      <c r="B68" s="129" t="s">
        <v>350</v>
      </c>
      <c r="C68" s="128" t="s">
        <v>406</v>
      </c>
      <c r="D68" s="127"/>
      <c r="E68" s="127"/>
      <c r="F68" s="127"/>
      <c r="G68" s="127"/>
      <c r="H68" s="127"/>
      <c r="I68" s="318">
        <v>0</v>
      </c>
      <c r="J68" s="318">
        <v>0</v>
      </c>
      <c r="K68" s="320">
        <v>0</v>
      </c>
      <c r="L68" s="320">
        <v>0</v>
      </c>
      <c r="M68" s="138">
        <f t="shared" si="1"/>
        <v>0</v>
      </c>
    </row>
    <row r="69" spans="1:13" ht="13.5" customHeight="1">
      <c r="A69" s="125"/>
      <c r="B69" s="129"/>
      <c r="C69" s="128" t="s">
        <v>402</v>
      </c>
      <c r="D69" s="127">
        <v>0</v>
      </c>
      <c r="E69" s="127">
        <v>0</v>
      </c>
      <c r="F69" s="127">
        <v>0</v>
      </c>
      <c r="G69" s="318">
        <v>0</v>
      </c>
      <c r="H69" s="6">
        <v>0</v>
      </c>
      <c r="I69" s="318">
        <v>0</v>
      </c>
      <c r="J69" s="318">
        <v>0</v>
      </c>
      <c r="K69" s="320">
        <v>0</v>
      </c>
      <c r="L69" s="320">
        <v>0</v>
      </c>
      <c r="M69" s="138">
        <f t="shared" si="1"/>
        <v>0</v>
      </c>
    </row>
    <row r="70" spans="1:13" ht="13.5" customHeight="1">
      <c r="A70" s="125"/>
      <c r="B70" s="129"/>
      <c r="C70" s="128" t="s">
        <v>404</v>
      </c>
      <c r="D70" s="127">
        <v>0</v>
      </c>
      <c r="E70" s="127">
        <v>0</v>
      </c>
      <c r="F70" s="127">
        <v>0</v>
      </c>
      <c r="G70" s="318">
        <v>0</v>
      </c>
      <c r="H70" s="6">
        <v>0</v>
      </c>
      <c r="I70" s="318">
        <v>0</v>
      </c>
      <c r="J70" s="318">
        <v>0</v>
      </c>
      <c r="K70" s="320">
        <v>0</v>
      </c>
      <c r="L70" s="320">
        <v>0</v>
      </c>
      <c r="M70" s="138">
        <f t="shared" si="1"/>
        <v>0</v>
      </c>
    </row>
    <row r="71" spans="1:13" ht="13.5" customHeight="1">
      <c r="A71" s="125"/>
      <c r="B71" s="129"/>
      <c r="C71" s="128" t="s">
        <v>405</v>
      </c>
      <c r="D71" s="127">
        <v>0</v>
      </c>
      <c r="E71" s="127">
        <v>0</v>
      </c>
      <c r="F71" s="127">
        <v>0</v>
      </c>
      <c r="G71" s="318">
        <v>0</v>
      </c>
      <c r="H71" s="6">
        <v>0</v>
      </c>
      <c r="I71" s="318">
        <v>0</v>
      </c>
      <c r="J71" s="318">
        <v>0</v>
      </c>
      <c r="K71" s="320">
        <v>0</v>
      </c>
      <c r="L71" s="320">
        <v>0</v>
      </c>
      <c r="M71" s="138">
        <f t="shared" si="1"/>
        <v>0</v>
      </c>
    </row>
    <row r="72" spans="1:13" s="116" customFormat="1" ht="15" customHeight="1">
      <c r="A72" s="125"/>
      <c r="B72" s="389" t="s">
        <v>311</v>
      </c>
      <c r="C72" s="389"/>
      <c r="D72" s="139"/>
      <c r="E72" s="140"/>
      <c r="F72" s="139"/>
      <c r="G72" s="140"/>
      <c r="H72" s="141"/>
      <c r="I72" s="141"/>
      <c r="J72" s="141"/>
      <c r="K72" s="141"/>
      <c r="L72" s="141"/>
      <c r="M72" s="138">
        <f t="shared" ref="M72:M91" si="2">D72+E72+G72+H72+I72+J72+K72+L72+F72</f>
        <v>0</v>
      </c>
    </row>
    <row r="73" spans="1:13" s="116" customFormat="1" ht="15" customHeight="1">
      <c r="A73" s="125"/>
      <c r="B73" s="129" t="s">
        <v>348</v>
      </c>
      <c r="C73" s="128" t="s">
        <v>407</v>
      </c>
      <c r="D73" s="142"/>
      <c r="E73" s="140"/>
      <c r="F73" s="142"/>
      <c r="G73" s="140"/>
      <c r="H73" s="141"/>
      <c r="I73" s="141"/>
      <c r="J73" s="141"/>
      <c r="K73" s="141"/>
      <c r="L73" s="141"/>
      <c r="M73" s="138">
        <f t="shared" si="2"/>
        <v>0</v>
      </c>
    </row>
    <row r="74" spans="1:13" s="116" customFormat="1" ht="15" customHeight="1">
      <c r="A74" s="125"/>
      <c r="B74" s="129"/>
      <c r="C74" s="129" t="s">
        <v>408</v>
      </c>
      <c r="D74" s="318">
        <v>0</v>
      </c>
      <c r="E74" s="318">
        <v>0</v>
      </c>
      <c r="F74" s="142">
        <v>0</v>
      </c>
      <c r="G74" s="140">
        <v>0</v>
      </c>
      <c r="H74" s="318">
        <v>0</v>
      </c>
      <c r="I74" s="318">
        <v>0</v>
      </c>
      <c r="J74" s="318">
        <v>0</v>
      </c>
      <c r="K74" s="320">
        <v>0</v>
      </c>
      <c r="L74" s="320">
        <v>0</v>
      </c>
      <c r="M74" s="138">
        <f t="shared" si="2"/>
        <v>0</v>
      </c>
    </row>
    <row r="75" spans="1:13" s="116" customFormat="1" ht="15" customHeight="1">
      <c r="A75" s="125"/>
      <c r="B75" s="129"/>
      <c r="C75" s="128" t="s">
        <v>301</v>
      </c>
      <c r="D75" s="318">
        <v>0</v>
      </c>
      <c r="E75" s="318">
        <v>0</v>
      </c>
      <c r="F75" s="142">
        <v>0</v>
      </c>
      <c r="G75" s="140">
        <v>0</v>
      </c>
      <c r="H75" s="318">
        <v>0</v>
      </c>
      <c r="I75" s="318">
        <v>0</v>
      </c>
      <c r="J75" s="318">
        <v>0</v>
      </c>
      <c r="K75" s="320">
        <v>0</v>
      </c>
      <c r="L75" s="320">
        <v>0</v>
      </c>
      <c r="M75" s="138">
        <f t="shared" si="2"/>
        <v>0</v>
      </c>
    </row>
    <row r="76" spans="1:13" s="116" customFormat="1" ht="15" customHeight="1">
      <c r="A76" s="125"/>
      <c r="B76" s="129"/>
      <c r="C76" s="128" t="s">
        <v>178</v>
      </c>
      <c r="D76" s="318">
        <v>0</v>
      </c>
      <c r="E76" s="318">
        <v>0</v>
      </c>
      <c r="F76" s="142">
        <v>0</v>
      </c>
      <c r="G76" s="140">
        <v>0</v>
      </c>
      <c r="H76" s="318">
        <v>0</v>
      </c>
      <c r="I76" s="318">
        <v>0</v>
      </c>
      <c r="J76" s="318">
        <v>0</v>
      </c>
      <c r="K76" s="320">
        <v>0</v>
      </c>
      <c r="L76" s="320">
        <v>0</v>
      </c>
      <c r="M76" s="138">
        <f t="shared" si="2"/>
        <v>0</v>
      </c>
    </row>
    <row r="77" spans="1:13" s="116" customFormat="1" ht="15" customHeight="1">
      <c r="A77" s="125"/>
      <c r="B77" s="129"/>
      <c r="C77" s="128" t="s">
        <v>409</v>
      </c>
      <c r="D77" s="318">
        <v>0</v>
      </c>
      <c r="E77" s="318">
        <v>0</v>
      </c>
      <c r="F77" s="142">
        <v>0</v>
      </c>
      <c r="G77" s="140">
        <v>0</v>
      </c>
      <c r="H77" s="318">
        <v>0</v>
      </c>
      <c r="I77" s="318">
        <v>0</v>
      </c>
      <c r="J77" s="318">
        <v>0</v>
      </c>
      <c r="K77" s="320">
        <v>0</v>
      </c>
      <c r="L77" s="320">
        <v>0</v>
      </c>
      <c r="M77" s="138">
        <f t="shared" si="2"/>
        <v>0</v>
      </c>
    </row>
    <row r="78" spans="1:13" s="116" customFormat="1" ht="15">
      <c r="A78" s="125"/>
      <c r="B78" s="129"/>
      <c r="C78" s="128" t="s">
        <v>410</v>
      </c>
      <c r="D78" s="318">
        <v>0</v>
      </c>
      <c r="E78" s="318">
        <v>0</v>
      </c>
      <c r="F78" s="142">
        <v>0</v>
      </c>
      <c r="G78" s="140">
        <v>0</v>
      </c>
      <c r="H78" s="318">
        <v>0</v>
      </c>
      <c r="I78" s="318">
        <v>0</v>
      </c>
      <c r="J78" s="318">
        <v>0</v>
      </c>
      <c r="K78" s="320">
        <v>0</v>
      </c>
      <c r="L78" s="320">
        <v>0</v>
      </c>
      <c r="M78" s="138">
        <f t="shared" si="2"/>
        <v>0</v>
      </c>
    </row>
    <row r="79" spans="1:13" s="116" customFormat="1" ht="15">
      <c r="A79" s="125"/>
      <c r="B79" s="129"/>
      <c r="C79" s="128" t="s">
        <v>411</v>
      </c>
      <c r="D79" s="318">
        <v>0</v>
      </c>
      <c r="E79" s="318">
        <v>0</v>
      </c>
      <c r="F79" s="142">
        <v>0</v>
      </c>
      <c r="G79" s="140">
        <v>0</v>
      </c>
      <c r="H79" s="318">
        <v>0</v>
      </c>
      <c r="I79" s="318">
        <v>0</v>
      </c>
      <c r="J79" s="318">
        <v>0</v>
      </c>
      <c r="K79" s="320">
        <v>0</v>
      </c>
      <c r="L79" s="320">
        <v>0</v>
      </c>
      <c r="M79" s="138">
        <f t="shared" si="2"/>
        <v>0</v>
      </c>
    </row>
    <row r="80" spans="1:13" s="116" customFormat="1" ht="15">
      <c r="A80" s="125"/>
      <c r="B80" s="129"/>
      <c r="C80" s="128" t="s">
        <v>182</v>
      </c>
      <c r="D80" s="318">
        <v>0</v>
      </c>
      <c r="E80" s="318">
        <v>0</v>
      </c>
      <c r="F80" s="142">
        <v>0</v>
      </c>
      <c r="G80" s="140">
        <v>0</v>
      </c>
      <c r="H80" s="318">
        <v>0</v>
      </c>
      <c r="I80" s="318">
        <v>0</v>
      </c>
      <c r="J80" s="318">
        <v>0</v>
      </c>
      <c r="K80" s="320">
        <v>0</v>
      </c>
      <c r="L80" s="320">
        <v>0</v>
      </c>
      <c r="M80" s="138">
        <f t="shared" si="2"/>
        <v>0</v>
      </c>
    </row>
    <row r="81" spans="1:19" s="116" customFormat="1" ht="15">
      <c r="A81" s="125"/>
      <c r="B81" s="129"/>
      <c r="C81" s="128" t="s">
        <v>412</v>
      </c>
      <c r="D81" s="318">
        <v>0</v>
      </c>
      <c r="E81" s="318">
        <v>0</v>
      </c>
      <c r="F81" s="142">
        <v>0</v>
      </c>
      <c r="G81" s="140">
        <v>0</v>
      </c>
      <c r="H81" s="318">
        <v>0</v>
      </c>
      <c r="I81" s="318">
        <v>0</v>
      </c>
      <c r="J81" s="318">
        <v>0</v>
      </c>
      <c r="K81" s="320">
        <v>0</v>
      </c>
      <c r="L81" s="320">
        <v>0</v>
      </c>
      <c r="M81" s="138">
        <f t="shared" si="2"/>
        <v>0</v>
      </c>
    </row>
    <row r="82" spans="1:19" s="116" customFormat="1" ht="15">
      <c r="A82" s="125"/>
      <c r="B82" s="129"/>
      <c r="C82" s="128" t="s">
        <v>184</v>
      </c>
      <c r="D82" s="318">
        <v>0</v>
      </c>
      <c r="E82" s="318">
        <v>0</v>
      </c>
      <c r="F82" s="142">
        <v>0</v>
      </c>
      <c r="G82" s="140">
        <v>0</v>
      </c>
      <c r="H82" s="318">
        <v>0</v>
      </c>
      <c r="I82" s="318">
        <v>0</v>
      </c>
      <c r="J82" s="318">
        <v>0</v>
      </c>
      <c r="K82" s="320">
        <v>0</v>
      </c>
      <c r="L82" s="320">
        <v>0</v>
      </c>
      <c r="M82" s="138">
        <f t="shared" si="2"/>
        <v>0</v>
      </c>
    </row>
    <row r="83" spans="1:19" s="116" customFormat="1" ht="15">
      <c r="A83" s="125"/>
      <c r="B83" s="129"/>
      <c r="C83" s="128" t="s">
        <v>185</v>
      </c>
      <c r="D83" s="318">
        <v>0</v>
      </c>
      <c r="E83" s="318">
        <v>0</v>
      </c>
      <c r="F83" s="142">
        <v>0</v>
      </c>
      <c r="G83" s="140">
        <v>0</v>
      </c>
      <c r="H83" s="318">
        <v>0</v>
      </c>
      <c r="I83" s="318">
        <v>0</v>
      </c>
      <c r="J83" s="318">
        <v>0</v>
      </c>
      <c r="K83" s="320">
        <v>0</v>
      </c>
      <c r="L83" s="320">
        <v>0</v>
      </c>
      <c r="M83" s="138">
        <f t="shared" si="2"/>
        <v>0</v>
      </c>
    </row>
    <row r="84" spans="1:19" s="116" customFormat="1" ht="15">
      <c r="A84" s="125"/>
      <c r="B84" s="129"/>
      <c r="C84" s="128" t="s">
        <v>186</v>
      </c>
      <c r="D84" s="318">
        <v>0</v>
      </c>
      <c r="E84" s="318">
        <v>0</v>
      </c>
      <c r="F84" s="142">
        <v>0</v>
      </c>
      <c r="G84" s="140">
        <v>0</v>
      </c>
      <c r="H84" s="318">
        <v>0</v>
      </c>
      <c r="I84" s="318">
        <v>0</v>
      </c>
      <c r="J84" s="318">
        <v>0</v>
      </c>
      <c r="K84" s="320">
        <v>0</v>
      </c>
      <c r="L84" s="320">
        <v>0</v>
      </c>
      <c r="M84" s="138">
        <f t="shared" si="2"/>
        <v>0</v>
      </c>
    </row>
    <row r="85" spans="1:19" s="116" customFormat="1" ht="15.75" customHeight="1">
      <c r="A85" s="125"/>
      <c r="B85" s="129" t="s">
        <v>350</v>
      </c>
      <c r="C85" s="129" t="s">
        <v>413</v>
      </c>
      <c r="D85" s="318">
        <v>0</v>
      </c>
      <c r="E85" s="318">
        <v>0</v>
      </c>
      <c r="F85" s="142">
        <v>0</v>
      </c>
      <c r="G85" s="140">
        <v>0</v>
      </c>
      <c r="H85" s="318">
        <v>0</v>
      </c>
      <c r="I85" s="318">
        <v>0</v>
      </c>
      <c r="J85" s="318">
        <v>0</v>
      </c>
      <c r="K85" s="320">
        <v>0</v>
      </c>
      <c r="L85" s="320">
        <v>0</v>
      </c>
      <c r="M85" s="138">
        <f t="shared" si="2"/>
        <v>0</v>
      </c>
    </row>
    <row r="86" spans="1:19" s="116" customFormat="1" ht="12.75" customHeight="1">
      <c r="A86" s="125"/>
      <c r="B86" s="129"/>
      <c r="C86" s="128" t="s">
        <v>414</v>
      </c>
      <c r="D86" s="318">
        <v>0</v>
      </c>
      <c r="E86" s="318">
        <v>0</v>
      </c>
      <c r="F86" s="143">
        <v>0</v>
      </c>
      <c r="G86" s="140">
        <v>0</v>
      </c>
      <c r="H86" s="318">
        <v>0</v>
      </c>
      <c r="I86" s="318">
        <v>0</v>
      </c>
      <c r="J86" s="318">
        <v>0</v>
      </c>
      <c r="K86" s="320">
        <v>0</v>
      </c>
      <c r="L86" s="320">
        <v>0</v>
      </c>
      <c r="M86" s="138">
        <f t="shared" si="2"/>
        <v>0</v>
      </c>
    </row>
    <row r="87" spans="1:19" s="116" customFormat="1" ht="15">
      <c r="A87" s="125"/>
      <c r="B87" s="129"/>
      <c r="C87" s="128" t="s">
        <v>186</v>
      </c>
      <c r="D87" s="318">
        <v>0</v>
      </c>
      <c r="E87" s="318">
        <v>0</v>
      </c>
      <c r="F87" s="142">
        <v>0</v>
      </c>
      <c r="G87" s="140">
        <v>0</v>
      </c>
      <c r="H87" s="318">
        <v>0</v>
      </c>
      <c r="I87" s="318">
        <v>0</v>
      </c>
      <c r="J87" s="318">
        <v>0</v>
      </c>
      <c r="K87" s="320">
        <v>0</v>
      </c>
      <c r="L87" s="320">
        <v>0</v>
      </c>
      <c r="M87" s="138">
        <f t="shared" si="2"/>
        <v>0</v>
      </c>
    </row>
    <row r="88" spans="1:19" s="116" customFormat="1" ht="12.75" customHeight="1">
      <c r="A88" s="125"/>
      <c r="B88" s="389" t="s">
        <v>415</v>
      </c>
      <c r="C88" s="389"/>
      <c r="D88" s="139"/>
      <c r="E88" s="139"/>
      <c r="F88" s="139"/>
      <c r="G88" s="139"/>
      <c r="H88" s="141"/>
      <c r="I88" s="141"/>
      <c r="J88" s="141"/>
      <c r="K88" s="141"/>
      <c r="L88" s="141"/>
      <c r="M88" s="138">
        <f t="shared" si="2"/>
        <v>0</v>
      </c>
    </row>
    <row r="89" spans="1:19" s="116" customFormat="1" ht="15">
      <c r="A89" s="125"/>
      <c r="B89" s="129" t="s">
        <v>348</v>
      </c>
      <c r="C89" s="128" t="s">
        <v>416</v>
      </c>
      <c r="D89" s="318">
        <v>0</v>
      </c>
      <c r="E89" s="318">
        <v>0</v>
      </c>
      <c r="F89" s="144">
        <v>0</v>
      </c>
      <c r="G89" s="140">
        <v>0</v>
      </c>
      <c r="H89" s="318">
        <v>0</v>
      </c>
      <c r="I89" s="318">
        <v>0</v>
      </c>
      <c r="J89" s="318">
        <v>0</v>
      </c>
      <c r="K89" s="320">
        <v>0</v>
      </c>
      <c r="L89" s="320">
        <v>0</v>
      </c>
      <c r="M89" s="138">
        <f t="shared" si="2"/>
        <v>0</v>
      </c>
    </row>
    <row r="90" spans="1:19" s="116" customFormat="1" ht="15">
      <c r="A90" s="125"/>
      <c r="B90" s="129" t="s">
        <v>350</v>
      </c>
      <c r="C90" s="128" t="s">
        <v>417</v>
      </c>
      <c r="D90" s="318">
        <v>0</v>
      </c>
      <c r="E90" s="318">
        <v>0</v>
      </c>
      <c r="F90" s="139">
        <v>0</v>
      </c>
      <c r="G90" s="140">
        <v>0</v>
      </c>
      <c r="H90" s="318">
        <v>0</v>
      </c>
      <c r="I90" s="318">
        <v>0</v>
      </c>
      <c r="J90" s="318">
        <v>0</v>
      </c>
      <c r="K90" s="320">
        <v>0</v>
      </c>
      <c r="L90" s="320">
        <v>0</v>
      </c>
      <c r="M90" s="138">
        <f t="shared" si="2"/>
        <v>0</v>
      </c>
    </row>
    <row r="91" spans="1:19" s="116" customFormat="1" ht="15">
      <c r="A91" s="125"/>
      <c r="B91" s="134"/>
      <c r="C91" s="145" t="s">
        <v>418</v>
      </c>
      <c r="D91" s="144"/>
      <c r="E91" s="140"/>
      <c r="F91" s="144">
        <v>0</v>
      </c>
      <c r="G91" s="140">
        <v>0</v>
      </c>
      <c r="H91" s="318">
        <v>0</v>
      </c>
      <c r="I91" s="318">
        <v>0</v>
      </c>
      <c r="J91" s="318">
        <v>0</v>
      </c>
      <c r="K91" s="320">
        <v>0</v>
      </c>
      <c r="L91" s="320">
        <v>0</v>
      </c>
      <c r="M91" s="138">
        <f t="shared" si="2"/>
        <v>0</v>
      </c>
    </row>
    <row r="92" spans="1:19" s="26" customFormat="1" ht="12"/>
    <row r="93" spans="1:19" s="26" customFormat="1" ht="12">
      <c r="A93" s="386" t="s">
        <v>335</v>
      </c>
      <c r="B93" s="386"/>
      <c r="C93" s="386"/>
      <c r="D93" s="35"/>
      <c r="E93" s="36"/>
      <c r="F93" s="36"/>
      <c r="G93" s="36"/>
      <c r="J93" s="386" t="s">
        <v>336</v>
      </c>
      <c r="K93" s="386"/>
      <c r="L93" s="386"/>
      <c r="O93" s="37"/>
      <c r="P93" s="37"/>
      <c r="Q93" s="34"/>
      <c r="R93" s="37"/>
      <c r="S93" s="34"/>
    </row>
    <row r="94" spans="1:19" s="26" customFormat="1" ht="12">
      <c r="A94" s="386" t="s">
        <v>337</v>
      </c>
      <c r="B94" s="386"/>
      <c r="C94" s="386"/>
      <c r="D94" s="35"/>
      <c r="E94" s="36"/>
      <c r="F94" s="36"/>
      <c r="G94" s="36"/>
      <c r="J94" s="386" t="s">
        <v>232</v>
      </c>
      <c r="K94" s="386"/>
      <c r="L94" s="386"/>
      <c r="O94" s="37"/>
      <c r="P94" s="37"/>
      <c r="Q94" s="34"/>
      <c r="R94" s="37"/>
      <c r="S94" s="34"/>
    </row>
    <row r="95" spans="1:19" s="26" customFormat="1" ht="12">
      <c r="A95" s="37"/>
      <c r="D95" s="38"/>
      <c r="E95" s="36"/>
      <c r="F95" s="36"/>
      <c r="G95" s="36"/>
      <c r="J95" s="37"/>
      <c r="O95" s="37"/>
      <c r="P95" s="37"/>
      <c r="Q95" s="34"/>
      <c r="R95" s="37"/>
    </row>
    <row r="96" spans="1:19" s="26" customFormat="1" ht="12">
      <c r="A96" s="37"/>
      <c r="D96" s="38"/>
      <c r="E96" s="36"/>
      <c r="F96" s="36"/>
      <c r="G96" s="36"/>
      <c r="J96" s="37"/>
      <c r="O96" s="37"/>
      <c r="P96" s="37"/>
      <c r="Q96" s="34"/>
      <c r="R96" s="37"/>
    </row>
    <row r="97" spans="1:19" s="26" customFormat="1" ht="12">
      <c r="A97" s="37"/>
      <c r="C97" s="39"/>
      <c r="D97" s="40"/>
      <c r="E97" s="39"/>
      <c r="F97" s="39"/>
      <c r="G97" s="39"/>
      <c r="H97" s="41"/>
      <c r="I97" s="41"/>
      <c r="J97" s="37"/>
      <c r="L97" s="39"/>
      <c r="M97" s="41"/>
      <c r="N97" s="41"/>
      <c r="O97" s="44"/>
      <c r="P97" s="45"/>
      <c r="Q97" s="45"/>
      <c r="R97" s="44"/>
      <c r="S97" s="39"/>
    </row>
    <row r="98" spans="1:19" s="26" customFormat="1" ht="12">
      <c r="A98" s="382" t="s">
        <v>338</v>
      </c>
      <c r="B98" s="382"/>
      <c r="C98" s="382"/>
      <c r="D98" s="40"/>
      <c r="E98" s="39"/>
      <c r="F98" s="39"/>
      <c r="G98" s="39"/>
      <c r="J98" s="382" t="s">
        <v>339</v>
      </c>
      <c r="K98" s="382"/>
      <c r="L98" s="382"/>
      <c r="O98" s="44"/>
      <c r="P98" s="44"/>
      <c r="Q98" s="44"/>
      <c r="R98" s="44"/>
      <c r="S98" s="40"/>
    </row>
    <row r="99" spans="1:19" s="26" customFormat="1" ht="12">
      <c r="A99" s="383" t="s">
        <v>340</v>
      </c>
      <c r="B99" s="383"/>
      <c r="C99" s="383"/>
      <c r="J99" s="383" t="s">
        <v>341</v>
      </c>
      <c r="K99" s="383"/>
      <c r="L99" s="383"/>
    </row>
    <row r="100" spans="1:19">
      <c r="A100" s="114"/>
    </row>
    <row r="101" spans="1:19">
      <c r="A101" s="114"/>
    </row>
  </sheetData>
  <mergeCells count="28">
    <mergeCell ref="A1:M1"/>
    <mergeCell ref="A3:B3"/>
    <mergeCell ref="D5:M5"/>
    <mergeCell ref="B7:C7"/>
    <mergeCell ref="B8:C8"/>
    <mergeCell ref="A5:A6"/>
    <mergeCell ref="B5:C6"/>
    <mergeCell ref="B11:C11"/>
    <mergeCell ref="B12:C12"/>
    <mergeCell ref="B18:C18"/>
    <mergeCell ref="B22:C22"/>
    <mergeCell ref="B31:C31"/>
    <mergeCell ref="B40:C40"/>
    <mergeCell ref="B44:C44"/>
    <mergeCell ref="B48:C48"/>
    <mergeCell ref="B53:C53"/>
    <mergeCell ref="B58:C58"/>
    <mergeCell ref="B62:C62"/>
    <mergeCell ref="B72:C72"/>
    <mergeCell ref="B88:C88"/>
    <mergeCell ref="A93:C93"/>
    <mergeCell ref="J93:L93"/>
    <mergeCell ref="A94:C94"/>
    <mergeCell ref="J94:L94"/>
    <mergeCell ref="A98:C98"/>
    <mergeCell ref="J98:L98"/>
    <mergeCell ref="A99:C99"/>
    <mergeCell ref="J99:L9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opLeftCell="E1" workbookViewId="0">
      <selection activeCell="Q12" sqref="Q12"/>
    </sheetView>
  </sheetViews>
  <sheetFormatPr defaultColWidth="9.140625" defaultRowHeight="12"/>
  <cols>
    <col min="1" max="1" width="5.85546875" style="22" customWidth="1"/>
    <col min="2" max="2" width="19.42578125" style="22" customWidth="1"/>
    <col min="3" max="3" width="7.140625" style="22" customWidth="1"/>
    <col min="4" max="4" width="16" style="22" customWidth="1"/>
    <col min="5" max="5" width="13.140625" style="22" customWidth="1"/>
    <col min="6" max="6" width="11.85546875" style="22" customWidth="1"/>
    <col min="7" max="7" width="7.42578125" style="22" customWidth="1"/>
    <col min="8" max="9" width="7" style="22" customWidth="1"/>
    <col min="10" max="10" width="6.85546875" style="22" customWidth="1"/>
    <col min="11" max="13" width="9.140625" style="22"/>
    <col min="14" max="15" width="6" style="22" customWidth="1"/>
    <col min="16" max="16" width="9.140625" style="22"/>
    <col min="17" max="19" width="5.5703125" style="22" customWidth="1"/>
    <col min="20" max="20" width="7.28515625" style="22" customWidth="1"/>
    <col min="21" max="22" width="10" style="22" customWidth="1"/>
    <col min="23" max="23" width="8.140625" style="22" customWidth="1"/>
    <col min="24" max="24" width="11.5703125" style="22" customWidth="1"/>
    <col min="25" max="25" width="6" style="22" customWidth="1"/>
    <col min="26" max="16384" width="9.140625" style="22"/>
  </cols>
  <sheetData>
    <row r="1" spans="1:25" ht="14.25">
      <c r="A1" s="399" t="s">
        <v>419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  <c r="R1" s="399"/>
      <c r="S1" s="399"/>
      <c r="T1" s="399"/>
      <c r="U1" s="399"/>
      <c r="V1" s="399"/>
    </row>
    <row r="2" spans="1:25" ht="14.25">
      <c r="A2" s="399" t="s">
        <v>845</v>
      </c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</row>
    <row r="4" spans="1:25" s="23" customFormat="1" ht="26.25" customHeight="1">
      <c r="A4" s="402" t="s">
        <v>3</v>
      </c>
      <c r="B4" s="402" t="s">
        <v>420</v>
      </c>
      <c r="C4" s="402" t="s">
        <v>421</v>
      </c>
      <c r="D4" s="402" t="s">
        <v>422</v>
      </c>
      <c r="E4" s="402" t="s">
        <v>423</v>
      </c>
      <c r="F4" s="402" t="s">
        <v>424</v>
      </c>
      <c r="G4" s="27" t="s">
        <v>269</v>
      </c>
      <c r="H4" s="400" t="s">
        <v>425</v>
      </c>
      <c r="I4" s="401"/>
      <c r="J4" s="397" t="s">
        <v>426</v>
      </c>
      <c r="K4" s="402" t="s">
        <v>427</v>
      </c>
      <c r="L4" s="402"/>
      <c r="M4" s="402"/>
      <c r="N4" s="402" t="s">
        <v>428</v>
      </c>
      <c r="O4" s="402"/>
      <c r="P4" s="397" t="s">
        <v>429</v>
      </c>
      <c r="Q4" s="397" t="s">
        <v>430</v>
      </c>
      <c r="R4" s="402" t="s">
        <v>431</v>
      </c>
      <c r="S4" s="402"/>
      <c r="T4" s="397" t="s">
        <v>432</v>
      </c>
      <c r="U4" s="397" t="s">
        <v>433</v>
      </c>
      <c r="V4" s="397" t="s">
        <v>434</v>
      </c>
      <c r="W4" s="27" t="s">
        <v>435</v>
      </c>
      <c r="X4" s="397" t="s">
        <v>436</v>
      </c>
      <c r="Y4" s="397" t="s">
        <v>437</v>
      </c>
    </row>
    <row r="5" spans="1:25" s="23" customFormat="1" ht="26.25" customHeight="1">
      <c r="A5" s="402"/>
      <c r="B5" s="402"/>
      <c r="C5" s="402"/>
      <c r="D5" s="402"/>
      <c r="E5" s="402"/>
      <c r="F5" s="402"/>
      <c r="G5" s="27" t="s">
        <v>438</v>
      </c>
      <c r="H5" s="27" t="s">
        <v>439</v>
      </c>
      <c r="I5" s="27" t="s">
        <v>440</v>
      </c>
      <c r="J5" s="398"/>
      <c r="K5" s="27" t="s">
        <v>441</v>
      </c>
      <c r="L5" s="27" t="s">
        <v>442</v>
      </c>
      <c r="M5" s="27" t="s">
        <v>443</v>
      </c>
      <c r="N5" s="27" t="s">
        <v>444</v>
      </c>
      <c r="O5" s="27" t="s">
        <v>445</v>
      </c>
      <c r="P5" s="398"/>
      <c r="Q5" s="398"/>
      <c r="R5" s="27" t="s">
        <v>446</v>
      </c>
      <c r="S5" s="27" t="s">
        <v>447</v>
      </c>
      <c r="T5" s="398"/>
      <c r="U5" s="398"/>
      <c r="V5" s="398"/>
      <c r="W5" s="27" t="s">
        <v>448</v>
      </c>
      <c r="X5" s="398"/>
      <c r="Y5" s="398"/>
    </row>
    <row r="6" spans="1:25" s="24" customFormat="1">
      <c r="A6" s="27">
        <v>1</v>
      </c>
      <c r="B6" s="27">
        <v>2</v>
      </c>
      <c r="C6" s="27">
        <v>3</v>
      </c>
      <c r="D6" s="27">
        <v>4</v>
      </c>
      <c r="E6" s="27">
        <v>5</v>
      </c>
      <c r="F6" s="27">
        <v>6</v>
      </c>
      <c r="G6" s="27">
        <v>7</v>
      </c>
      <c r="H6" s="27">
        <v>8</v>
      </c>
      <c r="I6" s="27">
        <v>9</v>
      </c>
      <c r="J6" s="27"/>
      <c r="K6" s="27">
        <v>10</v>
      </c>
      <c r="L6" s="27">
        <v>11</v>
      </c>
      <c r="M6" s="27">
        <v>12</v>
      </c>
      <c r="N6" s="27">
        <v>13</v>
      </c>
      <c r="O6" s="27">
        <v>14</v>
      </c>
      <c r="P6" s="27">
        <v>15</v>
      </c>
      <c r="Q6" s="27">
        <v>16</v>
      </c>
      <c r="R6" s="27">
        <v>17</v>
      </c>
      <c r="S6" s="27">
        <v>18</v>
      </c>
      <c r="T6" s="27">
        <v>19</v>
      </c>
      <c r="U6" s="27">
        <v>20</v>
      </c>
      <c r="V6" s="27">
        <v>21</v>
      </c>
      <c r="W6" s="27">
        <v>22</v>
      </c>
      <c r="X6" s="27"/>
      <c r="Y6" s="27">
        <v>23</v>
      </c>
    </row>
    <row r="7" spans="1:25" s="24" customFormat="1" ht="24" customHeight="1">
      <c r="A7" s="27">
        <v>1</v>
      </c>
      <c r="B7" s="317" t="s">
        <v>736</v>
      </c>
      <c r="C7" s="317" t="s">
        <v>142</v>
      </c>
      <c r="D7" s="317" t="s">
        <v>729</v>
      </c>
      <c r="E7" s="317" t="s">
        <v>737</v>
      </c>
      <c r="F7" s="312">
        <v>44113</v>
      </c>
      <c r="G7" s="317">
        <v>28</v>
      </c>
      <c r="H7" s="317" t="s">
        <v>738</v>
      </c>
      <c r="I7" s="317" t="s">
        <v>739</v>
      </c>
      <c r="J7" s="317" t="s">
        <v>213</v>
      </c>
      <c r="K7" s="317" t="s">
        <v>466</v>
      </c>
      <c r="L7" s="317" t="s">
        <v>174</v>
      </c>
      <c r="M7" s="317" t="s">
        <v>139</v>
      </c>
      <c r="N7" s="317"/>
      <c r="O7" s="317"/>
      <c r="P7" s="317"/>
      <c r="Q7" s="317">
        <v>3</v>
      </c>
      <c r="R7" s="317"/>
      <c r="S7" s="317"/>
      <c r="T7" s="317"/>
      <c r="U7" s="317" t="s">
        <v>740</v>
      </c>
      <c r="V7" s="317" t="s">
        <v>485</v>
      </c>
      <c r="W7" s="317" t="s">
        <v>95</v>
      </c>
      <c r="X7" s="317"/>
      <c r="Y7" s="317" t="s">
        <v>142</v>
      </c>
    </row>
    <row r="8" spans="1:25" s="24" customFormat="1" ht="24" customHeight="1">
      <c r="A8" s="27">
        <v>2</v>
      </c>
      <c r="B8" s="27" t="s">
        <v>844</v>
      </c>
      <c r="C8" s="27" t="s">
        <v>174</v>
      </c>
      <c r="D8" s="27" t="s">
        <v>846</v>
      </c>
      <c r="E8" s="27" t="s">
        <v>847</v>
      </c>
      <c r="F8" s="312">
        <v>44174</v>
      </c>
      <c r="G8" s="27">
        <v>9</v>
      </c>
      <c r="H8" s="27" t="s">
        <v>848</v>
      </c>
      <c r="I8" s="27" t="s">
        <v>849</v>
      </c>
      <c r="J8" s="319" t="s">
        <v>213</v>
      </c>
      <c r="K8" s="27"/>
      <c r="L8" s="27"/>
      <c r="M8" s="27"/>
      <c r="N8" s="27"/>
      <c r="O8" s="27"/>
      <c r="P8" s="27"/>
      <c r="Q8" s="27">
        <v>3</v>
      </c>
      <c r="R8" s="27"/>
      <c r="S8" s="27"/>
      <c r="T8" s="27"/>
      <c r="U8" s="27" t="s">
        <v>850</v>
      </c>
      <c r="V8" s="27" t="s">
        <v>485</v>
      </c>
      <c r="W8" s="27" t="s">
        <v>95</v>
      </c>
      <c r="X8" s="27" t="s">
        <v>851</v>
      </c>
      <c r="Y8" s="27" t="s">
        <v>142</v>
      </c>
    </row>
    <row r="9" spans="1:25" s="24" customFormat="1" ht="24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s="24" customFormat="1" ht="24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s="24" customFormat="1" ht="24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s="25" customFormat="1" ht="24" customHeight="1">
      <c r="A12" s="28"/>
      <c r="B12" s="84" t="s">
        <v>449</v>
      </c>
      <c r="C12" s="85" t="s">
        <v>142</v>
      </c>
      <c r="D12" s="86" t="s">
        <v>450</v>
      </c>
      <c r="E12" s="86" t="s">
        <v>451</v>
      </c>
      <c r="F12" s="86">
        <v>44138</v>
      </c>
      <c r="G12" s="87">
        <v>50</v>
      </c>
      <c r="H12" s="88">
        <v>11.9</v>
      </c>
      <c r="I12" s="90">
        <v>96.5</v>
      </c>
      <c r="J12" s="98" t="s">
        <v>452</v>
      </c>
      <c r="K12" s="90" t="s">
        <v>139</v>
      </c>
      <c r="L12" s="90" t="s">
        <v>152</v>
      </c>
      <c r="M12" s="98" t="s">
        <v>453</v>
      </c>
      <c r="N12" s="90"/>
      <c r="O12" s="85"/>
      <c r="P12" s="85"/>
      <c r="Q12" s="85">
        <v>2</v>
      </c>
      <c r="R12" s="100" t="s">
        <v>454</v>
      </c>
      <c r="S12" s="100" t="s">
        <v>454</v>
      </c>
      <c r="T12" s="101" t="s">
        <v>455</v>
      </c>
      <c r="U12" s="85" t="s">
        <v>456</v>
      </c>
      <c r="V12" s="85" t="s">
        <v>457</v>
      </c>
      <c r="W12" s="90" t="s">
        <v>95</v>
      </c>
      <c r="X12" s="90" t="s">
        <v>458</v>
      </c>
      <c r="Y12" s="90" t="s">
        <v>329</v>
      </c>
    </row>
    <row r="13" spans="1:25" s="25" customFormat="1" ht="24" customHeight="1">
      <c r="A13" s="28"/>
      <c r="B13" s="89" t="s">
        <v>459</v>
      </c>
      <c r="C13" s="90" t="s">
        <v>174</v>
      </c>
      <c r="D13" s="86" t="s">
        <v>450</v>
      </c>
      <c r="E13" s="91" t="s">
        <v>460</v>
      </c>
      <c r="F13" s="86">
        <v>44138</v>
      </c>
      <c r="G13" s="92">
        <v>35</v>
      </c>
      <c r="H13" s="92">
        <v>10.5</v>
      </c>
      <c r="I13" s="90">
        <v>88.4</v>
      </c>
      <c r="J13" s="98" t="s">
        <v>452</v>
      </c>
      <c r="K13" s="90" t="s">
        <v>139</v>
      </c>
      <c r="L13" s="90" t="s">
        <v>152</v>
      </c>
      <c r="M13" s="98" t="s">
        <v>453</v>
      </c>
      <c r="N13" s="90"/>
      <c r="O13" s="90"/>
      <c r="P13" s="90"/>
      <c r="Q13" s="85">
        <v>2</v>
      </c>
      <c r="R13" s="100" t="s">
        <v>454</v>
      </c>
      <c r="S13" s="100" t="s">
        <v>454</v>
      </c>
      <c r="T13" s="101" t="s">
        <v>455</v>
      </c>
      <c r="U13" s="102" t="s">
        <v>461</v>
      </c>
      <c r="V13" s="85" t="s">
        <v>462</v>
      </c>
      <c r="W13" s="90" t="s">
        <v>95</v>
      </c>
      <c r="X13" s="90" t="s">
        <v>458</v>
      </c>
      <c r="Y13" s="90" t="s">
        <v>329</v>
      </c>
    </row>
    <row r="14" spans="1:25" s="25" customFormat="1" ht="24" customHeight="1">
      <c r="A14" s="28"/>
      <c r="B14" s="89" t="s">
        <v>463</v>
      </c>
      <c r="C14" s="90" t="s">
        <v>174</v>
      </c>
      <c r="D14" s="86" t="s">
        <v>450</v>
      </c>
      <c r="E14" s="91" t="s">
        <v>464</v>
      </c>
      <c r="F14" s="86">
        <v>44138</v>
      </c>
      <c r="G14" s="92">
        <v>4</v>
      </c>
      <c r="H14" s="93">
        <v>3.2</v>
      </c>
      <c r="I14" s="90">
        <v>53</v>
      </c>
      <c r="J14" s="90" t="s">
        <v>465</v>
      </c>
      <c r="K14" s="90" t="s">
        <v>466</v>
      </c>
      <c r="L14" s="90" t="s">
        <v>174</v>
      </c>
      <c r="M14" s="90" t="s">
        <v>152</v>
      </c>
      <c r="N14" s="90"/>
      <c r="O14" s="90"/>
      <c r="P14" s="90"/>
      <c r="Q14" s="90">
        <v>3</v>
      </c>
      <c r="R14" s="100" t="s">
        <v>454</v>
      </c>
      <c r="S14" s="100"/>
      <c r="T14" s="90"/>
      <c r="U14" s="90" t="s">
        <v>467</v>
      </c>
      <c r="V14" s="85" t="s">
        <v>468</v>
      </c>
      <c r="W14" s="90" t="s">
        <v>95</v>
      </c>
      <c r="X14" s="90" t="s">
        <v>458</v>
      </c>
      <c r="Y14" s="90" t="s">
        <v>329</v>
      </c>
    </row>
    <row r="15" spans="1:25" s="25" customFormat="1" ht="24" customHeight="1">
      <c r="A15" s="28"/>
      <c r="B15" s="94" t="s">
        <v>469</v>
      </c>
      <c r="C15" s="90" t="s">
        <v>142</v>
      </c>
      <c r="D15" s="86" t="s">
        <v>450</v>
      </c>
      <c r="E15" s="95" t="s">
        <v>470</v>
      </c>
      <c r="F15" s="86">
        <v>43865</v>
      </c>
      <c r="G15" s="90">
        <v>37</v>
      </c>
      <c r="H15" s="90">
        <v>10.199999999999999</v>
      </c>
      <c r="I15" s="90">
        <v>89</v>
      </c>
      <c r="J15" s="98" t="s">
        <v>452</v>
      </c>
      <c r="K15" s="90" t="s">
        <v>139</v>
      </c>
      <c r="L15" s="90" t="s">
        <v>152</v>
      </c>
      <c r="M15" s="90" t="s">
        <v>152</v>
      </c>
      <c r="N15" s="90"/>
      <c r="O15" s="90"/>
      <c r="P15" s="90"/>
      <c r="Q15" s="90">
        <v>2</v>
      </c>
      <c r="R15" s="100" t="s">
        <v>454</v>
      </c>
      <c r="S15" s="90">
        <f>-T21</f>
        <v>0</v>
      </c>
      <c r="T15" s="101" t="s">
        <v>455</v>
      </c>
      <c r="U15" s="90" t="s">
        <v>471</v>
      </c>
      <c r="V15" s="85" t="s">
        <v>472</v>
      </c>
      <c r="W15" s="90"/>
      <c r="X15" s="90"/>
      <c r="Y15" s="90"/>
    </row>
    <row r="16" spans="1:25" s="25" customFormat="1" ht="24" customHeight="1">
      <c r="A16" s="28"/>
      <c r="B16" s="94" t="s">
        <v>473</v>
      </c>
      <c r="C16" s="90" t="s">
        <v>142</v>
      </c>
      <c r="D16" s="86" t="s">
        <v>450</v>
      </c>
      <c r="E16" s="95">
        <v>43924</v>
      </c>
      <c r="F16" s="86">
        <v>43992</v>
      </c>
      <c r="G16" s="90">
        <v>2</v>
      </c>
      <c r="H16" s="90" t="s">
        <v>474</v>
      </c>
      <c r="I16" s="90">
        <v>49</v>
      </c>
      <c r="J16" s="98"/>
      <c r="K16" s="90"/>
      <c r="L16" s="98"/>
      <c r="M16" s="90"/>
      <c r="N16" s="90"/>
      <c r="O16" s="90"/>
      <c r="P16" s="90"/>
      <c r="Q16" s="90"/>
      <c r="R16" s="90"/>
      <c r="S16" s="90"/>
      <c r="T16" s="90"/>
      <c r="U16" s="90"/>
      <c r="V16" s="85"/>
      <c r="W16" s="90"/>
      <c r="X16" s="90"/>
      <c r="Y16" s="90"/>
    </row>
    <row r="17" spans="1:25" s="25" customFormat="1" ht="24" customHeight="1">
      <c r="A17" s="28"/>
      <c r="B17" s="96"/>
      <c r="C17" s="28"/>
      <c r="D17" s="97"/>
      <c r="E17" s="31"/>
      <c r="F17" s="97"/>
      <c r="G17" s="28"/>
      <c r="H17" s="28"/>
      <c r="I17" s="28"/>
      <c r="J17" s="99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30"/>
      <c r="W17" s="28"/>
      <c r="X17" s="28"/>
      <c r="Y17" s="28"/>
    </row>
    <row r="18" spans="1:25" s="25" customFormat="1" ht="24" customHeight="1">
      <c r="A18" s="28"/>
      <c r="B18" s="96"/>
      <c r="C18" s="28"/>
      <c r="D18" s="97"/>
      <c r="E18" s="31"/>
      <c r="F18" s="9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30"/>
      <c r="W18" s="28"/>
      <c r="X18" s="28"/>
      <c r="Y18" s="28"/>
    </row>
    <row r="20" spans="1:25" s="26" customFormat="1"/>
    <row r="21" spans="1:25" s="26" customFormat="1">
      <c r="A21" s="386" t="s">
        <v>335</v>
      </c>
      <c r="B21" s="386"/>
      <c r="C21" s="386"/>
      <c r="D21" s="35"/>
      <c r="E21" s="36"/>
      <c r="F21" s="36"/>
      <c r="Q21" s="37"/>
      <c r="R21" s="37"/>
      <c r="S21" s="34"/>
      <c r="T21" s="37"/>
      <c r="U21" s="386" t="s">
        <v>336</v>
      </c>
      <c r="V21" s="386"/>
      <c r="W21" s="386"/>
      <c r="X21" s="34"/>
    </row>
    <row r="22" spans="1:25" s="26" customFormat="1">
      <c r="A22" s="386" t="s">
        <v>337</v>
      </c>
      <c r="B22" s="386"/>
      <c r="C22" s="386"/>
      <c r="D22" s="35"/>
      <c r="E22" s="36"/>
      <c r="F22" s="36"/>
      <c r="Q22" s="37"/>
      <c r="R22" s="37"/>
      <c r="S22" s="34"/>
      <c r="T22" s="37"/>
      <c r="U22" s="386" t="s">
        <v>232</v>
      </c>
      <c r="V22" s="386"/>
      <c r="W22" s="386"/>
      <c r="X22" s="34"/>
    </row>
    <row r="23" spans="1:25" s="26" customFormat="1">
      <c r="A23" s="37"/>
      <c r="D23" s="38"/>
      <c r="E23" s="36"/>
      <c r="F23" s="36"/>
      <c r="Q23" s="37"/>
      <c r="R23" s="37"/>
      <c r="S23" s="34"/>
      <c r="T23" s="37"/>
      <c r="U23" s="37"/>
    </row>
    <row r="24" spans="1:25" s="26" customFormat="1">
      <c r="A24" s="37"/>
      <c r="D24" s="38"/>
      <c r="E24" s="36"/>
      <c r="F24" s="36"/>
      <c r="Q24" s="37"/>
      <c r="R24" s="37"/>
      <c r="S24" s="34"/>
      <c r="T24" s="37"/>
      <c r="U24" s="37"/>
    </row>
    <row r="25" spans="1:25" s="26" customFormat="1">
      <c r="A25" s="37"/>
      <c r="C25" s="39"/>
      <c r="D25" s="40"/>
      <c r="E25" s="39"/>
      <c r="F25" s="39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4"/>
      <c r="R25" s="45"/>
      <c r="S25" s="45"/>
      <c r="T25" s="44"/>
      <c r="U25" s="37"/>
      <c r="W25" s="39"/>
      <c r="X25" s="39"/>
    </row>
    <row r="26" spans="1:25" s="26" customFormat="1">
      <c r="A26" s="382" t="s">
        <v>338</v>
      </c>
      <c r="B26" s="382"/>
      <c r="C26" s="382"/>
      <c r="D26" s="40"/>
      <c r="E26" s="39"/>
      <c r="F26" s="39"/>
      <c r="Q26" s="44"/>
      <c r="R26" s="44"/>
      <c r="S26" s="44"/>
      <c r="T26" s="44"/>
      <c r="U26" s="382" t="s">
        <v>339</v>
      </c>
      <c r="V26" s="382"/>
      <c r="W26" s="382"/>
      <c r="X26" s="40"/>
    </row>
    <row r="27" spans="1:25" s="26" customFormat="1">
      <c r="A27" s="383" t="s">
        <v>340</v>
      </c>
      <c r="B27" s="383"/>
      <c r="C27" s="383"/>
      <c r="U27" s="383" t="s">
        <v>341</v>
      </c>
      <c r="V27" s="383"/>
      <c r="W27" s="383"/>
    </row>
    <row r="28" spans="1:25" s="26" customFormat="1"/>
    <row r="29" spans="1:25" s="26" customFormat="1"/>
    <row r="30" spans="1:25" s="26" customFormat="1"/>
    <row r="86" spans="1:25" ht="14.25">
      <c r="A86" s="399" t="s">
        <v>419</v>
      </c>
      <c r="B86" s="399"/>
      <c r="C86" s="399"/>
      <c r="D86" s="399"/>
      <c r="E86" s="399"/>
      <c r="F86" s="399"/>
      <c r="G86" s="399"/>
      <c r="H86" s="399"/>
      <c r="I86" s="399"/>
      <c r="J86" s="399"/>
      <c r="K86" s="399"/>
      <c r="L86" s="399"/>
      <c r="M86" s="399"/>
      <c r="N86" s="399"/>
      <c r="O86" s="399"/>
      <c r="P86" s="399"/>
      <c r="Q86" s="399"/>
      <c r="R86" s="399"/>
      <c r="S86" s="399"/>
      <c r="T86" s="399"/>
      <c r="U86" s="399"/>
      <c r="V86" s="399"/>
    </row>
    <row r="87" spans="1:25" ht="14.25">
      <c r="A87" s="399" t="s">
        <v>475</v>
      </c>
      <c r="B87" s="399"/>
      <c r="C87" s="399"/>
      <c r="D87" s="399"/>
      <c r="E87" s="399"/>
      <c r="F87" s="399"/>
      <c r="G87" s="399"/>
      <c r="H87" s="399"/>
      <c r="I87" s="399"/>
      <c r="J87" s="399"/>
      <c r="K87" s="399"/>
      <c r="L87" s="399"/>
      <c r="M87" s="399"/>
      <c r="N87" s="399"/>
      <c r="O87" s="399"/>
      <c r="P87" s="399"/>
      <c r="Q87" s="399"/>
      <c r="R87" s="399"/>
      <c r="S87" s="399"/>
      <c r="T87" s="399"/>
      <c r="U87" s="399"/>
      <c r="V87" s="399"/>
    </row>
    <row r="89" spans="1:25" ht="25.5" customHeight="1">
      <c r="A89" s="402" t="s">
        <v>3</v>
      </c>
      <c r="B89" s="402" t="s">
        <v>420</v>
      </c>
      <c r="C89" s="402" t="s">
        <v>421</v>
      </c>
      <c r="D89" s="402" t="s">
        <v>422</v>
      </c>
      <c r="E89" s="402" t="s">
        <v>423</v>
      </c>
      <c r="F89" s="402" t="s">
        <v>424</v>
      </c>
      <c r="G89" s="27" t="s">
        <v>269</v>
      </c>
      <c r="H89" s="400" t="s">
        <v>425</v>
      </c>
      <c r="I89" s="401"/>
      <c r="J89" s="397" t="s">
        <v>426</v>
      </c>
      <c r="K89" s="402" t="s">
        <v>427</v>
      </c>
      <c r="L89" s="402"/>
      <c r="M89" s="402"/>
      <c r="N89" s="402" t="s">
        <v>428</v>
      </c>
      <c r="O89" s="402"/>
      <c r="P89" s="397" t="s">
        <v>429</v>
      </c>
      <c r="Q89" s="397" t="s">
        <v>430</v>
      </c>
      <c r="R89" s="402" t="s">
        <v>431</v>
      </c>
      <c r="S89" s="402"/>
      <c r="T89" s="397" t="s">
        <v>432</v>
      </c>
      <c r="U89" s="397" t="s">
        <v>433</v>
      </c>
      <c r="V89" s="397" t="s">
        <v>434</v>
      </c>
      <c r="W89" s="27" t="s">
        <v>435</v>
      </c>
      <c r="X89" s="397" t="s">
        <v>436</v>
      </c>
      <c r="Y89" s="397" t="s">
        <v>437</v>
      </c>
    </row>
    <row r="90" spans="1:25">
      <c r="A90" s="402"/>
      <c r="B90" s="402"/>
      <c r="C90" s="402"/>
      <c r="D90" s="402"/>
      <c r="E90" s="402"/>
      <c r="F90" s="402"/>
      <c r="G90" s="27" t="s">
        <v>438</v>
      </c>
      <c r="H90" s="27" t="s">
        <v>439</v>
      </c>
      <c r="I90" s="27" t="s">
        <v>440</v>
      </c>
      <c r="J90" s="398"/>
      <c r="K90" s="27" t="s">
        <v>441</v>
      </c>
      <c r="L90" s="27" t="s">
        <v>442</v>
      </c>
      <c r="M90" s="27" t="s">
        <v>443</v>
      </c>
      <c r="N90" s="27" t="s">
        <v>444</v>
      </c>
      <c r="O90" s="27" t="s">
        <v>445</v>
      </c>
      <c r="P90" s="398"/>
      <c r="Q90" s="398"/>
      <c r="R90" s="27" t="s">
        <v>446</v>
      </c>
      <c r="S90" s="27" t="s">
        <v>447</v>
      </c>
      <c r="T90" s="398"/>
      <c r="U90" s="398"/>
      <c r="V90" s="398"/>
      <c r="W90" s="27" t="s">
        <v>448</v>
      </c>
      <c r="X90" s="398"/>
      <c r="Y90" s="398"/>
    </row>
    <row r="91" spans="1:25">
      <c r="A91" s="27">
        <v>1</v>
      </c>
      <c r="B91" s="27">
        <v>2</v>
      </c>
      <c r="C91" s="27">
        <v>3</v>
      </c>
      <c r="D91" s="27">
        <v>4</v>
      </c>
      <c r="E91" s="27">
        <v>5</v>
      </c>
      <c r="F91" s="27">
        <v>6</v>
      </c>
      <c r="G91" s="27">
        <v>7</v>
      </c>
      <c r="H91" s="27">
        <v>8</v>
      </c>
      <c r="I91" s="27">
        <v>9</v>
      </c>
      <c r="J91" s="27"/>
      <c r="K91" s="27">
        <v>10</v>
      </c>
      <c r="L91" s="27">
        <v>11</v>
      </c>
      <c r="M91" s="27">
        <v>12</v>
      </c>
      <c r="N91" s="27">
        <v>13</v>
      </c>
      <c r="O91" s="27">
        <v>14</v>
      </c>
      <c r="P91" s="27">
        <v>15</v>
      </c>
      <c r="Q91" s="27">
        <v>16</v>
      </c>
      <c r="R91" s="27">
        <v>17</v>
      </c>
      <c r="S91" s="27">
        <v>18</v>
      </c>
      <c r="T91" s="27">
        <v>19</v>
      </c>
      <c r="U91" s="27">
        <v>20</v>
      </c>
      <c r="V91" s="27">
        <v>21</v>
      </c>
      <c r="W91" s="27">
        <v>22</v>
      </c>
      <c r="X91" s="27"/>
      <c r="Y91" s="27">
        <v>23</v>
      </c>
    </row>
    <row r="92" spans="1:25">
      <c r="A92" s="28"/>
      <c r="B92" s="96"/>
      <c r="C92" s="28"/>
      <c r="D92" s="30" t="s">
        <v>476</v>
      </c>
      <c r="E92" s="31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30"/>
      <c r="U92" s="28"/>
      <c r="V92" s="28"/>
      <c r="W92" s="28"/>
      <c r="X92" s="28"/>
      <c r="Y92" s="28"/>
    </row>
    <row r="93" spans="1:25">
      <c r="A93" s="28"/>
      <c r="B93" s="103" t="s">
        <v>477</v>
      </c>
      <c r="C93" s="28" t="s">
        <v>142</v>
      </c>
      <c r="D93" s="104" t="s">
        <v>478</v>
      </c>
      <c r="E93" s="105"/>
      <c r="F93" s="106"/>
      <c r="G93" s="106"/>
      <c r="H93" s="32"/>
      <c r="I93" s="28"/>
      <c r="J93" s="28"/>
      <c r="K93" s="28"/>
      <c r="L93" s="28"/>
      <c r="M93" s="28"/>
      <c r="N93" s="28"/>
      <c r="O93" s="30"/>
      <c r="P93" s="106"/>
      <c r="Q93" s="28"/>
      <c r="R93" s="28"/>
      <c r="S93" s="30"/>
      <c r="T93" s="30"/>
      <c r="U93" s="104"/>
      <c r="V93" s="30"/>
      <c r="W93" s="28"/>
      <c r="X93" s="28"/>
      <c r="Y93" s="28"/>
    </row>
    <row r="94" spans="1:25">
      <c r="A94" s="28"/>
      <c r="B94" s="103" t="s">
        <v>479</v>
      </c>
      <c r="C94" s="28" t="s">
        <v>174</v>
      </c>
      <c r="D94" s="104" t="s">
        <v>478</v>
      </c>
      <c r="E94" s="105"/>
      <c r="F94" s="106"/>
      <c r="G94" s="107"/>
      <c r="H94" s="108"/>
      <c r="I94" s="28"/>
      <c r="J94" s="28"/>
      <c r="K94" s="28"/>
      <c r="L94" s="28"/>
      <c r="M94" s="28"/>
      <c r="N94" s="28"/>
      <c r="O94" s="28"/>
      <c r="P94" s="28"/>
      <c r="Q94" s="106"/>
      <c r="R94" s="28"/>
      <c r="S94" s="30"/>
      <c r="T94" s="30"/>
      <c r="U94" s="104"/>
      <c r="V94" s="28"/>
      <c r="W94" s="28"/>
      <c r="X94" s="28"/>
      <c r="Y94" s="28"/>
    </row>
    <row r="95" spans="1:25">
      <c r="A95" s="28"/>
      <c r="B95" s="109" t="s">
        <v>480</v>
      </c>
      <c r="C95" s="30" t="s">
        <v>142</v>
      </c>
      <c r="D95" s="104" t="s">
        <v>478</v>
      </c>
      <c r="E95" s="97"/>
      <c r="F95" s="30"/>
      <c r="G95" s="110"/>
      <c r="H95" s="111"/>
      <c r="I95" s="28"/>
      <c r="J95" s="28"/>
      <c r="K95" s="28"/>
      <c r="L95" s="28"/>
      <c r="M95" s="28"/>
      <c r="N95" s="28"/>
      <c r="O95" s="30"/>
      <c r="P95" s="30"/>
      <c r="Q95" s="30"/>
      <c r="R95" s="30"/>
      <c r="S95" s="30"/>
      <c r="T95" s="30"/>
      <c r="U95" s="30"/>
      <c r="V95" s="30"/>
      <c r="W95" s="28"/>
      <c r="X95" s="28"/>
      <c r="Y95" s="28"/>
    </row>
    <row r="96" spans="1:25">
      <c r="A96" s="28"/>
      <c r="B96" s="109" t="s">
        <v>481</v>
      </c>
      <c r="C96" s="30" t="s">
        <v>174</v>
      </c>
      <c r="D96" s="97" t="s">
        <v>482</v>
      </c>
      <c r="E96" s="97">
        <v>43149</v>
      </c>
      <c r="F96" s="97">
        <v>43841</v>
      </c>
      <c r="G96" s="110">
        <v>22</v>
      </c>
      <c r="H96" s="111">
        <v>7.7</v>
      </c>
      <c r="I96" s="28"/>
      <c r="J96" s="28" t="s">
        <v>213</v>
      </c>
      <c r="K96" s="28" t="s">
        <v>139</v>
      </c>
      <c r="L96" s="28"/>
      <c r="M96" s="28"/>
      <c r="N96" s="28"/>
      <c r="O96" s="30"/>
      <c r="P96" s="30"/>
      <c r="Q96" s="30">
        <v>3</v>
      </c>
      <c r="R96" s="30"/>
      <c r="S96" s="30" t="s">
        <v>483</v>
      </c>
      <c r="T96" s="30"/>
      <c r="U96" s="30" t="s">
        <v>484</v>
      </c>
      <c r="V96" s="30" t="s">
        <v>485</v>
      </c>
      <c r="W96" s="28" t="s">
        <v>95</v>
      </c>
      <c r="X96" s="28" t="s">
        <v>483</v>
      </c>
      <c r="Y96" s="28" t="s">
        <v>142</v>
      </c>
    </row>
    <row r="97" spans="1:25">
      <c r="A97" s="28"/>
      <c r="B97" s="112" t="s">
        <v>486</v>
      </c>
      <c r="C97" s="28" t="s">
        <v>142</v>
      </c>
      <c r="D97" s="97" t="s">
        <v>482</v>
      </c>
      <c r="E97" s="105">
        <v>42854</v>
      </c>
      <c r="F97" s="97">
        <v>43841</v>
      </c>
      <c r="G97" s="107">
        <v>32</v>
      </c>
      <c r="H97" s="107">
        <v>10</v>
      </c>
      <c r="I97" s="28"/>
      <c r="J97" s="28" t="s">
        <v>213</v>
      </c>
      <c r="K97" s="28" t="s">
        <v>139</v>
      </c>
      <c r="L97" s="28"/>
      <c r="M97" s="28"/>
      <c r="N97" s="28"/>
      <c r="O97" s="28"/>
      <c r="P97" s="28"/>
      <c r="Q97" s="28">
        <v>6</v>
      </c>
      <c r="R97" s="28"/>
      <c r="S97" s="28"/>
      <c r="T97" s="104"/>
      <c r="U97" s="104" t="s">
        <v>487</v>
      </c>
      <c r="V97" s="30" t="s">
        <v>485</v>
      </c>
      <c r="W97" s="28" t="s">
        <v>488</v>
      </c>
      <c r="X97" s="28" t="s">
        <v>483</v>
      </c>
      <c r="Y97" s="28" t="s">
        <v>142</v>
      </c>
    </row>
    <row r="98" spans="1:25">
      <c r="A98" s="28"/>
      <c r="B98" s="112" t="s">
        <v>489</v>
      </c>
      <c r="C98" s="28" t="s">
        <v>174</v>
      </c>
      <c r="D98" s="97" t="s">
        <v>482</v>
      </c>
      <c r="E98" s="105">
        <v>42520</v>
      </c>
      <c r="F98" s="97">
        <v>43841</v>
      </c>
      <c r="G98" s="107">
        <v>43</v>
      </c>
      <c r="H98" s="108">
        <v>12.4</v>
      </c>
      <c r="I98" s="28"/>
      <c r="J98" s="28" t="s">
        <v>213</v>
      </c>
      <c r="K98" s="28" t="s">
        <v>139</v>
      </c>
      <c r="L98" s="28"/>
      <c r="M98" s="28"/>
      <c r="N98" s="28"/>
      <c r="O98" s="28"/>
      <c r="P98" s="28"/>
      <c r="Q98" s="28">
        <v>1</v>
      </c>
      <c r="R98" s="28"/>
      <c r="S98" s="28"/>
      <c r="T98" s="28"/>
      <c r="U98" s="28" t="s">
        <v>490</v>
      </c>
      <c r="V98" s="30" t="s">
        <v>485</v>
      </c>
      <c r="W98" s="28" t="s">
        <v>95</v>
      </c>
      <c r="X98" s="292" t="s">
        <v>491</v>
      </c>
      <c r="Y98" s="28" t="s">
        <v>142</v>
      </c>
    </row>
    <row r="99" spans="1:25">
      <c r="A99" s="28"/>
      <c r="B99" s="96" t="s">
        <v>492</v>
      </c>
      <c r="C99" s="28" t="s">
        <v>142</v>
      </c>
      <c r="D99" s="97" t="s">
        <v>482</v>
      </c>
      <c r="E99" s="31">
        <v>42906</v>
      </c>
      <c r="F99" s="97">
        <v>43841</v>
      </c>
      <c r="G99" s="28">
        <v>30</v>
      </c>
      <c r="H99" s="28">
        <v>10</v>
      </c>
      <c r="I99" s="28"/>
      <c r="J99" s="28" t="s">
        <v>213</v>
      </c>
      <c r="K99" s="28" t="s">
        <v>139</v>
      </c>
      <c r="L99" s="28"/>
      <c r="M99" s="28"/>
      <c r="N99" s="28"/>
      <c r="O99" s="28"/>
      <c r="P99" s="28"/>
      <c r="Q99" s="28">
        <v>1</v>
      </c>
      <c r="R99" s="28"/>
      <c r="S99" s="28"/>
      <c r="T99" s="28"/>
      <c r="U99" s="28" t="s">
        <v>493</v>
      </c>
      <c r="V99" s="30" t="s">
        <v>485</v>
      </c>
      <c r="W99" s="28" t="s">
        <v>488</v>
      </c>
      <c r="X99" s="292" t="s">
        <v>491</v>
      </c>
      <c r="Y99" s="28" t="s">
        <v>142</v>
      </c>
    </row>
    <row r="100" spans="1:25">
      <c r="A100" s="28"/>
      <c r="B100" s="96" t="s">
        <v>494</v>
      </c>
      <c r="C100" s="28" t="s">
        <v>174</v>
      </c>
      <c r="D100" s="97" t="s">
        <v>495</v>
      </c>
      <c r="E100" s="31">
        <v>43302</v>
      </c>
      <c r="F100" s="97">
        <v>43839</v>
      </c>
      <c r="G100" s="28">
        <v>19</v>
      </c>
      <c r="H100" s="28">
        <v>6.1</v>
      </c>
      <c r="I100" s="28"/>
      <c r="J100" s="28" t="s">
        <v>213</v>
      </c>
      <c r="K100" s="28" t="s">
        <v>139</v>
      </c>
      <c r="L100" s="28"/>
      <c r="M100" s="28"/>
      <c r="N100" s="28"/>
      <c r="O100" s="28"/>
      <c r="P100" s="28"/>
      <c r="Q100" s="28">
        <v>2</v>
      </c>
      <c r="R100" s="28"/>
      <c r="S100" s="28" t="s">
        <v>483</v>
      </c>
      <c r="T100" s="28"/>
      <c r="U100" s="28" t="s">
        <v>496</v>
      </c>
      <c r="V100" s="30" t="s">
        <v>485</v>
      </c>
      <c r="W100" s="28" t="s">
        <v>95</v>
      </c>
      <c r="X100" s="292" t="s">
        <v>491</v>
      </c>
      <c r="Y100" s="28" t="s">
        <v>142</v>
      </c>
    </row>
    <row r="101" spans="1:25">
      <c r="A101" s="28"/>
      <c r="B101" s="96" t="s">
        <v>497</v>
      </c>
      <c r="C101" s="28" t="s">
        <v>142</v>
      </c>
      <c r="D101" s="97" t="s">
        <v>495</v>
      </c>
      <c r="E101" s="31">
        <v>43184</v>
      </c>
      <c r="F101" s="97">
        <v>43839</v>
      </c>
      <c r="G101" s="28">
        <v>21</v>
      </c>
      <c r="H101" s="28">
        <v>8</v>
      </c>
      <c r="I101" s="28"/>
      <c r="J101" s="28" t="s">
        <v>213</v>
      </c>
      <c r="K101" s="28" t="s">
        <v>139</v>
      </c>
      <c r="L101" s="28"/>
      <c r="M101" s="28"/>
      <c r="N101" s="28"/>
      <c r="O101" s="28"/>
      <c r="P101" s="28"/>
      <c r="Q101" s="28">
        <v>4</v>
      </c>
      <c r="R101" s="28"/>
      <c r="S101" s="28"/>
      <c r="T101" s="28"/>
      <c r="U101" s="28" t="s">
        <v>498</v>
      </c>
      <c r="V101" s="30" t="s">
        <v>485</v>
      </c>
      <c r="W101" s="28" t="s">
        <v>95</v>
      </c>
      <c r="X101" s="292" t="s">
        <v>491</v>
      </c>
      <c r="Y101" s="28" t="s">
        <v>142</v>
      </c>
    </row>
    <row r="102" spans="1:25">
      <c r="A102" s="28"/>
      <c r="B102" s="96" t="s">
        <v>499</v>
      </c>
      <c r="C102" s="28" t="s">
        <v>174</v>
      </c>
      <c r="D102" s="97" t="s">
        <v>495</v>
      </c>
      <c r="E102" s="31">
        <v>42875</v>
      </c>
      <c r="F102" s="97">
        <v>43839</v>
      </c>
      <c r="G102" s="28">
        <v>31</v>
      </c>
      <c r="H102" s="28">
        <v>9.5</v>
      </c>
      <c r="I102" s="28"/>
      <c r="J102" s="28" t="s">
        <v>213</v>
      </c>
      <c r="K102" s="28" t="s">
        <v>139</v>
      </c>
      <c r="L102" s="28"/>
      <c r="M102" s="28"/>
      <c r="N102" s="28"/>
      <c r="O102" s="28"/>
      <c r="P102" s="28"/>
      <c r="Q102" s="28">
        <v>1</v>
      </c>
      <c r="R102" s="28"/>
      <c r="S102" s="28"/>
      <c r="T102" s="28"/>
      <c r="U102" s="28" t="s">
        <v>500</v>
      </c>
      <c r="V102" s="30" t="s">
        <v>485</v>
      </c>
      <c r="W102" s="28" t="s">
        <v>488</v>
      </c>
      <c r="X102" s="292" t="s">
        <v>491</v>
      </c>
      <c r="Y102" s="28" t="s">
        <v>142</v>
      </c>
    </row>
    <row r="103" spans="1:25">
      <c r="A103" s="28"/>
      <c r="B103" s="96" t="s">
        <v>481</v>
      </c>
      <c r="C103" s="28" t="s">
        <v>174</v>
      </c>
      <c r="D103" s="97" t="s">
        <v>495</v>
      </c>
      <c r="E103" s="31">
        <v>42030</v>
      </c>
      <c r="F103" s="97">
        <v>43839</v>
      </c>
      <c r="G103" s="28">
        <v>59</v>
      </c>
      <c r="H103" s="28">
        <v>12.5</v>
      </c>
      <c r="I103" s="28"/>
      <c r="J103" s="28" t="s">
        <v>213</v>
      </c>
      <c r="K103" s="28" t="s">
        <v>139</v>
      </c>
      <c r="L103" s="28"/>
      <c r="M103" s="28"/>
      <c r="N103" s="28"/>
      <c r="O103" s="28"/>
      <c r="P103" s="28"/>
      <c r="Q103" s="28">
        <v>1</v>
      </c>
      <c r="R103" s="28"/>
      <c r="S103" s="28"/>
      <c r="T103" s="28"/>
      <c r="U103" s="28" t="s">
        <v>496</v>
      </c>
      <c r="V103" s="30" t="s">
        <v>485</v>
      </c>
      <c r="W103" s="28" t="s">
        <v>95</v>
      </c>
      <c r="X103" s="292" t="s">
        <v>491</v>
      </c>
      <c r="Y103" s="28" t="s">
        <v>142</v>
      </c>
    </row>
    <row r="104" spans="1:25">
      <c r="A104" s="28"/>
      <c r="B104" s="96" t="s">
        <v>501</v>
      </c>
      <c r="C104" s="28" t="s">
        <v>174</v>
      </c>
      <c r="D104" s="97" t="s">
        <v>502</v>
      </c>
      <c r="E104" s="31">
        <v>42096</v>
      </c>
      <c r="F104" s="97">
        <v>43844</v>
      </c>
      <c r="G104" s="28">
        <v>57</v>
      </c>
      <c r="H104" s="28">
        <v>11.7</v>
      </c>
      <c r="I104" s="28"/>
      <c r="J104" s="28"/>
      <c r="K104" s="28"/>
      <c r="L104" s="28"/>
      <c r="M104" s="28"/>
      <c r="N104" s="28"/>
      <c r="O104" s="28"/>
      <c r="P104" s="28"/>
      <c r="Q104" s="28">
        <v>1</v>
      </c>
      <c r="R104" s="28"/>
      <c r="S104" s="28"/>
      <c r="T104" s="28" t="s">
        <v>503</v>
      </c>
      <c r="U104" s="28" t="s">
        <v>504</v>
      </c>
      <c r="V104" s="30" t="s">
        <v>485</v>
      </c>
      <c r="W104" s="28" t="s">
        <v>488</v>
      </c>
      <c r="X104" s="292" t="s">
        <v>491</v>
      </c>
      <c r="Y104" s="28" t="s">
        <v>142</v>
      </c>
    </row>
    <row r="105" spans="1:25">
      <c r="A105" s="28"/>
      <c r="B105" s="112" t="s">
        <v>505</v>
      </c>
      <c r="C105" s="28" t="s">
        <v>174</v>
      </c>
      <c r="D105" s="30" t="s">
        <v>506</v>
      </c>
      <c r="E105" s="105">
        <v>42565</v>
      </c>
      <c r="F105" s="28"/>
      <c r="G105" s="107"/>
      <c r="H105" s="108"/>
      <c r="I105" s="28"/>
      <c r="J105" s="28"/>
      <c r="K105" s="28"/>
      <c r="L105" s="28"/>
      <c r="M105" s="28"/>
      <c r="N105" s="28"/>
      <c r="O105" s="28"/>
      <c r="P105" s="28"/>
      <c r="Q105" s="28">
        <v>3</v>
      </c>
      <c r="R105" s="28" t="s">
        <v>483</v>
      </c>
      <c r="S105" s="28" t="s">
        <v>483</v>
      </c>
      <c r="T105" s="104"/>
      <c r="U105" s="30" t="s">
        <v>507</v>
      </c>
      <c r="V105" s="28" t="s">
        <v>485</v>
      </c>
      <c r="W105" s="28" t="s">
        <v>95</v>
      </c>
      <c r="X105" s="292" t="s">
        <v>491</v>
      </c>
      <c r="Y105" s="28" t="s">
        <v>142</v>
      </c>
    </row>
    <row r="106" spans="1:25">
      <c r="A106" s="28"/>
      <c r="B106" s="112" t="s">
        <v>508</v>
      </c>
      <c r="C106" s="28" t="s">
        <v>174</v>
      </c>
      <c r="D106" s="30" t="s">
        <v>506</v>
      </c>
      <c r="E106" s="105">
        <v>42902</v>
      </c>
      <c r="F106" s="28"/>
      <c r="G106" s="107"/>
      <c r="H106" s="108"/>
      <c r="I106" s="28"/>
      <c r="J106" s="28"/>
      <c r="K106" s="28"/>
      <c r="L106" s="28"/>
      <c r="M106" s="28"/>
      <c r="N106" s="28"/>
      <c r="O106" s="28"/>
      <c r="P106" s="28"/>
      <c r="Q106" s="28">
        <v>1</v>
      </c>
      <c r="R106" s="28"/>
      <c r="S106" s="28"/>
      <c r="T106" s="30"/>
      <c r="U106" s="30" t="s">
        <v>509</v>
      </c>
      <c r="V106" s="28" t="s">
        <v>485</v>
      </c>
      <c r="W106" s="28" t="s">
        <v>95</v>
      </c>
      <c r="X106" s="292" t="s">
        <v>491</v>
      </c>
      <c r="Y106" s="28" t="s">
        <v>142</v>
      </c>
    </row>
    <row r="107" spans="1:25">
      <c r="A107" s="28"/>
      <c r="B107" s="112" t="s">
        <v>510</v>
      </c>
      <c r="C107" s="28" t="s">
        <v>142</v>
      </c>
      <c r="D107" s="30" t="s">
        <v>511</v>
      </c>
      <c r="E107" s="105">
        <v>42379</v>
      </c>
      <c r="F107" s="28" t="s">
        <v>512</v>
      </c>
      <c r="G107" s="107"/>
      <c r="H107" s="108">
        <v>10</v>
      </c>
      <c r="I107" s="28"/>
      <c r="J107" s="28"/>
      <c r="K107" s="28"/>
      <c r="L107" s="28"/>
      <c r="M107" s="28"/>
      <c r="N107" s="28"/>
      <c r="O107" s="28"/>
      <c r="P107" s="28"/>
      <c r="Q107" s="28">
        <v>3</v>
      </c>
      <c r="R107" s="28" t="s">
        <v>483</v>
      </c>
      <c r="S107" s="28"/>
      <c r="T107" s="30"/>
      <c r="U107" s="30" t="s">
        <v>513</v>
      </c>
      <c r="V107" s="28" t="s">
        <v>485</v>
      </c>
      <c r="W107" s="28" t="s">
        <v>95</v>
      </c>
      <c r="X107" s="28" t="s">
        <v>483</v>
      </c>
      <c r="Y107" s="28" t="s">
        <v>142</v>
      </c>
    </row>
    <row r="108" spans="1:25">
      <c r="A108" s="28"/>
      <c r="B108" s="112" t="s">
        <v>514</v>
      </c>
      <c r="C108" s="28" t="s">
        <v>174</v>
      </c>
      <c r="D108" s="30" t="s">
        <v>511</v>
      </c>
      <c r="E108" s="105" t="s">
        <v>515</v>
      </c>
      <c r="F108" s="28" t="str">
        <f>F107</f>
        <v>14/1/2020</v>
      </c>
      <c r="G108" s="107"/>
      <c r="H108" s="108">
        <v>9.8000000000000007</v>
      </c>
      <c r="I108" s="28"/>
      <c r="J108" s="28"/>
      <c r="K108" s="28"/>
      <c r="L108" s="28"/>
      <c r="M108" s="28"/>
      <c r="N108" s="28"/>
      <c r="O108" s="28"/>
      <c r="P108" s="28"/>
      <c r="Q108" s="28">
        <v>1</v>
      </c>
      <c r="R108" s="28" t="s">
        <v>483</v>
      </c>
      <c r="S108" s="28"/>
      <c r="T108" s="30"/>
      <c r="U108" s="30" t="s">
        <v>516</v>
      </c>
      <c r="V108" s="28" t="s">
        <v>485</v>
      </c>
      <c r="W108" s="28" t="s">
        <v>95</v>
      </c>
      <c r="X108" s="28" t="s">
        <v>483</v>
      </c>
      <c r="Y108" s="28" t="s">
        <v>142</v>
      </c>
    </row>
    <row r="109" spans="1:25">
      <c r="A109" s="28"/>
      <c r="B109" s="112" t="s">
        <v>517</v>
      </c>
      <c r="C109" s="28" t="s">
        <v>142</v>
      </c>
      <c r="D109" s="30" t="s">
        <v>518</v>
      </c>
      <c r="E109" s="105">
        <v>43378</v>
      </c>
      <c r="F109" s="31">
        <v>44044</v>
      </c>
      <c r="G109" s="107"/>
      <c r="H109" s="108">
        <v>8.1999999999999993</v>
      </c>
      <c r="I109" s="28"/>
      <c r="J109" s="28"/>
      <c r="K109" s="28"/>
      <c r="L109" s="28"/>
      <c r="M109" s="28"/>
      <c r="N109" s="28"/>
      <c r="O109" s="28"/>
      <c r="P109" s="28"/>
      <c r="Q109" s="28">
        <v>4</v>
      </c>
      <c r="R109" s="28" t="s">
        <v>483</v>
      </c>
      <c r="S109" s="28"/>
      <c r="T109" s="30"/>
      <c r="U109" s="30" t="s">
        <v>519</v>
      </c>
      <c r="V109" s="28" t="s">
        <v>485</v>
      </c>
      <c r="W109" s="28" t="s">
        <v>95</v>
      </c>
      <c r="X109" s="28" t="s">
        <v>483</v>
      </c>
      <c r="Y109" s="28" t="s">
        <v>142</v>
      </c>
    </row>
    <row r="110" spans="1:25">
      <c r="A110" s="28"/>
      <c r="B110" s="112" t="s">
        <v>520</v>
      </c>
      <c r="C110" s="28" t="s">
        <v>142</v>
      </c>
      <c r="D110" s="30" t="s">
        <v>518</v>
      </c>
      <c r="E110" s="105" t="s">
        <v>521</v>
      </c>
      <c r="F110" s="31">
        <v>44044</v>
      </c>
      <c r="G110" s="107"/>
      <c r="H110" s="108">
        <v>8.3000000000000007</v>
      </c>
      <c r="I110" s="28"/>
      <c r="J110" s="28"/>
      <c r="K110" s="28"/>
      <c r="L110" s="28"/>
      <c r="M110" s="28"/>
      <c r="N110" s="28"/>
      <c r="O110" s="28"/>
      <c r="P110" s="28"/>
      <c r="Q110" s="28">
        <v>1</v>
      </c>
      <c r="R110" s="28" t="s">
        <v>483</v>
      </c>
      <c r="S110" s="28"/>
      <c r="T110" s="30"/>
      <c r="U110" s="30" t="s">
        <v>522</v>
      </c>
      <c r="V110" s="28" t="s">
        <v>485</v>
      </c>
      <c r="W110" s="28" t="s">
        <v>95</v>
      </c>
      <c r="X110" s="28" t="s">
        <v>483</v>
      </c>
      <c r="Y110" s="28" t="s">
        <v>523</v>
      </c>
    </row>
    <row r="111" spans="1:25">
      <c r="A111" s="28"/>
      <c r="B111" s="112" t="s">
        <v>524</v>
      </c>
      <c r="C111" s="28" t="s">
        <v>142</v>
      </c>
      <c r="D111" s="30" t="s">
        <v>525</v>
      </c>
      <c r="E111" s="105">
        <v>42948</v>
      </c>
      <c r="F111" s="28" t="s">
        <v>526</v>
      </c>
      <c r="G111" s="107">
        <v>36</v>
      </c>
      <c r="H111" s="108">
        <v>12.2</v>
      </c>
      <c r="I111" s="28">
        <v>87</v>
      </c>
      <c r="J111" s="28" t="s">
        <v>527</v>
      </c>
      <c r="K111" s="28"/>
      <c r="L111" s="28"/>
      <c r="M111" s="28"/>
      <c r="N111" s="28"/>
      <c r="O111" s="28"/>
      <c r="P111" s="28"/>
      <c r="Q111" s="28">
        <v>4</v>
      </c>
      <c r="R111" s="28"/>
      <c r="S111" s="28"/>
      <c r="T111" s="28"/>
      <c r="U111" s="30" t="s">
        <v>528</v>
      </c>
      <c r="V111" s="28" t="s">
        <v>529</v>
      </c>
      <c r="W111" s="28" t="s">
        <v>95</v>
      </c>
      <c r="X111" s="292" t="s">
        <v>491</v>
      </c>
      <c r="Y111" s="28" t="s">
        <v>142</v>
      </c>
    </row>
    <row r="112" spans="1:25" ht="24">
      <c r="A112" s="28"/>
      <c r="B112" s="112" t="s">
        <v>530</v>
      </c>
      <c r="C112" s="28" t="s">
        <v>142</v>
      </c>
      <c r="D112" s="30" t="s">
        <v>450</v>
      </c>
      <c r="E112" s="105" t="s">
        <v>451</v>
      </c>
      <c r="F112" s="31">
        <v>44044</v>
      </c>
      <c r="G112" s="107">
        <v>48</v>
      </c>
      <c r="H112" s="108">
        <v>11.8</v>
      </c>
      <c r="I112" s="28"/>
      <c r="J112" s="28" t="s">
        <v>527</v>
      </c>
      <c r="K112" s="28"/>
      <c r="L112" s="28"/>
      <c r="M112" s="28"/>
      <c r="N112" s="28"/>
      <c r="O112" s="28"/>
      <c r="P112" s="28"/>
      <c r="Q112" s="28">
        <v>2</v>
      </c>
      <c r="R112" s="28"/>
      <c r="S112" s="28"/>
      <c r="T112" s="28" t="s">
        <v>531</v>
      </c>
      <c r="U112" s="30" t="s">
        <v>532</v>
      </c>
      <c r="V112" s="28" t="s">
        <v>457</v>
      </c>
      <c r="W112" s="28" t="s">
        <v>95</v>
      </c>
      <c r="X112" s="292" t="s">
        <v>491</v>
      </c>
      <c r="Y112" s="28" t="s">
        <v>142</v>
      </c>
    </row>
    <row r="113" spans="1:25">
      <c r="A113" s="28"/>
      <c r="B113" s="112" t="s">
        <v>533</v>
      </c>
      <c r="C113" s="28" t="s">
        <v>142</v>
      </c>
      <c r="D113" s="30" t="s">
        <v>534</v>
      </c>
      <c r="E113" s="105">
        <v>42737</v>
      </c>
      <c r="F113" s="31">
        <v>44044</v>
      </c>
      <c r="G113" s="107">
        <v>35</v>
      </c>
      <c r="H113" s="108">
        <v>12.8</v>
      </c>
      <c r="I113" s="28">
        <v>88.8</v>
      </c>
      <c r="J113" s="28" t="s">
        <v>527</v>
      </c>
      <c r="K113" s="28"/>
      <c r="L113" s="28"/>
      <c r="M113" s="28"/>
      <c r="N113" s="28"/>
      <c r="O113" s="28"/>
      <c r="P113" s="28"/>
      <c r="Q113" s="28">
        <v>4</v>
      </c>
      <c r="R113" s="28"/>
      <c r="S113" s="28"/>
      <c r="T113" s="28"/>
      <c r="U113" s="30" t="s">
        <v>535</v>
      </c>
      <c r="V113" s="28" t="s">
        <v>485</v>
      </c>
      <c r="W113" s="28" t="s">
        <v>95</v>
      </c>
      <c r="X113" s="292" t="s">
        <v>491</v>
      </c>
      <c r="Y113" s="28" t="s">
        <v>142</v>
      </c>
    </row>
    <row r="114" spans="1:25">
      <c r="A114" s="28"/>
      <c r="B114" s="112" t="s">
        <v>536</v>
      </c>
      <c r="C114" s="28" t="s">
        <v>142</v>
      </c>
      <c r="D114" s="30" t="s">
        <v>537</v>
      </c>
      <c r="E114" s="105">
        <v>43124</v>
      </c>
      <c r="F114" s="28"/>
      <c r="G114" s="107">
        <v>24</v>
      </c>
      <c r="H114" s="108"/>
      <c r="I114" s="28"/>
      <c r="J114" s="28"/>
      <c r="K114" s="28"/>
      <c r="L114" s="28"/>
      <c r="M114" s="28"/>
      <c r="N114" s="28"/>
      <c r="O114" s="28"/>
      <c r="P114" s="28"/>
      <c r="Q114" s="28">
        <v>1</v>
      </c>
      <c r="R114" s="28"/>
      <c r="S114" s="28"/>
      <c r="T114" s="28"/>
      <c r="U114" s="30" t="s">
        <v>538</v>
      </c>
      <c r="V114" s="28" t="s">
        <v>485</v>
      </c>
      <c r="W114" s="28"/>
      <c r="X114" s="28"/>
      <c r="Y114" s="28" t="s">
        <v>142</v>
      </c>
    </row>
    <row r="115" spans="1:25">
      <c r="A115" s="28"/>
      <c r="B115" s="112" t="s">
        <v>539</v>
      </c>
      <c r="C115" s="28" t="s">
        <v>142</v>
      </c>
      <c r="D115" s="30" t="s">
        <v>439</v>
      </c>
      <c r="E115" s="105">
        <v>42587</v>
      </c>
      <c r="F115" s="31">
        <v>43843</v>
      </c>
      <c r="G115" s="107">
        <v>41</v>
      </c>
      <c r="H115" s="108"/>
      <c r="I115" s="28"/>
      <c r="J115" s="28"/>
      <c r="K115" s="28"/>
      <c r="L115" s="28"/>
      <c r="M115" s="28"/>
      <c r="N115" s="28"/>
      <c r="O115" s="28"/>
      <c r="P115" s="28"/>
      <c r="Q115" s="28">
        <v>3</v>
      </c>
      <c r="R115" s="28"/>
      <c r="S115" s="28"/>
      <c r="T115" s="28"/>
      <c r="U115" s="30" t="s">
        <v>540</v>
      </c>
      <c r="V115" s="28" t="s">
        <v>485</v>
      </c>
      <c r="W115" s="28" t="s">
        <v>95</v>
      </c>
      <c r="X115" s="28" t="s">
        <v>541</v>
      </c>
      <c r="Y115" s="28" t="s">
        <v>142</v>
      </c>
    </row>
    <row r="116" spans="1:25">
      <c r="A116" s="28"/>
      <c r="B116" s="112" t="s">
        <v>542</v>
      </c>
      <c r="C116" s="28" t="s">
        <v>142</v>
      </c>
      <c r="D116" s="30" t="s">
        <v>543</v>
      </c>
      <c r="E116" s="105">
        <v>42856</v>
      </c>
      <c r="F116" s="31"/>
      <c r="G116" s="107">
        <v>32</v>
      </c>
      <c r="H116" s="10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30" t="s">
        <v>544</v>
      </c>
      <c r="V116" s="28" t="s">
        <v>485</v>
      </c>
      <c r="W116" s="28" t="s">
        <v>488</v>
      </c>
      <c r="X116" s="28"/>
      <c r="Y116" s="28" t="s">
        <v>142</v>
      </c>
    </row>
    <row r="117" spans="1:25" ht="24">
      <c r="A117" s="28"/>
      <c r="B117" s="112" t="s">
        <v>545</v>
      </c>
      <c r="C117" s="28" t="s">
        <v>174</v>
      </c>
      <c r="D117" s="30" t="s">
        <v>546</v>
      </c>
      <c r="E117" s="105">
        <v>43274</v>
      </c>
      <c r="F117" s="31">
        <v>43838</v>
      </c>
      <c r="G117" s="107">
        <v>18</v>
      </c>
      <c r="H117" s="108">
        <v>7.5</v>
      </c>
      <c r="I117" s="28">
        <v>74.5</v>
      </c>
      <c r="J117" s="28"/>
      <c r="K117" s="28"/>
      <c r="L117" s="28"/>
      <c r="M117" s="28"/>
      <c r="N117" s="28"/>
      <c r="O117" s="28"/>
      <c r="P117" s="28"/>
      <c r="Q117" s="28">
        <v>2</v>
      </c>
      <c r="R117" s="28" t="s">
        <v>483</v>
      </c>
      <c r="S117" s="28"/>
      <c r="T117" s="28"/>
      <c r="U117" s="30" t="s">
        <v>547</v>
      </c>
      <c r="V117" s="28" t="s">
        <v>485</v>
      </c>
      <c r="W117" s="28" t="s">
        <v>95</v>
      </c>
      <c r="X117" s="28"/>
      <c r="Y117" s="28" t="s">
        <v>142</v>
      </c>
    </row>
    <row r="118" spans="1:25" ht="24">
      <c r="A118" s="28"/>
      <c r="B118" s="112" t="s">
        <v>548</v>
      </c>
      <c r="C118" s="28" t="s">
        <v>174</v>
      </c>
      <c r="D118" s="30" t="s">
        <v>546</v>
      </c>
      <c r="E118" s="105">
        <v>43163</v>
      </c>
      <c r="F118" s="31">
        <v>43838</v>
      </c>
      <c r="G118" s="107">
        <v>22</v>
      </c>
      <c r="H118" s="108">
        <v>8.8000000000000007</v>
      </c>
      <c r="I118" s="28">
        <v>77</v>
      </c>
      <c r="J118" s="28"/>
      <c r="K118" s="28"/>
      <c r="L118" s="28"/>
      <c r="M118" s="28"/>
      <c r="N118" s="28"/>
      <c r="O118" s="28"/>
      <c r="P118" s="28"/>
      <c r="Q118" s="28">
        <v>2</v>
      </c>
      <c r="R118" s="28"/>
      <c r="S118" s="28"/>
      <c r="T118" s="28"/>
      <c r="U118" s="30" t="s">
        <v>549</v>
      </c>
      <c r="V118" s="28" t="s">
        <v>485</v>
      </c>
      <c r="W118" s="28" t="s">
        <v>95</v>
      </c>
      <c r="X118" s="28"/>
      <c r="Y118" s="28" t="s">
        <v>142</v>
      </c>
    </row>
    <row r="119" spans="1:25" ht="24">
      <c r="A119" s="28"/>
      <c r="B119" s="112" t="s">
        <v>550</v>
      </c>
      <c r="C119" s="28" t="s">
        <v>142</v>
      </c>
      <c r="D119" s="30" t="s">
        <v>546</v>
      </c>
      <c r="E119" s="105">
        <v>42771</v>
      </c>
      <c r="F119" s="31">
        <v>43838</v>
      </c>
      <c r="G119" s="107">
        <v>35</v>
      </c>
      <c r="H119" s="108">
        <v>10.8</v>
      </c>
      <c r="I119" s="28">
        <v>85.4</v>
      </c>
      <c r="J119" s="28"/>
      <c r="K119" s="28"/>
      <c r="L119" s="28"/>
      <c r="M119" s="28"/>
      <c r="N119" s="28"/>
      <c r="O119" s="28"/>
      <c r="P119" s="28"/>
      <c r="Q119" s="28">
        <v>3</v>
      </c>
      <c r="R119" s="28" t="s">
        <v>483</v>
      </c>
      <c r="S119" s="28" t="s">
        <v>483</v>
      </c>
      <c r="T119" s="28"/>
      <c r="U119" s="30" t="s">
        <v>551</v>
      </c>
      <c r="V119" s="28" t="s">
        <v>485</v>
      </c>
      <c r="W119" s="28" t="s">
        <v>95</v>
      </c>
      <c r="X119" s="28"/>
      <c r="Y119" s="28" t="s">
        <v>142</v>
      </c>
    </row>
    <row r="120" spans="1:25">
      <c r="A120" s="28"/>
      <c r="B120" s="112" t="s">
        <v>552</v>
      </c>
      <c r="C120" s="28" t="s">
        <v>142</v>
      </c>
      <c r="D120" s="30" t="s">
        <v>553</v>
      </c>
      <c r="E120" s="105">
        <v>42523</v>
      </c>
      <c r="F120" s="31">
        <v>43839</v>
      </c>
      <c r="G120" s="107">
        <v>43</v>
      </c>
      <c r="H120" s="108">
        <v>10</v>
      </c>
      <c r="I120" s="28">
        <v>90</v>
      </c>
      <c r="J120" s="28"/>
      <c r="K120" s="28"/>
      <c r="L120" s="28"/>
      <c r="M120" s="28"/>
      <c r="N120" s="28"/>
      <c r="O120" s="28"/>
      <c r="P120" s="28"/>
      <c r="Q120" s="28">
        <v>4</v>
      </c>
      <c r="R120" s="28"/>
      <c r="S120" s="28"/>
      <c r="T120" s="28"/>
      <c r="U120" s="30" t="s">
        <v>554</v>
      </c>
      <c r="V120" s="28" t="s">
        <v>485</v>
      </c>
      <c r="W120" s="28" t="s">
        <v>95</v>
      </c>
      <c r="X120" s="28"/>
      <c r="Y120" s="28" t="s">
        <v>142</v>
      </c>
    </row>
    <row r="121" spans="1:25">
      <c r="A121" s="28"/>
      <c r="B121" s="112" t="s">
        <v>555</v>
      </c>
      <c r="C121" s="28" t="s">
        <v>142</v>
      </c>
      <c r="D121" s="30" t="s">
        <v>553</v>
      </c>
      <c r="E121" s="105">
        <v>42224</v>
      </c>
      <c r="F121" s="31">
        <v>43839</v>
      </c>
      <c r="G121" s="107">
        <v>53</v>
      </c>
      <c r="H121" s="108">
        <v>12.7</v>
      </c>
      <c r="I121" s="28">
        <v>95.5</v>
      </c>
      <c r="J121" s="28"/>
      <c r="K121" s="28"/>
      <c r="L121" s="28"/>
      <c r="M121" s="28"/>
      <c r="N121" s="28"/>
      <c r="O121" s="28"/>
      <c r="P121" s="28"/>
      <c r="Q121" s="28">
        <v>3</v>
      </c>
      <c r="R121" s="28" t="s">
        <v>483</v>
      </c>
      <c r="S121" s="28"/>
      <c r="T121" s="28"/>
      <c r="U121" s="30" t="s">
        <v>556</v>
      </c>
      <c r="V121" s="28" t="s">
        <v>485</v>
      </c>
      <c r="W121" s="28" t="s">
        <v>95</v>
      </c>
      <c r="X121" s="28"/>
      <c r="Y121" s="28" t="s">
        <v>142</v>
      </c>
    </row>
    <row r="122" spans="1:25">
      <c r="A122" s="28"/>
      <c r="B122" s="112" t="s">
        <v>557</v>
      </c>
      <c r="C122" s="28" t="s">
        <v>142</v>
      </c>
      <c r="D122" s="30" t="s">
        <v>553</v>
      </c>
      <c r="E122" s="105">
        <v>42483</v>
      </c>
      <c r="F122" s="31">
        <v>43839</v>
      </c>
      <c r="G122" s="107">
        <v>45</v>
      </c>
      <c r="H122" s="108">
        <v>10</v>
      </c>
      <c r="I122" s="28">
        <v>89</v>
      </c>
      <c r="J122" s="28"/>
      <c r="K122" s="28"/>
      <c r="L122" s="28"/>
      <c r="M122" s="28"/>
      <c r="N122" s="28"/>
      <c r="O122" s="28"/>
      <c r="P122" s="28"/>
      <c r="Q122" s="28">
        <v>6</v>
      </c>
      <c r="R122" s="28"/>
      <c r="S122" s="28"/>
      <c r="T122" s="28"/>
      <c r="U122" s="30" t="s">
        <v>558</v>
      </c>
      <c r="V122" s="28" t="s">
        <v>485</v>
      </c>
      <c r="W122" s="28" t="s">
        <v>95</v>
      </c>
      <c r="X122" s="28"/>
      <c r="Y122" s="28" t="s">
        <v>142</v>
      </c>
    </row>
    <row r="124" spans="1: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1:25">
      <c r="A125" s="386" t="s">
        <v>335</v>
      </c>
      <c r="B125" s="386"/>
      <c r="C125" s="386"/>
      <c r="D125" s="35"/>
      <c r="E125" s="36"/>
      <c r="F125" s="3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37"/>
      <c r="R125" s="37"/>
      <c r="S125" s="34"/>
      <c r="T125" s="37"/>
      <c r="U125" s="386" t="s">
        <v>559</v>
      </c>
      <c r="V125" s="386"/>
      <c r="W125" s="386"/>
      <c r="X125" s="34"/>
      <c r="Y125" s="26"/>
    </row>
    <row r="126" spans="1:25">
      <c r="A126" s="386" t="s">
        <v>560</v>
      </c>
      <c r="B126" s="386"/>
      <c r="C126" s="386"/>
      <c r="D126" s="35"/>
      <c r="E126" s="36"/>
      <c r="F126" s="3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37"/>
      <c r="R126" s="37"/>
      <c r="S126" s="34"/>
      <c r="T126" s="37"/>
      <c r="U126" s="386" t="s">
        <v>561</v>
      </c>
      <c r="V126" s="386"/>
      <c r="W126" s="386"/>
      <c r="X126" s="34"/>
      <c r="Y126" s="26"/>
    </row>
    <row r="127" spans="1:25">
      <c r="A127" s="37"/>
      <c r="B127" s="26"/>
      <c r="C127" s="26"/>
      <c r="D127" s="38"/>
      <c r="E127" s="36"/>
      <c r="F127" s="3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37"/>
      <c r="R127" s="37"/>
      <c r="S127" s="34"/>
      <c r="T127" s="37"/>
      <c r="U127" s="37"/>
      <c r="V127" s="26"/>
      <c r="W127" s="26"/>
      <c r="X127" s="26"/>
      <c r="Y127" s="26"/>
    </row>
    <row r="128" spans="1:25">
      <c r="A128" s="37"/>
      <c r="B128" s="26"/>
      <c r="C128" s="26"/>
      <c r="D128" s="38"/>
      <c r="E128" s="36"/>
      <c r="F128" s="3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37"/>
      <c r="R128" s="37"/>
      <c r="S128" s="34"/>
      <c r="T128" s="37"/>
      <c r="U128" s="37"/>
      <c r="V128" s="26"/>
      <c r="W128" s="26"/>
      <c r="X128" s="26"/>
      <c r="Y128" s="26"/>
    </row>
    <row r="129" spans="1:25">
      <c r="A129" s="37"/>
      <c r="B129" s="26"/>
      <c r="C129" s="41"/>
      <c r="D129" s="113"/>
      <c r="E129" s="39"/>
      <c r="F129" s="39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4"/>
      <c r="R129" s="44"/>
      <c r="S129" s="45"/>
      <c r="T129" s="44"/>
      <c r="U129" s="37"/>
      <c r="V129" s="26"/>
      <c r="W129" s="41"/>
      <c r="X129" s="41"/>
      <c r="Y129" s="26"/>
    </row>
    <row r="130" spans="1:25">
      <c r="A130" s="37"/>
      <c r="B130" s="26"/>
      <c r="C130" s="39"/>
      <c r="D130" s="40"/>
      <c r="E130" s="39"/>
      <c r="F130" s="39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4"/>
      <c r="R130" s="45"/>
      <c r="S130" s="45"/>
      <c r="T130" s="44"/>
      <c r="U130" s="37"/>
      <c r="V130" s="26"/>
      <c r="W130" s="39"/>
      <c r="X130" s="39"/>
      <c r="Y130" s="26"/>
    </row>
    <row r="131" spans="1:25">
      <c r="A131" s="382" t="s">
        <v>562</v>
      </c>
      <c r="B131" s="382"/>
      <c r="C131" s="382"/>
      <c r="D131" s="40"/>
      <c r="E131" s="39"/>
      <c r="F131" s="39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44"/>
      <c r="R131" s="44"/>
      <c r="S131" s="44"/>
      <c r="T131" s="44"/>
      <c r="U131" s="382" t="s">
        <v>562</v>
      </c>
      <c r="V131" s="382"/>
      <c r="W131" s="382"/>
      <c r="X131" s="40"/>
      <c r="Y131" s="26"/>
    </row>
    <row r="132" spans="1: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</sheetData>
  <mergeCells count="54">
    <mergeCell ref="A1:V1"/>
    <mergeCell ref="A2:V2"/>
    <mergeCell ref="H4:I4"/>
    <mergeCell ref="K4:M4"/>
    <mergeCell ref="N4:O4"/>
    <mergeCell ref="R4:S4"/>
    <mergeCell ref="A4:A5"/>
    <mergeCell ref="B4:B5"/>
    <mergeCell ref="C4:C5"/>
    <mergeCell ref="D4:D5"/>
    <mergeCell ref="E4:E5"/>
    <mergeCell ref="F4:F5"/>
    <mergeCell ref="J4:J5"/>
    <mergeCell ref="P4:P5"/>
    <mergeCell ref="Q4:Q5"/>
    <mergeCell ref="V4:V5"/>
    <mergeCell ref="A21:C21"/>
    <mergeCell ref="U21:W21"/>
    <mergeCell ref="A22:C22"/>
    <mergeCell ref="U22:W22"/>
    <mergeCell ref="A26:C26"/>
    <mergeCell ref="U26:W26"/>
    <mergeCell ref="A27:C27"/>
    <mergeCell ref="U27:W27"/>
    <mergeCell ref="A86:V86"/>
    <mergeCell ref="A87:V87"/>
    <mergeCell ref="H89:I89"/>
    <mergeCell ref="K89:M89"/>
    <mergeCell ref="N89:O89"/>
    <mergeCell ref="R89:S89"/>
    <mergeCell ref="A89:A90"/>
    <mergeCell ref="B89:B90"/>
    <mergeCell ref="C89:C90"/>
    <mergeCell ref="D89:D90"/>
    <mergeCell ref="E89:E90"/>
    <mergeCell ref="F89:F90"/>
    <mergeCell ref="J89:J90"/>
    <mergeCell ref="P89:P90"/>
    <mergeCell ref="A125:C125"/>
    <mergeCell ref="U125:W125"/>
    <mergeCell ref="A126:C126"/>
    <mergeCell ref="U126:W126"/>
    <mergeCell ref="A131:C131"/>
    <mergeCell ref="U131:W131"/>
    <mergeCell ref="Q89:Q90"/>
    <mergeCell ref="T4:T5"/>
    <mergeCell ref="T89:T90"/>
    <mergeCell ref="U4:U5"/>
    <mergeCell ref="U89:U90"/>
    <mergeCell ref="V89:V90"/>
    <mergeCell ref="X4:X5"/>
    <mergeCell ref="X89:X90"/>
    <mergeCell ref="Y4:Y5"/>
    <mergeCell ref="Y89:Y9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="79" zoomScaleNormal="79" workbookViewId="0">
      <selection activeCell="S17" sqref="S17"/>
    </sheetView>
  </sheetViews>
  <sheetFormatPr defaultColWidth="9" defaultRowHeight="15"/>
  <cols>
    <col min="1" max="1" width="7.5703125" style="49" customWidth="1"/>
    <col min="2" max="2" width="12.85546875" style="49" customWidth="1"/>
    <col min="3" max="3" width="11.42578125" style="49" customWidth="1"/>
    <col min="4" max="4" width="7.42578125" style="49" customWidth="1"/>
    <col min="5" max="5" width="6.5703125" style="49" customWidth="1"/>
    <col min="6" max="6" width="7.28515625" style="49" customWidth="1"/>
    <col min="7" max="8" width="6.5703125" style="49" customWidth="1"/>
    <col min="9" max="9" width="7.42578125" style="49" customWidth="1"/>
    <col min="10" max="11" width="6.5703125" style="49" customWidth="1"/>
    <col min="12" max="12" width="7.42578125" style="49" customWidth="1"/>
    <col min="13" max="14" width="6.5703125" style="49" customWidth="1"/>
    <col min="15" max="15" width="7.42578125" style="49" customWidth="1"/>
    <col min="16" max="17" width="6.5703125" style="49" customWidth="1"/>
    <col min="18" max="18" width="7.42578125" style="49" customWidth="1"/>
    <col min="19" max="20" width="6.5703125" style="49" customWidth="1"/>
    <col min="21" max="21" width="7.85546875" style="49" customWidth="1"/>
    <col min="22" max="23" width="6.5703125" style="49" customWidth="1"/>
    <col min="24" max="24" width="8" style="49" customWidth="1"/>
    <col min="25" max="25" width="6.5703125" style="49" customWidth="1"/>
    <col min="26" max="16384" width="9" style="49"/>
  </cols>
  <sheetData>
    <row r="1" spans="1:25" s="22" customFormat="1" ht="15.75" customHeight="1">
      <c r="A1" s="408" t="s">
        <v>563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</row>
    <row r="2" spans="1:25" s="22" customFormat="1" ht="12">
      <c r="A2" s="50"/>
      <c r="B2" s="51"/>
      <c r="C2" s="51"/>
      <c r="D2" s="52"/>
      <c r="E2" s="52"/>
      <c r="F2" s="52"/>
      <c r="G2" s="53"/>
      <c r="H2" s="53"/>
      <c r="I2" s="53"/>
      <c r="J2" s="53"/>
      <c r="K2" s="79"/>
      <c r="L2" s="79"/>
      <c r="M2" s="53"/>
      <c r="N2" s="53"/>
      <c r="O2" s="53"/>
      <c r="P2" s="53"/>
      <c r="Q2" s="79"/>
      <c r="R2" s="79"/>
      <c r="S2" s="53"/>
      <c r="T2" s="53"/>
      <c r="U2" s="53"/>
      <c r="V2" s="53"/>
      <c r="W2" s="79"/>
      <c r="X2" s="79"/>
      <c r="Y2" s="53"/>
    </row>
    <row r="3" spans="1:25" s="22" customFormat="1" ht="13.5">
      <c r="A3" s="409" t="s">
        <v>564</v>
      </c>
      <c r="B3" s="409"/>
      <c r="C3" s="54" t="s">
        <v>565</v>
      </c>
      <c r="D3" s="54"/>
      <c r="E3" s="52"/>
      <c r="F3" s="52"/>
      <c r="G3" s="55"/>
      <c r="H3" s="55"/>
      <c r="I3" s="55"/>
      <c r="J3" s="55"/>
      <c r="K3" s="51"/>
      <c r="L3" s="52"/>
      <c r="M3" s="53"/>
      <c r="N3" s="55"/>
      <c r="O3" s="55"/>
      <c r="P3" s="55"/>
      <c r="Q3" s="79"/>
      <c r="R3" s="79"/>
      <c r="S3" s="53"/>
      <c r="T3" s="55"/>
      <c r="U3" s="55"/>
      <c r="V3" s="55"/>
      <c r="W3" s="79"/>
      <c r="X3" s="79"/>
      <c r="Y3" s="53"/>
    </row>
    <row r="4" spans="1:25" s="22" customFormat="1" ht="13.5">
      <c r="A4" s="409" t="s">
        <v>566</v>
      </c>
      <c r="B4" s="409"/>
      <c r="C4" s="54" t="s">
        <v>827</v>
      </c>
      <c r="D4" s="54"/>
      <c r="E4" s="52"/>
      <c r="F4" s="56"/>
      <c r="G4" s="55"/>
      <c r="H4" s="55"/>
      <c r="I4" s="55"/>
      <c r="J4" s="55"/>
      <c r="K4" s="51"/>
      <c r="L4" s="52"/>
      <c r="M4" s="53"/>
      <c r="N4" s="55"/>
      <c r="O4" s="55"/>
      <c r="P4" s="55"/>
      <c r="Q4" s="79"/>
      <c r="R4" s="79"/>
      <c r="S4" s="53"/>
      <c r="T4" s="55"/>
      <c r="U4" s="55"/>
      <c r="V4" s="55"/>
      <c r="W4" s="79"/>
      <c r="X4" s="79"/>
      <c r="Y4" s="53"/>
    </row>
    <row r="5" spans="1:25" s="22" customFormat="1" ht="12">
      <c r="A5" s="46"/>
      <c r="D5" s="56"/>
      <c r="E5" s="52"/>
      <c r="F5" s="56"/>
      <c r="G5" s="55"/>
      <c r="H5" s="55"/>
      <c r="I5" s="55"/>
      <c r="J5" s="55"/>
      <c r="K5" s="80"/>
      <c r="L5" s="81"/>
      <c r="M5" s="53"/>
      <c r="N5" s="55"/>
      <c r="O5" s="55"/>
      <c r="P5" s="55"/>
      <c r="Q5" s="79"/>
      <c r="R5" s="79"/>
      <c r="S5" s="53"/>
      <c r="T5" s="55"/>
      <c r="U5" s="55"/>
      <c r="V5" s="55"/>
      <c r="W5" s="79"/>
      <c r="X5" s="79"/>
      <c r="Y5" s="53"/>
    </row>
    <row r="6" spans="1:25" s="22" customFormat="1" ht="15" customHeight="1">
      <c r="A6" s="403" t="s">
        <v>567</v>
      </c>
      <c r="B6" s="403" t="s">
        <v>568</v>
      </c>
      <c r="C6" s="403" t="s">
        <v>569</v>
      </c>
      <c r="D6" s="403" t="s">
        <v>570</v>
      </c>
      <c r="E6" s="410" t="s">
        <v>571</v>
      </c>
      <c r="F6" s="411"/>
      <c r="G6" s="411"/>
      <c r="H6" s="411"/>
      <c r="I6" s="411"/>
      <c r="J6" s="411"/>
      <c r="K6" s="411"/>
      <c r="L6" s="411"/>
      <c r="M6" s="411"/>
      <c r="N6" s="411"/>
      <c r="O6" s="411"/>
      <c r="P6" s="411"/>
      <c r="Q6" s="411"/>
      <c r="R6" s="411"/>
      <c r="S6" s="411"/>
      <c r="T6" s="411"/>
      <c r="U6" s="411"/>
      <c r="V6" s="411"/>
      <c r="W6" s="411"/>
      <c r="X6" s="411"/>
      <c r="Y6" s="412"/>
    </row>
    <row r="7" spans="1:25" s="46" customFormat="1" ht="12.75" customHeight="1">
      <c r="A7" s="404"/>
      <c r="B7" s="404"/>
      <c r="C7" s="404"/>
      <c r="D7" s="404"/>
      <c r="E7" s="413" t="s">
        <v>572</v>
      </c>
      <c r="F7" s="414"/>
      <c r="G7" s="415"/>
      <c r="H7" s="413" t="s">
        <v>573</v>
      </c>
      <c r="I7" s="414"/>
      <c r="J7" s="415"/>
      <c r="K7" s="413" t="s">
        <v>574</v>
      </c>
      <c r="L7" s="414"/>
      <c r="M7" s="415"/>
      <c r="N7" s="413" t="s">
        <v>575</v>
      </c>
      <c r="O7" s="414"/>
      <c r="P7" s="415"/>
      <c r="Q7" s="413" t="s">
        <v>576</v>
      </c>
      <c r="R7" s="414"/>
      <c r="S7" s="415"/>
      <c r="T7" s="413" t="s">
        <v>577</v>
      </c>
      <c r="U7" s="414"/>
      <c r="V7" s="415"/>
      <c r="W7" s="413" t="s">
        <v>578</v>
      </c>
      <c r="X7" s="414"/>
      <c r="Y7" s="415"/>
    </row>
    <row r="8" spans="1:25" s="46" customFormat="1" ht="72">
      <c r="A8" s="405"/>
      <c r="B8" s="405"/>
      <c r="C8" s="405"/>
      <c r="D8" s="405"/>
      <c r="E8" s="57" t="s">
        <v>579</v>
      </c>
      <c r="F8" s="57" t="s">
        <v>580</v>
      </c>
      <c r="G8" s="57" t="s">
        <v>254</v>
      </c>
      <c r="H8" s="57" t="s">
        <v>579</v>
      </c>
      <c r="I8" s="57" t="s">
        <v>580</v>
      </c>
      <c r="J8" s="57" t="s">
        <v>254</v>
      </c>
      <c r="K8" s="57" t="s">
        <v>579</v>
      </c>
      <c r="L8" s="57" t="s">
        <v>580</v>
      </c>
      <c r="M8" s="57" t="s">
        <v>254</v>
      </c>
      <c r="N8" s="57" t="s">
        <v>579</v>
      </c>
      <c r="O8" s="57" t="s">
        <v>580</v>
      </c>
      <c r="P8" s="57" t="s">
        <v>254</v>
      </c>
      <c r="Q8" s="57" t="s">
        <v>579</v>
      </c>
      <c r="R8" s="57" t="s">
        <v>580</v>
      </c>
      <c r="S8" s="57" t="s">
        <v>254</v>
      </c>
      <c r="T8" s="57" t="s">
        <v>579</v>
      </c>
      <c r="U8" s="57" t="s">
        <v>580</v>
      </c>
      <c r="V8" s="57" t="s">
        <v>254</v>
      </c>
      <c r="W8" s="57" t="s">
        <v>581</v>
      </c>
      <c r="X8" s="57" t="s">
        <v>580</v>
      </c>
      <c r="Y8" s="57" t="s">
        <v>254</v>
      </c>
    </row>
    <row r="9" spans="1:25" s="24" customFormat="1" ht="60">
      <c r="A9" s="58">
        <v>-1</v>
      </c>
      <c r="B9" s="406">
        <v>-2</v>
      </c>
      <c r="C9" s="407"/>
      <c r="D9" s="58">
        <v>-3</v>
      </c>
      <c r="E9" s="58">
        <v>-4</v>
      </c>
      <c r="F9" s="58">
        <v>-5</v>
      </c>
      <c r="G9" s="293" t="s">
        <v>582</v>
      </c>
      <c r="H9" s="58">
        <v>-7</v>
      </c>
      <c r="I9" s="58">
        <v>-8</v>
      </c>
      <c r="J9" s="293" t="s">
        <v>583</v>
      </c>
      <c r="K9" s="58">
        <v>-10</v>
      </c>
      <c r="L9" s="58">
        <v>-11</v>
      </c>
      <c r="M9" s="293" t="s">
        <v>584</v>
      </c>
      <c r="N9" s="58">
        <v>-13</v>
      </c>
      <c r="O9" s="58">
        <v>-14</v>
      </c>
      <c r="P9" s="293" t="s">
        <v>585</v>
      </c>
      <c r="Q9" s="58">
        <v>-16</v>
      </c>
      <c r="R9" s="58">
        <v>-17</v>
      </c>
      <c r="S9" s="293" t="s">
        <v>586</v>
      </c>
      <c r="T9" s="58">
        <v>-19</v>
      </c>
      <c r="U9" s="58">
        <v>-20</v>
      </c>
      <c r="V9" s="293" t="s">
        <v>587</v>
      </c>
      <c r="W9" s="58">
        <v>-22</v>
      </c>
      <c r="X9" s="58">
        <v>-23</v>
      </c>
      <c r="Y9" s="293" t="s">
        <v>588</v>
      </c>
    </row>
    <row r="10" spans="1:25" s="22" customFormat="1" ht="24.95" customHeight="1">
      <c r="A10" s="30">
        <v>1</v>
      </c>
      <c r="B10" s="59" t="s">
        <v>643</v>
      </c>
      <c r="C10" s="60" t="s">
        <v>707</v>
      </c>
      <c r="D10" s="61">
        <v>17</v>
      </c>
      <c r="E10" s="62">
        <v>2</v>
      </c>
      <c r="F10" s="62">
        <v>1</v>
      </c>
      <c r="G10" s="63">
        <f>F10/E10*100</f>
        <v>50</v>
      </c>
      <c r="H10" s="62">
        <v>2</v>
      </c>
      <c r="I10" s="62">
        <v>1</v>
      </c>
      <c r="J10" s="63">
        <f>I10/H10*100</f>
        <v>50</v>
      </c>
      <c r="K10" s="311">
        <v>0</v>
      </c>
      <c r="L10" s="311">
        <v>0</v>
      </c>
      <c r="M10" s="63" t="e">
        <f>L10/K10*100</f>
        <v>#DIV/0!</v>
      </c>
      <c r="N10" s="62">
        <v>3</v>
      </c>
      <c r="O10" s="62">
        <v>2</v>
      </c>
      <c r="P10" s="63">
        <f>O10/N10*100</f>
        <v>66.666666666666657</v>
      </c>
      <c r="Q10" s="62">
        <v>0</v>
      </c>
      <c r="R10" s="62">
        <v>0</v>
      </c>
      <c r="S10" s="63" t="e">
        <f>R10/Q10*100</f>
        <v>#DIV/0!</v>
      </c>
      <c r="T10" s="62">
        <v>9</v>
      </c>
      <c r="U10" s="62">
        <v>7</v>
      </c>
      <c r="V10" s="63">
        <f>U10/T10*100</f>
        <v>77.777777777777786</v>
      </c>
      <c r="W10" s="83">
        <f t="shared" ref="W10:X14" si="0">E10+H10+K10+N10+Q10+T10</f>
        <v>16</v>
      </c>
      <c r="X10" s="83">
        <f t="shared" si="0"/>
        <v>11</v>
      </c>
      <c r="Y10" s="63">
        <f>X10/W10*100</f>
        <v>68.75</v>
      </c>
    </row>
    <row r="11" spans="1:25" s="22" customFormat="1" ht="24.95" customHeight="1">
      <c r="A11" s="30">
        <v>2</v>
      </c>
      <c r="B11" s="59" t="s">
        <v>636</v>
      </c>
      <c r="C11" s="60" t="s">
        <v>708</v>
      </c>
      <c r="D11" s="64">
        <v>8</v>
      </c>
      <c r="E11" s="62">
        <v>1</v>
      </c>
      <c r="F11" s="62">
        <v>1</v>
      </c>
      <c r="G11" s="63">
        <f>F11/E11*100</f>
        <v>100</v>
      </c>
      <c r="H11" s="62">
        <v>1</v>
      </c>
      <c r="I11" s="62">
        <v>1</v>
      </c>
      <c r="J11" s="63">
        <f>I11/H11*100</f>
        <v>100</v>
      </c>
      <c r="K11" s="62">
        <v>1</v>
      </c>
      <c r="L11" s="62">
        <v>1</v>
      </c>
      <c r="M11" s="63">
        <f>L11/K11*100</f>
        <v>100</v>
      </c>
      <c r="N11" s="62">
        <v>2</v>
      </c>
      <c r="O11" s="62">
        <v>1</v>
      </c>
      <c r="P11" s="63">
        <f>O11/N11*100</f>
        <v>50</v>
      </c>
      <c r="Q11" s="62">
        <v>1</v>
      </c>
      <c r="R11" s="62">
        <v>1</v>
      </c>
      <c r="S11" s="63">
        <f>R11/Q11*100</f>
        <v>100</v>
      </c>
      <c r="T11" s="62">
        <v>2</v>
      </c>
      <c r="U11" s="62">
        <v>2</v>
      </c>
      <c r="V11" s="63">
        <f>U11/T11*100</f>
        <v>100</v>
      </c>
      <c r="W11" s="83">
        <f t="shared" si="0"/>
        <v>8</v>
      </c>
      <c r="X11" s="83">
        <f t="shared" si="0"/>
        <v>7</v>
      </c>
      <c r="Y11" s="63">
        <f>X11/W11*100</f>
        <v>87.5</v>
      </c>
    </row>
    <row r="12" spans="1:25" s="22" customFormat="1" ht="24.95" customHeight="1">
      <c r="A12" s="30">
        <v>3</v>
      </c>
      <c r="B12" s="59" t="s">
        <v>741</v>
      </c>
      <c r="C12" s="60" t="s">
        <v>742</v>
      </c>
      <c r="D12" s="61">
        <v>3</v>
      </c>
      <c r="E12" s="62">
        <v>0</v>
      </c>
      <c r="F12" s="62">
        <v>0</v>
      </c>
      <c r="G12" s="63" t="e">
        <f>F12/E12*100</f>
        <v>#DIV/0!</v>
      </c>
      <c r="H12" s="62">
        <v>1</v>
      </c>
      <c r="I12" s="62">
        <v>0</v>
      </c>
      <c r="J12" s="63">
        <f>I12/H12*100</f>
        <v>0</v>
      </c>
      <c r="K12" s="62">
        <v>0</v>
      </c>
      <c r="L12" s="62">
        <v>0</v>
      </c>
      <c r="M12" s="63" t="e">
        <f>L12/K12*100</f>
        <v>#DIV/0!</v>
      </c>
      <c r="N12" s="62">
        <v>1</v>
      </c>
      <c r="O12" s="62">
        <v>0</v>
      </c>
      <c r="P12" s="63">
        <f>O12/N12*100</f>
        <v>0</v>
      </c>
      <c r="Q12" s="62">
        <v>1</v>
      </c>
      <c r="R12" s="62">
        <v>1</v>
      </c>
      <c r="S12" s="63">
        <f>R12/Q12*100</f>
        <v>100</v>
      </c>
      <c r="T12" s="62">
        <v>0</v>
      </c>
      <c r="U12" s="62">
        <v>0</v>
      </c>
      <c r="V12" s="63" t="e">
        <f>U12/T12*100</f>
        <v>#DIV/0!</v>
      </c>
      <c r="W12" s="83">
        <f t="shared" si="0"/>
        <v>3</v>
      </c>
      <c r="X12" s="83">
        <f t="shared" si="0"/>
        <v>1</v>
      </c>
      <c r="Y12" s="63">
        <f>X12/W12*100</f>
        <v>33.333333333333329</v>
      </c>
    </row>
    <row r="13" spans="1:25" s="22" customFormat="1" ht="24.95" customHeight="1">
      <c r="A13" s="30">
        <v>4</v>
      </c>
      <c r="B13" s="59" t="s">
        <v>743</v>
      </c>
      <c r="C13" s="60" t="s">
        <v>744</v>
      </c>
      <c r="D13" s="64">
        <v>3</v>
      </c>
      <c r="E13" s="62">
        <v>1</v>
      </c>
      <c r="F13" s="62">
        <v>1</v>
      </c>
      <c r="G13" s="63">
        <f>F13/E13*100</f>
        <v>100</v>
      </c>
      <c r="H13" s="62">
        <v>0</v>
      </c>
      <c r="I13" s="62">
        <v>0</v>
      </c>
      <c r="J13" s="63" t="e">
        <f>I13/H13*100</f>
        <v>#DIV/0!</v>
      </c>
      <c r="K13" s="62">
        <v>0</v>
      </c>
      <c r="L13" s="62">
        <v>0</v>
      </c>
      <c r="M13" s="63" t="e">
        <f>L13/K13*100</f>
        <v>#DIV/0!</v>
      </c>
      <c r="N13" s="62">
        <v>1</v>
      </c>
      <c r="O13" s="62">
        <v>0</v>
      </c>
      <c r="P13" s="63">
        <f>O13/N13*100</f>
        <v>0</v>
      </c>
      <c r="Q13" s="62">
        <v>1</v>
      </c>
      <c r="R13" s="62">
        <v>1</v>
      </c>
      <c r="S13" s="63">
        <f>R13/Q13*100</f>
        <v>100</v>
      </c>
      <c r="T13" s="62">
        <v>0</v>
      </c>
      <c r="U13" s="62">
        <v>0</v>
      </c>
      <c r="V13" s="63" t="e">
        <f>U13/T13*100</f>
        <v>#DIV/0!</v>
      </c>
      <c r="W13" s="83">
        <f t="shared" si="0"/>
        <v>3</v>
      </c>
      <c r="X13" s="83">
        <f t="shared" si="0"/>
        <v>2</v>
      </c>
      <c r="Y13" s="63">
        <f>X13/W13*100</f>
        <v>66.666666666666657</v>
      </c>
    </row>
    <row r="14" spans="1:25" s="22" customFormat="1" ht="24.95" customHeight="1">
      <c r="A14" s="30">
        <v>5</v>
      </c>
      <c r="B14" s="59" t="s">
        <v>766</v>
      </c>
      <c r="C14" s="60" t="s">
        <v>767</v>
      </c>
      <c r="D14" s="61">
        <v>10</v>
      </c>
      <c r="E14" s="62">
        <v>2</v>
      </c>
      <c r="F14" s="62">
        <v>1</v>
      </c>
      <c r="G14" s="63">
        <f>F14/E14*100</f>
        <v>50</v>
      </c>
      <c r="H14" s="62">
        <v>2</v>
      </c>
      <c r="I14" s="62">
        <v>0</v>
      </c>
      <c r="J14" s="63">
        <f>I14/H14*100</f>
        <v>0</v>
      </c>
      <c r="K14" s="62">
        <v>1</v>
      </c>
      <c r="L14" s="62">
        <v>0</v>
      </c>
      <c r="M14" s="63">
        <f>L14/K14*100</f>
        <v>0</v>
      </c>
      <c r="N14" s="62">
        <v>2</v>
      </c>
      <c r="O14" s="62">
        <v>1</v>
      </c>
      <c r="P14" s="63">
        <f>O14/N14*100</f>
        <v>50</v>
      </c>
      <c r="Q14" s="62">
        <v>0</v>
      </c>
      <c r="R14" s="62">
        <v>0</v>
      </c>
      <c r="S14" s="63" t="e">
        <f>R14/Q14*100</f>
        <v>#DIV/0!</v>
      </c>
      <c r="T14" s="62">
        <v>3</v>
      </c>
      <c r="U14" s="62">
        <v>0</v>
      </c>
      <c r="V14" s="63">
        <f>U14/T14*100</f>
        <v>0</v>
      </c>
      <c r="W14" s="83">
        <f t="shared" si="0"/>
        <v>10</v>
      </c>
      <c r="X14" s="83">
        <f t="shared" si="0"/>
        <v>2</v>
      </c>
      <c r="Y14" s="63">
        <f>X14/W14*100</f>
        <v>20</v>
      </c>
    </row>
    <row r="15" spans="1:25" s="22" customFormat="1" ht="24.95" customHeight="1">
      <c r="A15" s="30">
        <v>6</v>
      </c>
      <c r="B15" s="329" t="s">
        <v>821</v>
      </c>
      <c r="C15" s="330" t="s">
        <v>823</v>
      </c>
      <c r="D15" s="65">
        <v>7</v>
      </c>
      <c r="E15" s="66">
        <v>1</v>
      </c>
      <c r="F15" s="66">
        <v>1</v>
      </c>
      <c r="G15" s="63">
        <f t="shared" ref="G15:G17" si="1">F15/E15*100</f>
        <v>100</v>
      </c>
      <c r="H15" s="66">
        <v>1</v>
      </c>
      <c r="I15" s="66">
        <v>1</v>
      </c>
      <c r="J15" s="63">
        <f t="shared" ref="J15:J17" si="2">I15/H15*100</f>
        <v>100</v>
      </c>
      <c r="K15" s="66">
        <v>1</v>
      </c>
      <c r="L15" s="66">
        <v>1</v>
      </c>
      <c r="M15" s="63">
        <f t="shared" ref="M15:M17" si="3">L15/K15*100</f>
        <v>100</v>
      </c>
      <c r="N15" s="66">
        <v>4</v>
      </c>
      <c r="O15" s="66">
        <v>4</v>
      </c>
      <c r="P15" s="63">
        <f t="shared" ref="P15:P17" si="4">O15/N15*100</f>
        <v>100</v>
      </c>
      <c r="Q15" s="66">
        <v>0</v>
      </c>
      <c r="R15" s="66">
        <v>0</v>
      </c>
      <c r="S15" s="63" t="e">
        <f t="shared" ref="S15:S17" si="5">R15/Q15*100</f>
        <v>#DIV/0!</v>
      </c>
      <c r="T15" s="66">
        <v>0</v>
      </c>
      <c r="U15" s="66">
        <v>0</v>
      </c>
      <c r="V15" s="63" t="e">
        <f t="shared" ref="V15:V17" si="6">U15/T15*100</f>
        <v>#DIV/0!</v>
      </c>
      <c r="W15" s="83">
        <f t="shared" ref="W15:W17" si="7">E15+H15+K15+N15+Q15+T15</f>
        <v>7</v>
      </c>
      <c r="X15" s="83">
        <f t="shared" ref="X15:X17" si="8">F15+I15+L15+O15+R15+U15</f>
        <v>7</v>
      </c>
      <c r="Y15" s="63">
        <f t="shared" ref="Y15:Y17" si="9">X15/W15*100</f>
        <v>100</v>
      </c>
    </row>
    <row r="16" spans="1:25" s="22" customFormat="1" ht="24.95" customHeight="1">
      <c r="A16" s="30">
        <v>7</v>
      </c>
      <c r="B16" s="329" t="s">
        <v>774</v>
      </c>
      <c r="C16" s="330" t="s">
        <v>822</v>
      </c>
      <c r="D16" s="64">
        <v>7</v>
      </c>
      <c r="E16" s="66">
        <v>1</v>
      </c>
      <c r="F16" s="66">
        <v>1</v>
      </c>
      <c r="G16" s="63">
        <f t="shared" si="1"/>
        <v>100</v>
      </c>
      <c r="H16" s="66">
        <v>0</v>
      </c>
      <c r="I16" s="66">
        <v>0</v>
      </c>
      <c r="J16" s="63" t="e">
        <f t="shared" si="2"/>
        <v>#DIV/0!</v>
      </c>
      <c r="K16" s="66">
        <v>1</v>
      </c>
      <c r="L16" s="66">
        <v>1</v>
      </c>
      <c r="M16" s="63">
        <f t="shared" si="3"/>
        <v>100</v>
      </c>
      <c r="N16" s="66">
        <v>2</v>
      </c>
      <c r="O16" s="66">
        <v>2</v>
      </c>
      <c r="P16" s="63">
        <f t="shared" si="4"/>
        <v>100</v>
      </c>
      <c r="Q16" s="66">
        <v>2</v>
      </c>
      <c r="R16" s="66">
        <v>2</v>
      </c>
      <c r="S16" s="63">
        <f t="shared" si="5"/>
        <v>100</v>
      </c>
      <c r="T16" s="66">
        <v>1</v>
      </c>
      <c r="U16" s="66">
        <v>1</v>
      </c>
      <c r="V16" s="63">
        <f t="shared" si="6"/>
        <v>100</v>
      </c>
      <c r="W16" s="83">
        <f t="shared" si="7"/>
        <v>7</v>
      </c>
      <c r="X16" s="83">
        <f t="shared" si="8"/>
        <v>7</v>
      </c>
      <c r="Y16" s="63">
        <f t="shared" si="9"/>
        <v>100</v>
      </c>
    </row>
    <row r="17" spans="1:25" s="22" customFormat="1" ht="24.95" customHeight="1">
      <c r="A17" s="30">
        <v>8</v>
      </c>
      <c r="B17" s="59" t="s">
        <v>631</v>
      </c>
      <c r="C17" s="60" t="s">
        <v>825</v>
      </c>
      <c r="D17" s="64">
        <v>2</v>
      </c>
      <c r="E17" s="66">
        <v>0</v>
      </c>
      <c r="F17" s="66">
        <v>0</v>
      </c>
      <c r="G17" s="63" t="e">
        <f t="shared" si="1"/>
        <v>#DIV/0!</v>
      </c>
      <c r="H17" s="66">
        <v>0</v>
      </c>
      <c r="I17" s="66">
        <v>0</v>
      </c>
      <c r="J17" s="63" t="e">
        <f t="shared" si="2"/>
        <v>#DIV/0!</v>
      </c>
      <c r="K17" s="66">
        <v>1</v>
      </c>
      <c r="L17" s="66">
        <v>1</v>
      </c>
      <c r="M17" s="63">
        <f t="shared" si="3"/>
        <v>100</v>
      </c>
      <c r="N17" s="66">
        <v>1</v>
      </c>
      <c r="O17" s="66">
        <v>1</v>
      </c>
      <c r="P17" s="63">
        <f t="shared" si="4"/>
        <v>100</v>
      </c>
      <c r="Q17" s="66">
        <v>0</v>
      </c>
      <c r="R17" s="66">
        <v>0</v>
      </c>
      <c r="S17" s="63" t="e">
        <f t="shared" si="5"/>
        <v>#DIV/0!</v>
      </c>
      <c r="T17" s="66">
        <v>0</v>
      </c>
      <c r="U17" s="66">
        <v>0</v>
      </c>
      <c r="V17" s="63" t="e">
        <f t="shared" si="6"/>
        <v>#DIV/0!</v>
      </c>
      <c r="W17" s="83">
        <f t="shared" si="7"/>
        <v>2</v>
      </c>
      <c r="X17" s="83">
        <f t="shared" si="8"/>
        <v>2</v>
      </c>
      <c r="Y17" s="63">
        <f t="shared" si="9"/>
        <v>100</v>
      </c>
    </row>
    <row r="18" spans="1:25" s="22" customFormat="1" ht="24.95" customHeight="1">
      <c r="A18" s="30">
        <v>9</v>
      </c>
      <c r="B18" s="59" t="s">
        <v>824</v>
      </c>
      <c r="C18" s="60" t="s">
        <v>826</v>
      </c>
      <c r="D18" s="64">
        <v>9</v>
      </c>
      <c r="E18" s="66">
        <v>1</v>
      </c>
      <c r="F18" s="66">
        <v>1</v>
      </c>
      <c r="G18" s="63">
        <f>F18/E18*100</f>
        <v>100</v>
      </c>
      <c r="H18" s="66">
        <v>1</v>
      </c>
      <c r="I18" s="66">
        <v>1</v>
      </c>
      <c r="J18" s="63">
        <f>I18/H18*100</f>
        <v>100</v>
      </c>
      <c r="K18" s="66">
        <v>1</v>
      </c>
      <c r="L18" s="66">
        <v>1</v>
      </c>
      <c r="M18" s="63">
        <f>L18/K18*100</f>
        <v>100</v>
      </c>
      <c r="N18" s="82">
        <v>2</v>
      </c>
      <c r="O18" s="66">
        <v>2</v>
      </c>
      <c r="P18" s="63">
        <f>O18/N18*100</f>
        <v>100</v>
      </c>
      <c r="Q18" s="66">
        <v>2</v>
      </c>
      <c r="R18" s="66">
        <v>2</v>
      </c>
      <c r="S18" s="63">
        <f>R18/Q18*100</f>
        <v>100</v>
      </c>
      <c r="T18" s="66">
        <v>2</v>
      </c>
      <c r="U18" s="66">
        <v>2</v>
      </c>
      <c r="V18" s="63">
        <v>0</v>
      </c>
      <c r="W18" s="83">
        <f>E18+H18+K18+N18+Q18+T18</f>
        <v>9</v>
      </c>
      <c r="X18" s="83">
        <f>F18+I18+L18+O18+R18+U18</f>
        <v>9</v>
      </c>
      <c r="Y18" s="63">
        <f>X18/W18*100</f>
        <v>100</v>
      </c>
    </row>
    <row r="19" spans="1:25" s="47" customFormat="1" ht="24.95" customHeight="1">
      <c r="A19" s="67"/>
      <c r="B19" s="68" t="s">
        <v>334</v>
      </c>
      <c r="C19" s="69"/>
      <c r="D19" s="70">
        <f>SUM(D10:D18)</f>
        <v>66</v>
      </c>
      <c r="E19" s="71">
        <f>SUM(E10:E18)</f>
        <v>9</v>
      </c>
      <c r="F19" s="71">
        <f>SUM(F10:F18)</f>
        <v>7</v>
      </c>
      <c r="G19" s="72">
        <f>F19/E19*100</f>
        <v>77.777777777777786</v>
      </c>
      <c r="H19" s="71">
        <f>SUM(H10:H18)</f>
        <v>8</v>
      </c>
      <c r="I19" s="71">
        <f>SUM(I10:I18)</f>
        <v>4</v>
      </c>
      <c r="J19" s="72">
        <f>I19/H19*100</f>
        <v>50</v>
      </c>
      <c r="K19" s="71">
        <f>SUM(K10:K18)</f>
        <v>6</v>
      </c>
      <c r="L19" s="71">
        <f>SUM(L10:L18)</f>
        <v>5</v>
      </c>
      <c r="M19" s="72">
        <f>L19/K19*100</f>
        <v>83.333333333333343</v>
      </c>
      <c r="N19" s="71">
        <f>SUM(N10:N18)</f>
        <v>18</v>
      </c>
      <c r="O19" s="71">
        <f>SUM(O10:O18)</f>
        <v>13</v>
      </c>
      <c r="P19" s="72">
        <f>O19/N19*100</f>
        <v>72.222222222222214</v>
      </c>
      <c r="Q19" s="71">
        <f>SUM(Q10:Q18)</f>
        <v>7</v>
      </c>
      <c r="R19" s="71">
        <f>SUM(R10:R18)</f>
        <v>7</v>
      </c>
      <c r="S19" s="72">
        <f>R19/Q19*100</f>
        <v>100</v>
      </c>
      <c r="T19" s="71">
        <f>SUM(T10:T18)</f>
        <v>17</v>
      </c>
      <c r="U19" s="71">
        <f>SUM(U10:U18)</f>
        <v>12</v>
      </c>
      <c r="V19" s="72">
        <f>U19/T19*100</f>
        <v>70.588235294117652</v>
      </c>
      <c r="W19" s="71">
        <f>SUM(W10:W18)</f>
        <v>65</v>
      </c>
      <c r="X19" s="71">
        <f>SUM(X10:X18)</f>
        <v>48</v>
      </c>
      <c r="Y19" s="72">
        <f>X19/W19*100</f>
        <v>73.846153846153854</v>
      </c>
    </row>
    <row r="20" spans="1:25" s="47" customFormat="1" ht="24.95" customHeight="1">
      <c r="A20" s="73"/>
      <c r="B20" s="74"/>
      <c r="C20" s="75"/>
      <c r="D20" s="76"/>
      <c r="E20" s="77"/>
      <c r="F20" s="77"/>
      <c r="G20" s="78"/>
      <c r="H20" s="77"/>
      <c r="I20" s="77"/>
      <c r="J20" s="78"/>
      <c r="K20" s="77"/>
      <c r="L20" s="77"/>
      <c r="M20" s="78"/>
      <c r="N20" s="77"/>
      <c r="O20" s="77"/>
      <c r="P20" s="78"/>
      <c r="Q20" s="77"/>
      <c r="R20" s="77"/>
      <c r="S20" s="78"/>
      <c r="T20" s="77"/>
      <c r="U20" s="77"/>
      <c r="V20" s="78"/>
      <c r="W20" s="77"/>
      <c r="X20" s="77"/>
      <c r="Y20" s="78"/>
    </row>
    <row r="21" spans="1:25" s="48" customFormat="1" ht="13.5">
      <c r="B21" s="386" t="s">
        <v>335</v>
      </c>
      <c r="C21" s="386"/>
      <c r="D21" s="386"/>
      <c r="E21" s="35"/>
      <c r="F21" s="36"/>
      <c r="G21" s="3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37"/>
      <c r="S21" s="37"/>
      <c r="T21" s="34"/>
      <c r="U21" s="37"/>
      <c r="V21" s="386" t="s">
        <v>336</v>
      </c>
      <c r="W21" s="386"/>
      <c r="X21" s="386"/>
    </row>
    <row r="22" spans="1:25">
      <c r="B22" s="386" t="s">
        <v>337</v>
      </c>
      <c r="C22" s="386"/>
      <c r="D22" s="386"/>
      <c r="E22" s="35"/>
      <c r="F22" s="36"/>
      <c r="G22" s="3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37"/>
      <c r="S22" s="37"/>
      <c r="T22" s="34"/>
      <c r="U22" s="37"/>
      <c r="V22" s="386" t="s">
        <v>232</v>
      </c>
      <c r="W22" s="386"/>
      <c r="X22" s="386"/>
    </row>
    <row r="23" spans="1:25">
      <c r="B23" s="37"/>
      <c r="C23" s="26"/>
      <c r="D23" s="26"/>
      <c r="E23" s="38"/>
      <c r="F23" s="36"/>
      <c r="G23" s="3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37"/>
      <c r="S23" s="37"/>
      <c r="T23" s="34"/>
      <c r="U23" s="37"/>
      <c r="V23" s="37"/>
      <c r="W23" s="26"/>
      <c r="X23" s="26"/>
    </row>
    <row r="24" spans="1:25">
      <c r="B24" s="37"/>
      <c r="C24" s="26"/>
      <c r="D24" s="26"/>
      <c r="E24" s="38"/>
      <c r="F24" s="36"/>
      <c r="G24" s="3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37"/>
      <c r="S24" s="37"/>
      <c r="T24" s="34"/>
      <c r="U24" s="37"/>
      <c r="V24" s="37"/>
      <c r="W24" s="26"/>
      <c r="X24" s="26"/>
    </row>
    <row r="25" spans="1:25">
      <c r="B25" s="37"/>
      <c r="C25" s="26"/>
      <c r="D25" s="39"/>
      <c r="E25" s="40"/>
      <c r="F25" s="39"/>
      <c r="G25" s="39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4"/>
      <c r="S25" s="45"/>
      <c r="T25" s="45"/>
      <c r="U25" s="44"/>
      <c r="V25" s="37"/>
      <c r="W25" s="26"/>
      <c r="X25" s="39"/>
    </row>
    <row r="26" spans="1:25">
      <c r="B26" s="382" t="s">
        <v>338</v>
      </c>
      <c r="C26" s="382"/>
      <c r="D26" s="382"/>
      <c r="E26" s="40"/>
      <c r="F26" s="39"/>
      <c r="G26" s="39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44"/>
      <c r="S26" s="44"/>
      <c r="T26" s="44"/>
      <c r="U26" s="44"/>
      <c r="V26" s="382" t="s">
        <v>339</v>
      </c>
      <c r="W26" s="382"/>
      <c r="X26" s="382"/>
    </row>
    <row r="27" spans="1:25">
      <c r="B27" s="383" t="s">
        <v>340</v>
      </c>
      <c r="C27" s="383"/>
      <c r="D27" s="383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383" t="s">
        <v>341</v>
      </c>
      <c r="W27" s="383"/>
      <c r="X27" s="383"/>
    </row>
  </sheetData>
  <mergeCells count="24">
    <mergeCell ref="A1:Y1"/>
    <mergeCell ref="A3:B3"/>
    <mergeCell ref="A4:B4"/>
    <mergeCell ref="E6:Y6"/>
    <mergeCell ref="E7:G7"/>
    <mergeCell ref="H7:J7"/>
    <mergeCell ref="K7:M7"/>
    <mergeCell ref="N7:P7"/>
    <mergeCell ref="Q7:S7"/>
    <mergeCell ref="T7:V7"/>
    <mergeCell ref="W7:Y7"/>
    <mergeCell ref="B26:D26"/>
    <mergeCell ref="V26:X26"/>
    <mergeCell ref="B27:D27"/>
    <mergeCell ref="V27:X27"/>
    <mergeCell ref="A6:A8"/>
    <mergeCell ref="B6:B8"/>
    <mergeCell ref="C6:C8"/>
    <mergeCell ref="D6:D8"/>
    <mergeCell ref="B9:C9"/>
    <mergeCell ref="B21:D21"/>
    <mergeCell ref="V21:X21"/>
    <mergeCell ref="B22:D22"/>
    <mergeCell ref="V22:X2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J12" sqref="J12"/>
    </sheetView>
  </sheetViews>
  <sheetFormatPr defaultColWidth="9.140625" defaultRowHeight="12"/>
  <cols>
    <col min="1" max="1" width="4.28515625" style="22" customWidth="1"/>
    <col min="2" max="2" width="21" style="22" customWidth="1"/>
    <col min="3" max="3" width="13.5703125" style="22" customWidth="1"/>
    <col min="4" max="4" width="8.85546875" style="22" customWidth="1"/>
    <col min="5" max="5" width="12.7109375" style="22" customWidth="1"/>
    <col min="6" max="8" width="6.85546875" style="22" customWidth="1"/>
    <col min="9" max="9" width="6.42578125" style="22" customWidth="1"/>
    <col min="10" max="10" width="11.5703125" style="22" customWidth="1"/>
    <col min="11" max="11" width="15.85546875" style="22" customWidth="1"/>
    <col min="12" max="12" width="9.140625" style="22" customWidth="1"/>
    <col min="13" max="13" width="13.28515625" style="22" customWidth="1"/>
    <col min="14" max="15" width="11.28515625" style="22" customWidth="1"/>
    <col min="16" max="16" width="9.28515625" style="22" customWidth="1"/>
    <col min="17" max="17" width="12" style="22" customWidth="1"/>
    <col min="18" max="19" width="10" style="22" customWidth="1"/>
    <col min="20" max="16384" width="9.140625" style="22"/>
  </cols>
  <sheetData>
    <row r="1" spans="1:19" ht="14.25">
      <c r="A1" s="399" t="s">
        <v>589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  <c r="R1" s="399"/>
      <c r="S1" s="399"/>
    </row>
    <row r="2" spans="1:19" ht="14.25">
      <c r="A2" s="399" t="s">
        <v>845</v>
      </c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</row>
    <row r="4" spans="1:19" s="23" customFormat="1" ht="29.25" customHeight="1">
      <c r="A4" s="397" t="s">
        <v>3</v>
      </c>
      <c r="B4" s="397" t="s">
        <v>268</v>
      </c>
      <c r="C4" s="397" t="s">
        <v>422</v>
      </c>
      <c r="D4" s="397" t="s">
        <v>590</v>
      </c>
      <c r="E4" s="397" t="s">
        <v>591</v>
      </c>
      <c r="F4" s="400" t="s">
        <v>425</v>
      </c>
      <c r="G4" s="416"/>
      <c r="H4" s="401"/>
      <c r="I4" s="400" t="s">
        <v>592</v>
      </c>
      <c r="J4" s="416"/>
      <c r="K4" s="401"/>
      <c r="L4" s="397" t="s">
        <v>593</v>
      </c>
      <c r="M4" s="397" t="s">
        <v>432</v>
      </c>
      <c r="N4" s="397" t="s">
        <v>271</v>
      </c>
      <c r="O4" s="397" t="s">
        <v>434</v>
      </c>
      <c r="P4" s="27" t="s">
        <v>435</v>
      </c>
      <c r="Q4" s="397" t="s">
        <v>436</v>
      </c>
      <c r="R4" s="397" t="s">
        <v>437</v>
      </c>
      <c r="S4" s="397" t="s">
        <v>594</v>
      </c>
    </row>
    <row r="5" spans="1:19" s="23" customFormat="1" ht="29.25" customHeight="1">
      <c r="A5" s="398"/>
      <c r="B5" s="398"/>
      <c r="C5" s="398"/>
      <c r="D5" s="398"/>
      <c r="E5" s="398"/>
      <c r="F5" s="27" t="s">
        <v>439</v>
      </c>
      <c r="G5" s="27" t="s">
        <v>440</v>
      </c>
      <c r="H5" s="27" t="s">
        <v>595</v>
      </c>
      <c r="I5" s="27" t="s">
        <v>596</v>
      </c>
      <c r="J5" s="27" t="s">
        <v>597</v>
      </c>
      <c r="K5" s="27" t="s">
        <v>598</v>
      </c>
      <c r="L5" s="398"/>
      <c r="M5" s="398"/>
      <c r="N5" s="398"/>
      <c r="O5" s="398"/>
      <c r="P5" s="27" t="s">
        <v>448</v>
      </c>
      <c r="Q5" s="398"/>
      <c r="R5" s="398"/>
      <c r="S5" s="398"/>
    </row>
    <row r="6" spans="1:19" s="24" customFormat="1">
      <c r="A6" s="27">
        <v>1</v>
      </c>
      <c r="B6" s="27">
        <v>2</v>
      </c>
      <c r="C6" s="27">
        <v>3</v>
      </c>
      <c r="D6" s="27">
        <v>4</v>
      </c>
      <c r="E6" s="27">
        <v>5</v>
      </c>
      <c r="F6" s="27">
        <v>7</v>
      </c>
      <c r="G6" s="27">
        <v>8</v>
      </c>
      <c r="H6" s="27">
        <v>9</v>
      </c>
      <c r="I6" s="27">
        <v>10</v>
      </c>
      <c r="J6" s="27"/>
      <c r="K6" s="27">
        <v>11</v>
      </c>
      <c r="L6" s="27">
        <v>12</v>
      </c>
      <c r="M6" s="27">
        <v>13</v>
      </c>
      <c r="N6" s="27">
        <v>14</v>
      </c>
      <c r="O6" s="27">
        <v>15</v>
      </c>
      <c r="P6" s="27">
        <v>16</v>
      </c>
      <c r="Q6" s="27">
        <v>17</v>
      </c>
      <c r="R6" s="27">
        <v>18</v>
      </c>
      <c r="S6" s="27">
        <v>19</v>
      </c>
    </row>
    <row r="7" spans="1:19" s="24" customFormat="1" ht="24" customHeight="1">
      <c r="A7" s="27">
        <v>1</v>
      </c>
      <c r="B7" s="294" t="s">
        <v>709</v>
      </c>
      <c r="C7" s="294" t="s">
        <v>643</v>
      </c>
      <c r="D7" s="294">
        <v>34</v>
      </c>
      <c r="E7" s="312">
        <v>44041</v>
      </c>
      <c r="F7" s="294">
        <v>41</v>
      </c>
      <c r="G7" s="294">
        <v>148</v>
      </c>
      <c r="H7" s="294">
        <v>22.5</v>
      </c>
      <c r="I7" s="294" t="s">
        <v>491</v>
      </c>
      <c r="J7" s="294" t="s">
        <v>491</v>
      </c>
      <c r="K7" s="294" t="s">
        <v>491</v>
      </c>
      <c r="L7" s="294">
        <v>3</v>
      </c>
      <c r="M7" s="294" t="s">
        <v>710</v>
      </c>
      <c r="N7" s="294" t="s">
        <v>637</v>
      </c>
      <c r="O7" s="294" t="s">
        <v>485</v>
      </c>
      <c r="P7" s="294" t="s">
        <v>711</v>
      </c>
      <c r="Q7" s="294" t="s">
        <v>541</v>
      </c>
      <c r="R7" s="313" t="s">
        <v>712</v>
      </c>
      <c r="S7" s="294" t="s">
        <v>491</v>
      </c>
    </row>
    <row r="8" spans="1:19" s="24" customFormat="1" ht="24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</row>
    <row r="9" spans="1:19" s="24" customFormat="1" ht="24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</row>
    <row r="10" spans="1:19" s="24" customFormat="1" ht="24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s="24" customFormat="1" ht="24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s="24" customFormat="1" ht="24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</row>
    <row r="13" spans="1:19" s="25" customFormat="1" ht="24" customHeight="1">
      <c r="A13" s="28"/>
      <c r="B13" s="29"/>
      <c r="C13" s="30"/>
      <c r="D13" s="28"/>
      <c r="E13" s="31"/>
      <c r="F13" s="32"/>
      <c r="G13" s="28"/>
      <c r="H13" s="28"/>
      <c r="I13" s="42"/>
      <c r="J13" s="28"/>
      <c r="K13" s="28"/>
      <c r="L13" s="28"/>
      <c r="M13" s="43"/>
      <c r="N13" s="28"/>
      <c r="O13" s="30"/>
      <c r="P13" s="28"/>
      <c r="Q13" s="28"/>
      <c r="R13" s="28"/>
      <c r="S13" s="28"/>
    </row>
    <row r="14" spans="1:19" s="25" customFormat="1" ht="24" customHeight="1">
      <c r="A14" s="33"/>
      <c r="B14" s="29"/>
      <c r="C14" s="29"/>
      <c r="D14" s="29"/>
      <c r="E14" s="31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8"/>
      <c r="Q14" s="29"/>
      <c r="R14" s="28"/>
      <c r="S14" s="29"/>
    </row>
    <row r="16" spans="1:19" s="26" customFormat="1"/>
    <row r="17" spans="1:24" s="26" customFormat="1">
      <c r="A17" s="386" t="s">
        <v>335</v>
      </c>
      <c r="B17" s="386"/>
      <c r="C17" s="386"/>
      <c r="D17" s="35"/>
      <c r="E17" s="36"/>
      <c r="F17" s="36"/>
      <c r="Q17" s="37"/>
      <c r="R17" s="37"/>
      <c r="S17" s="34"/>
      <c r="T17" s="37"/>
      <c r="U17" s="386" t="s">
        <v>336</v>
      </c>
      <c r="V17" s="386"/>
      <c r="W17" s="386"/>
      <c r="X17" s="34"/>
    </row>
    <row r="18" spans="1:24" s="26" customFormat="1">
      <c r="A18" s="386" t="s">
        <v>337</v>
      </c>
      <c r="B18" s="386"/>
      <c r="C18" s="386"/>
      <c r="D18" s="35"/>
      <c r="E18" s="36"/>
      <c r="F18" s="36"/>
      <c r="Q18" s="37"/>
      <c r="R18" s="37"/>
      <c r="S18" s="34"/>
      <c r="T18" s="37"/>
      <c r="U18" s="386" t="s">
        <v>232</v>
      </c>
      <c r="V18" s="386"/>
      <c r="W18" s="386"/>
      <c r="X18" s="34"/>
    </row>
    <row r="19" spans="1:24" s="26" customFormat="1">
      <c r="A19" s="37"/>
      <c r="D19" s="38"/>
      <c r="E19" s="36"/>
      <c r="F19" s="36"/>
      <c r="Q19" s="37"/>
      <c r="R19" s="37"/>
      <c r="S19" s="34"/>
      <c r="T19" s="37"/>
      <c r="U19" s="37"/>
    </row>
    <row r="20" spans="1:24" s="26" customFormat="1">
      <c r="A20" s="37"/>
      <c r="D20" s="38"/>
      <c r="E20" s="36"/>
      <c r="F20" s="36"/>
      <c r="Q20" s="37"/>
      <c r="R20" s="37"/>
      <c r="S20" s="34"/>
      <c r="T20" s="37"/>
      <c r="U20" s="37"/>
    </row>
    <row r="21" spans="1:24" s="26" customFormat="1">
      <c r="A21" s="37"/>
      <c r="C21" s="39"/>
      <c r="D21" s="40"/>
      <c r="E21" s="39"/>
      <c r="F21" s="39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4"/>
      <c r="R21" s="45"/>
      <c r="S21" s="45"/>
      <c r="T21" s="44"/>
      <c r="U21" s="37"/>
      <c r="W21" s="39"/>
      <c r="X21" s="39"/>
    </row>
    <row r="22" spans="1:24" s="26" customFormat="1">
      <c r="A22" s="382" t="s">
        <v>338</v>
      </c>
      <c r="B22" s="382"/>
      <c r="C22" s="382"/>
      <c r="D22" s="40"/>
      <c r="E22" s="39"/>
      <c r="F22" s="39"/>
      <c r="Q22" s="44"/>
      <c r="R22" s="44"/>
      <c r="S22" s="44"/>
      <c r="T22" s="44"/>
      <c r="U22" s="382" t="s">
        <v>339</v>
      </c>
      <c r="V22" s="382"/>
      <c r="W22" s="382"/>
      <c r="X22" s="40"/>
    </row>
    <row r="23" spans="1:24" s="26" customFormat="1">
      <c r="A23" s="383" t="s">
        <v>340</v>
      </c>
      <c r="B23" s="383"/>
      <c r="C23" s="383"/>
      <c r="U23" s="383" t="s">
        <v>341</v>
      </c>
      <c r="V23" s="383"/>
      <c r="W23" s="383"/>
    </row>
    <row r="24" spans="1:24" s="26" customFormat="1"/>
    <row r="25" spans="1:24" s="26" customFormat="1"/>
    <row r="26" spans="1:24" s="26" customFormat="1"/>
    <row r="27" spans="1:24" s="26" customFormat="1"/>
    <row r="28" spans="1:24" s="26" customForma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24" s="26" customForma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</sheetData>
  <mergeCells count="24">
    <mergeCell ref="U18:W18"/>
    <mergeCell ref="A22:C22"/>
    <mergeCell ref="U22:W22"/>
    <mergeCell ref="A1:S1"/>
    <mergeCell ref="A2:S2"/>
    <mergeCell ref="F4:H4"/>
    <mergeCell ref="I4:K4"/>
    <mergeCell ref="A17:C17"/>
    <mergeCell ref="A23:C23"/>
    <mergeCell ref="U23:W23"/>
    <mergeCell ref="A4:A5"/>
    <mergeCell ref="B4:B5"/>
    <mergeCell ref="C4:C5"/>
    <mergeCell ref="D4:D5"/>
    <mergeCell ref="E4:E5"/>
    <mergeCell ref="L4:L5"/>
    <mergeCell ref="M4:M5"/>
    <mergeCell ref="N4:N5"/>
    <mergeCell ref="O4:O5"/>
    <mergeCell ref="Q4:Q5"/>
    <mergeCell ref="R4:R5"/>
    <mergeCell ref="S4:S5"/>
    <mergeCell ref="U17:W17"/>
    <mergeCell ref="A18:C1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I1" workbookViewId="0">
      <selection activeCell="N18" sqref="N18"/>
    </sheetView>
  </sheetViews>
  <sheetFormatPr defaultColWidth="13.28515625" defaultRowHeight="14.25"/>
  <cols>
    <col min="1" max="1" width="8" style="1" customWidth="1"/>
    <col min="2" max="2" width="16.42578125" style="1" customWidth="1"/>
    <col min="3" max="3" width="13.42578125" style="1" customWidth="1"/>
    <col min="4" max="4" width="9.28515625" style="1" customWidth="1"/>
    <col min="5" max="16384" width="13.28515625" style="1"/>
  </cols>
  <sheetData>
    <row r="1" spans="1:24" ht="18">
      <c r="A1" s="424" t="s">
        <v>599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</row>
    <row r="2" spans="1:24">
      <c r="K2" s="340" t="s">
        <v>858</v>
      </c>
    </row>
    <row r="3" spans="1:24" s="2" customFormat="1" ht="12.75"/>
    <row r="4" spans="1:24" s="2" customFormat="1" ht="12.75">
      <c r="A4" s="418" t="s">
        <v>567</v>
      </c>
      <c r="B4" s="418" t="s">
        <v>600</v>
      </c>
      <c r="C4" s="418" t="s">
        <v>601</v>
      </c>
      <c r="D4" s="418" t="s">
        <v>602</v>
      </c>
      <c r="E4" s="418" t="s">
        <v>603</v>
      </c>
      <c r="F4" s="419" t="s">
        <v>604</v>
      </c>
      <c r="G4" s="418" t="s">
        <v>605</v>
      </c>
      <c r="H4" s="418"/>
      <c r="I4" s="418"/>
      <c r="J4" s="418"/>
      <c r="K4" s="418"/>
      <c r="L4" s="418"/>
      <c r="M4" s="418"/>
      <c r="N4" s="418"/>
      <c r="O4" s="418"/>
      <c r="P4" s="418"/>
      <c r="Q4" s="418"/>
      <c r="R4" s="418"/>
      <c r="S4" s="418" t="s">
        <v>606</v>
      </c>
      <c r="T4" s="418" t="s">
        <v>604</v>
      </c>
    </row>
    <row r="5" spans="1:24" s="2" customFormat="1" ht="12.75">
      <c r="A5" s="418"/>
      <c r="B5" s="418"/>
      <c r="C5" s="418"/>
      <c r="D5" s="418"/>
      <c r="E5" s="418"/>
      <c r="F5" s="420"/>
      <c r="G5" s="418" t="s">
        <v>607</v>
      </c>
      <c r="H5" s="418"/>
      <c r="I5" s="418"/>
      <c r="J5" s="418"/>
      <c r="K5" s="418" t="s">
        <v>608</v>
      </c>
      <c r="L5" s="418"/>
      <c r="M5" s="418"/>
      <c r="N5" s="418"/>
      <c r="O5" s="418" t="s">
        <v>609</v>
      </c>
      <c r="P5" s="418"/>
      <c r="Q5" s="418"/>
      <c r="R5" s="418"/>
      <c r="S5" s="418"/>
      <c r="T5" s="418"/>
    </row>
    <row r="6" spans="1:24" s="2" customFormat="1" ht="12.75">
      <c r="A6" s="418"/>
      <c r="B6" s="418"/>
      <c r="C6" s="418"/>
      <c r="D6" s="418"/>
      <c r="E6" s="418"/>
      <c r="F6" s="421"/>
      <c r="G6" s="6" t="s">
        <v>610</v>
      </c>
      <c r="H6" s="6" t="s">
        <v>439</v>
      </c>
      <c r="I6" s="6" t="s">
        <v>611</v>
      </c>
      <c r="J6" s="6" t="s">
        <v>543</v>
      </c>
      <c r="K6" s="6" t="s">
        <v>610</v>
      </c>
      <c r="L6" s="6" t="s">
        <v>439</v>
      </c>
      <c r="M6" s="6" t="s">
        <v>611</v>
      </c>
      <c r="N6" s="6" t="s">
        <v>543</v>
      </c>
      <c r="O6" s="6" t="s">
        <v>610</v>
      </c>
      <c r="P6" s="6" t="s">
        <v>439</v>
      </c>
      <c r="Q6" s="6" t="s">
        <v>611</v>
      </c>
      <c r="R6" s="6" t="s">
        <v>543</v>
      </c>
      <c r="S6" s="418"/>
      <c r="T6" s="418"/>
    </row>
    <row r="7" spans="1:24" s="2" customFormat="1" ht="30" customHeight="1">
      <c r="A7" s="7">
        <v>1</v>
      </c>
      <c r="B7" s="341" t="s">
        <v>844</v>
      </c>
      <c r="C7" s="342" t="s">
        <v>852</v>
      </c>
      <c r="D7" s="343">
        <v>9</v>
      </c>
      <c r="E7" s="339" t="s">
        <v>853</v>
      </c>
      <c r="F7" s="339" t="s">
        <v>854</v>
      </c>
      <c r="G7" s="344" t="s">
        <v>855</v>
      </c>
      <c r="H7" s="339" t="s">
        <v>856</v>
      </c>
      <c r="I7" s="339">
        <v>1</v>
      </c>
      <c r="J7" s="339"/>
      <c r="K7" s="344" t="s">
        <v>857</v>
      </c>
      <c r="L7" s="339" t="s">
        <v>848</v>
      </c>
      <c r="M7" s="339"/>
      <c r="N7" s="339"/>
      <c r="O7" s="344"/>
      <c r="P7" s="339"/>
      <c r="Q7" s="339"/>
      <c r="R7" s="339"/>
      <c r="S7" s="339"/>
      <c r="T7" s="345" t="s">
        <v>612</v>
      </c>
      <c r="U7" s="5"/>
    </row>
    <row r="8" spans="1:24" s="2" customFormat="1" ht="30" customHeight="1">
      <c r="A8" s="7">
        <v>2</v>
      </c>
      <c r="B8" s="341"/>
      <c r="C8" s="342"/>
      <c r="D8" s="343"/>
      <c r="E8" s="339"/>
      <c r="F8" s="339"/>
      <c r="G8" s="344"/>
      <c r="H8" s="339"/>
      <c r="I8" s="339"/>
      <c r="J8" s="339"/>
      <c r="K8" s="344"/>
      <c r="L8" s="339"/>
      <c r="M8" s="339"/>
      <c r="N8" s="339"/>
      <c r="O8" s="344"/>
      <c r="P8" s="339"/>
      <c r="Q8" s="339"/>
      <c r="R8" s="339"/>
      <c r="S8" s="339"/>
      <c r="T8" s="345"/>
      <c r="U8" s="5"/>
    </row>
    <row r="9" spans="1:24" s="2" customFormat="1" ht="30" customHeight="1">
      <c r="A9" s="7">
        <v>3</v>
      </c>
      <c r="B9" s="341"/>
      <c r="C9" s="342"/>
      <c r="D9" s="343"/>
      <c r="E9" s="339"/>
      <c r="F9" s="339"/>
      <c r="G9" s="344"/>
      <c r="H9" s="339"/>
      <c r="I9" s="339"/>
      <c r="J9" s="339"/>
      <c r="K9" s="344"/>
      <c r="L9" s="339"/>
      <c r="M9" s="339"/>
      <c r="N9" s="339"/>
      <c r="O9" s="344"/>
      <c r="P9" s="339"/>
      <c r="Q9" s="339"/>
      <c r="R9" s="339"/>
      <c r="S9" s="339"/>
      <c r="T9" s="345"/>
      <c r="U9" s="5"/>
    </row>
    <row r="10" spans="1:24" s="2" customFormat="1" ht="30" customHeight="1">
      <c r="A10" s="7">
        <v>4</v>
      </c>
      <c r="B10" s="341"/>
      <c r="C10" s="342"/>
      <c r="D10" s="343"/>
      <c r="E10" s="339"/>
      <c r="F10" s="339"/>
      <c r="G10" s="344"/>
      <c r="H10" s="339"/>
      <c r="I10" s="339"/>
      <c r="J10" s="339"/>
      <c r="K10" s="344"/>
      <c r="L10" s="339"/>
      <c r="M10" s="339"/>
      <c r="N10" s="339"/>
      <c r="O10" s="344"/>
      <c r="P10" s="339"/>
      <c r="Q10" s="339"/>
      <c r="R10" s="339"/>
      <c r="S10" s="339"/>
      <c r="T10" s="345"/>
      <c r="U10" s="5"/>
    </row>
    <row r="11" spans="1:24" s="2" customFormat="1" ht="30" customHeight="1">
      <c r="A11" s="7"/>
      <c r="B11" s="20"/>
      <c r="C11" s="9"/>
      <c r="D11" s="21"/>
      <c r="E11" s="7"/>
      <c r="F11" s="7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5"/>
    </row>
    <row r="12" spans="1:24" s="2" customFormat="1" ht="30" customHeight="1">
      <c r="A12" s="7"/>
      <c r="B12" s="20"/>
      <c r="C12" s="9"/>
      <c r="D12" s="21"/>
      <c r="E12" s="7"/>
      <c r="F12" s="7"/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5"/>
    </row>
    <row r="13" spans="1:24" s="2" customFormat="1" ht="30" customHeight="1">
      <c r="A13" s="7"/>
      <c r="B13" s="20"/>
      <c r="C13" s="9"/>
      <c r="D13" s="21"/>
      <c r="E13" s="7"/>
      <c r="F13" s="7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5"/>
    </row>
    <row r="14" spans="1:24" s="2" customFormat="1" ht="12.75"/>
    <row r="15" spans="1:24" s="3" customFormat="1" ht="12.75"/>
    <row r="16" spans="1:24" s="3" customFormat="1" ht="12.75">
      <c r="A16" s="422" t="s">
        <v>335</v>
      </c>
      <c r="B16" s="422"/>
      <c r="C16" s="422"/>
      <c r="D16" s="11"/>
      <c r="E16" s="12"/>
      <c r="F16" s="12"/>
      <c r="Q16" s="13"/>
      <c r="R16" s="13"/>
      <c r="S16" s="10"/>
      <c r="T16" s="13"/>
      <c r="U16" s="422" t="s">
        <v>336</v>
      </c>
      <c r="V16" s="422"/>
      <c r="W16" s="422"/>
      <c r="X16" s="10"/>
    </row>
    <row r="17" spans="1:24" s="3" customFormat="1" ht="12.75">
      <c r="A17" s="422" t="s">
        <v>337</v>
      </c>
      <c r="B17" s="422"/>
      <c r="C17" s="422"/>
      <c r="D17" s="11"/>
      <c r="E17" s="12"/>
      <c r="F17" s="12"/>
      <c r="Q17" s="13"/>
      <c r="R17" s="13"/>
      <c r="S17" s="10"/>
      <c r="T17" s="13"/>
      <c r="U17" s="422" t="s">
        <v>232</v>
      </c>
      <c r="V17" s="422"/>
      <c r="W17" s="422"/>
      <c r="X17" s="10"/>
    </row>
    <row r="18" spans="1:24" s="3" customFormat="1" ht="12.75">
      <c r="A18" s="13"/>
      <c r="D18" s="14"/>
      <c r="E18" s="12"/>
      <c r="F18" s="12"/>
      <c r="Q18" s="13"/>
      <c r="R18" s="13"/>
      <c r="S18" s="10"/>
      <c r="T18" s="13"/>
      <c r="U18" s="13"/>
    </row>
    <row r="19" spans="1:24" s="3" customFormat="1" ht="12.75">
      <c r="A19" s="13"/>
      <c r="D19" s="14"/>
      <c r="E19" s="12"/>
      <c r="F19" s="12"/>
      <c r="Q19" s="13"/>
      <c r="R19" s="13"/>
      <c r="S19" s="10"/>
      <c r="T19" s="13"/>
      <c r="U19" s="13"/>
    </row>
    <row r="20" spans="1:24" s="3" customFormat="1" ht="12.75">
      <c r="A20" s="13"/>
      <c r="C20" s="15"/>
      <c r="D20" s="16"/>
      <c r="E20" s="15"/>
      <c r="F20" s="1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  <c r="R20" s="19"/>
      <c r="S20" s="19"/>
      <c r="T20" s="18"/>
      <c r="U20" s="13"/>
      <c r="W20" s="15"/>
      <c r="X20" s="15"/>
    </row>
    <row r="21" spans="1:24" s="3" customFormat="1" ht="12.75">
      <c r="A21" s="423" t="s">
        <v>338</v>
      </c>
      <c r="B21" s="423"/>
      <c r="C21" s="423"/>
      <c r="D21" s="16"/>
      <c r="E21" s="15"/>
      <c r="F21" s="15"/>
      <c r="Q21" s="18"/>
      <c r="R21" s="18"/>
      <c r="S21" s="18"/>
      <c r="T21" s="18"/>
      <c r="U21" s="423" t="s">
        <v>339</v>
      </c>
      <c r="V21" s="423"/>
      <c r="W21" s="423"/>
      <c r="X21" s="16"/>
    </row>
    <row r="22" spans="1:24" s="3" customFormat="1" ht="12.75">
      <c r="A22" s="417" t="s">
        <v>340</v>
      </c>
      <c r="B22" s="417"/>
      <c r="C22" s="417"/>
      <c r="U22" s="417" t="s">
        <v>341</v>
      </c>
      <c r="V22" s="417"/>
      <c r="W22" s="417"/>
    </row>
  </sheetData>
  <mergeCells count="21">
    <mergeCell ref="A1:T1"/>
    <mergeCell ref="G4:R4"/>
    <mergeCell ref="G5:J5"/>
    <mergeCell ref="K5:N5"/>
    <mergeCell ref="O5:R5"/>
    <mergeCell ref="A22:C22"/>
    <mergeCell ref="U22:W22"/>
    <mergeCell ref="A4:A6"/>
    <mergeCell ref="B4:B6"/>
    <mergeCell ref="C4:C6"/>
    <mergeCell ref="D4:D6"/>
    <mergeCell ref="E4:E6"/>
    <mergeCell ref="F4:F6"/>
    <mergeCell ref="S4:S6"/>
    <mergeCell ref="T4:T6"/>
    <mergeCell ref="A16:C16"/>
    <mergeCell ref="U16:W16"/>
    <mergeCell ref="A17:C17"/>
    <mergeCell ref="U17:W17"/>
    <mergeCell ref="A21:C21"/>
    <mergeCell ref="U21:W21"/>
  </mergeCells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opLeftCell="A10" workbookViewId="0">
      <selection activeCell="H14" sqref="H14"/>
    </sheetView>
  </sheetViews>
  <sheetFormatPr defaultColWidth="9.140625" defaultRowHeight="14.25"/>
  <cols>
    <col min="1" max="1" width="6.28515625" style="4" customWidth="1"/>
    <col min="2" max="2" width="22.85546875" style="4" customWidth="1"/>
    <col min="3" max="3" width="7.7109375" style="4" customWidth="1"/>
    <col min="4" max="4" width="10.85546875" style="4" customWidth="1"/>
    <col min="5" max="5" width="7.85546875" style="4" customWidth="1"/>
    <col min="6" max="6" width="11.7109375" style="4" customWidth="1"/>
    <col min="7" max="7" width="7.28515625" style="4" customWidth="1"/>
    <col min="8" max="8" width="6.7109375" style="4" customWidth="1"/>
    <col min="9" max="9" width="6.5703125" style="4" customWidth="1"/>
    <col min="10" max="10" width="8.7109375" style="4" customWidth="1"/>
    <col min="11" max="11" width="7.85546875" style="4" customWidth="1"/>
    <col min="12" max="12" width="9.85546875" style="4" customWidth="1"/>
    <col min="13" max="13" width="6.7109375" style="4" customWidth="1"/>
    <col min="14" max="14" width="6.85546875" style="4" customWidth="1"/>
    <col min="15" max="15" width="6.7109375" style="4" customWidth="1"/>
    <col min="16" max="16" width="7.85546875" style="4" customWidth="1"/>
    <col min="17" max="17" width="7.7109375" style="4" customWidth="1"/>
    <col min="18" max="18" width="7.28515625" style="4" customWidth="1"/>
    <col min="19" max="19" width="6.5703125" style="4" customWidth="1"/>
    <col min="20" max="20" width="7.140625" style="4" customWidth="1"/>
    <col min="21" max="21" width="6.7109375" style="4" customWidth="1"/>
    <col min="22" max="22" width="8" style="4" customWidth="1"/>
    <col min="23" max="23" width="7.42578125" style="4" customWidth="1"/>
    <col min="24" max="24" width="6.7109375" style="4" customWidth="1"/>
    <col min="25" max="26" width="7" style="4" customWidth="1"/>
    <col min="27" max="27" width="12.7109375" style="4" customWidth="1"/>
    <col min="28" max="32" width="9.140625" style="4"/>
    <col min="33" max="16384" width="9.140625" style="1"/>
  </cols>
  <sheetData>
    <row r="1" spans="1:32" ht="18">
      <c r="A1" s="424" t="s">
        <v>613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4"/>
      <c r="W1" s="424"/>
      <c r="X1" s="424"/>
      <c r="Y1" s="424"/>
      <c r="Z1" s="424"/>
      <c r="AA1" s="424"/>
    </row>
    <row r="3" spans="1:32" s="2" customFormat="1" ht="12.75">
      <c r="A3" s="5" t="s">
        <v>614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s="2" customFormat="1" ht="12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s="2" customFormat="1" ht="12.75">
      <c r="A5" s="418" t="s">
        <v>567</v>
      </c>
      <c r="B5" s="418" t="s">
        <v>615</v>
      </c>
      <c r="C5" s="418" t="s">
        <v>602</v>
      </c>
      <c r="D5" s="425" t="s">
        <v>616</v>
      </c>
      <c r="E5" s="425" t="s">
        <v>617</v>
      </c>
      <c r="F5" s="418" t="s">
        <v>618</v>
      </c>
      <c r="G5" s="418"/>
      <c r="H5" s="418"/>
      <c r="I5" s="418"/>
      <c r="J5" s="418"/>
      <c r="K5" s="418"/>
      <c r="L5" s="418"/>
      <c r="M5" s="418"/>
      <c r="N5" s="418"/>
      <c r="O5" s="418"/>
      <c r="P5" s="418"/>
      <c r="Q5" s="418"/>
      <c r="R5" s="418"/>
      <c r="S5" s="418"/>
      <c r="T5" s="418"/>
      <c r="U5" s="418"/>
      <c r="V5" s="418"/>
      <c r="W5" s="418"/>
      <c r="X5" s="426" t="s">
        <v>606</v>
      </c>
      <c r="Y5" s="426" t="s">
        <v>619</v>
      </c>
      <c r="Z5" s="425" t="s">
        <v>620</v>
      </c>
      <c r="AA5" s="418" t="s">
        <v>621</v>
      </c>
      <c r="AB5" s="5"/>
      <c r="AC5" s="5"/>
      <c r="AD5" s="5"/>
      <c r="AE5" s="5"/>
      <c r="AF5" s="5"/>
    </row>
    <row r="6" spans="1:32" s="2" customFormat="1" ht="12.75">
      <c r="A6" s="418"/>
      <c r="B6" s="418"/>
      <c r="C6" s="418"/>
      <c r="D6" s="425"/>
      <c r="E6" s="425"/>
      <c r="F6" s="418" t="s">
        <v>607</v>
      </c>
      <c r="G6" s="418"/>
      <c r="H6" s="418"/>
      <c r="I6" s="418"/>
      <c r="J6" s="418"/>
      <c r="K6" s="418"/>
      <c r="L6" s="418" t="s">
        <v>608</v>
      </c>
      <c r="M6" s="418"/>
      <c r="N6" s="418"/>
      <c r="O6" s="418"/>
      <c r="P6" s="418"/>
      <c r="Q6" s="418"/>
      <c r="R6" s="418" t="s">
        <v>609</v>
      </c>
      <c r="S6" s="418"/>
      <c r="T6" s="418"/>
      <c r="U6" s="418"/>
      <c r="V6" s="418"/>
      <c r="W6" s="418"/>
      <c r="X6" s="427"/>
      <c r="Y6" s="427"/>
      <c r="Z6" s="425"/>
      <c r="AA6" s="418"/>
      <c r="AB6" s="5"/>
      <c r="AC6" s="5"/>
      <c r="AD6" s="5"/>
      <c r="AE6" s="5"/>
      <c r="AF6" s="5"/>
    </row>
    <row r="7" spans="1:32" s="2" customFormat="1" ht="12.75">
      <c r="A7" s="418"/>
      <c r="B7" s="418"/>
      <c r="C7" s="418"/>
      <c r="D7" s="425"/>
      <c r="E7" s="425"/>
      <c r="F7" s="6" t="s">
        <v>610</v>
      </c>
      <c r="G7" s="6" t="s">
        <v>439</v>
      </c>
      <c r="H7" s="6" t="s">
        <v>595</v>
      </c>
      <c r="I7" s="6" t="s">
        <v>622</v>
      </c>
      <c r="J7" s="6" t="s">
        <v>611</v>
      </c>
      <c r="K7" s="6" t="s">
        <v>543</v>
      </c>
      <c r="L7" s="6" t="s">
        <v>610</v>
      </c>
      <c r="M7" s="6" t="s">
        <v>439</v>
      </c>
      <c r="N7" s="6" t="s">
        <v>595</v>
      </c>
      <c r="O7" s="6" t="s">
        <v>622</v>
      </c>
      <c r="P7" s="6" t="s">
        <v>611</v>
      </c>
      <c r="Q7" s="6" t="s">
        <v>543</v>
      </c>
      <c r="R7" s="6" t="s">
        <v>610</v>
      </c>
      <c r="S7" s="6" t="s">
        <v>439</v>
      </c>
      <c r="T7" s="6" t="s">
        <v>595</v>
      </c>
      <c r="U7" s="6" t="s">
        <v>622</v>
      </c>
      <c r="V7" s="6" t="s">
        <v>611</v>
      </c>
      <c r="W7" s="6" t="s">
        <v>543</v>
      </c>
      <c r="X7" s="428"/>
      <c r="Y7" s="428"/>
      <c r="Z7" s="425"/>
      <c r="AA7" s="418"/>
      <c r="AB7" s="5"/>
      <c r="AC7" s="5"/>
      <c r="AD7" s="5"/>
      <c r="AE7" s="5"/>
      <c r="AF7" s="5"/>
    </row>
    <row r="8" spans="1:32" s="2" customFormat="1" ht="30" customHeight="1">
      <c r="A8" s="7">
        <v>1</v>
      </c>
      <c r="B8" s="294" t="s">
        <v>713</v>
      </c>
      <c r="C8" s="7">
        <v>34</v>
      </c>
      <c r="D8" s="314">
        <v>18</v>
      </c>
      <c r="E8" s="7">
        <v>3</v>
      </c>
      <c r="F8" s="9">
        <v>44041</v>
      </c>
      <c r="G8" s="7">
        <v>39</v>
      </c>
      <c r="H8" s="7">
        <v>22.5</v>
      </c>
      <c r="I8" s="7" t="s">
        <v>491</v>
      </c>
      <c r="J8" s="7">
        <v>1</v>
      </c>
      <c r="K8" s="7"/>
      <c r="L8" s="315" t="s">
        <v>714</v>
      </c>
      <c r="M8" s="7">
        <v>41</v>
      </c>
      <c r="N8" s="7">
        <v>22.5</v>
      </c>
      <c r="O8" s="316" t="s">
        <v>491</v>
      </c>
      <c r="P8" s="7">
        <v>1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5"/>
      <c r="AC8" s="5"/>
      <c r="AD8" s="5"/>
      <c r="AE8" s="5"/>
      <c r="AF8" s="5"/>
    </row>
    <row r="9" spans="1:32" s="2" customFormat="1" ht="30" customHeight="1">
      <c r="A9" s="7">
        <v>2</v>
      </c>
      <c r="B9" s="8"/>
      <c r="C9" s="7"/>
      <c r="D9" s="7"/>
      <c r="E9" s="7"/>
      <c r="F9" s="9"/>
      <c r="G9" s="7"/>
      <c r="H9" s="7"/>
      <c r="I9" s="7"/>
      <c r="J9" s="7"/>
      <c r="K9" s="7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5"/>
      <c r="AC9" s="5"/>
      <c r="AD9" s="5"/>
      <c r="AE9" s="5"/>
      <c r="AF9" s="5"/>
    </row>
    <row r="10" spans="1:32" s="2" customFormat="1" ht="30" customHeight="1">
      <c r="A10" s="7">
        <v>3</v>
      </c>
      <c r="B10" s="8"/>
      <c r="C10" s="7"/>
      <c r="D10" s="7"/>
      <c r="E10" s="7"/>
      <c r="F10" s="9"/>
      <c r="G10" s="7"/>
      <c r="H10" s="7"/>
      <c r="I10" s="7"/>
      <c r="J10" s="7"/>
      <c r="K10" s="7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5"/>
      <c r="AC10" s="5"/>
      <c r="AD10" s="5"/>
      <c r="AE10" s="5"/>
      <c r="AF10" s="5"/>
    </row>
    <row r="11" spans="1:32" s="2" customFormat="1" ht="30" customHeight="1">
      <c r="A11" s="7">
        <v>4</v>
      </c>
      <c r="B11" s="8"/>
      <c r="C11" s="7"/>
      <c r="D11" s="7"/>
      <c r="E11" s="7"/>
      <c r="F11" s="9"/>
      <c r="G11" s="7"/>
      <c r="H11" s="7"/>
      <c r="I11" s="7"/>
      <c r="J11" s="7"/>
      <c r="K11" s="7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5"/>
      <c r="AC11" s="5"/>
      <c r="AD11" s="5"/>
      <c r="AE11" s="5"/>
      <c r="AF11" s="5"/>
    </row>
    <row r="12" spans="1:32" s="2" customFormat="1" ht="30" customHeight="1">
      <c r="A12" s="7">
        <v>5</v>
      </c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5"/>
      <c r="AC12" s="5"/>
      <c r="AD12" s="5"/>
      <c r="AE12" s="5"/>
      <c r="AF12" s="5"/>
    </row>
    <row r="13" spans="1:32" s="2" customFormat="1" ht="30" customHeight="1">
      <c r="A13" s="7">
        <v>6</v>
      </c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5"/>
      <c r="AC13" s="5"/>
      <c r="AD13" s="5"/>
      <c r="AE13" s="5"/>
      <c r="AF13" s="5"/>
    </row>
    <row r="14" spans="1:32" s="2" customFormat="1" ht="30" customHeight="1">
      <c r="A14" s="7">
        <v>7</v>
      </c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5"/>
      <c r="AC14" s="5"/>
      <c r="AD14" s="5"/>
      <c r="AE14" s="5"/>
      <c r="AF14" s="5"/>
    </row>
    <row r="15" spans="1:32" s="2" customFormat="1" ht="30" customHeight="1">
      <c r="A15" s="7">
        <v>8</v>
      </c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5"/>
      <c r="AC15" s="5"/>
      <c r="AD15" s="5"/>
      <c r="AE15" s="5"/>
      <c r="AF15" s="5"/>
    </row>
    <row r="16" spans="1:32" s="2" customFormat="1" ht="30" customHeight="1">
      <c r="A16" s="7">
        <v>9</v>
      </c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5"/>
      <c r="AC16" s="5"/>
      <c r="AD16" s="5"/>
      <c r="AE16" s="5"/>
      <c r="AF16" s="5"/>
    </row>
    <row r="17" spans="1:24" s="2" customFormat="1" ht="12.75"/>
    <row r="18" spans="1:24" s="3" customFormat="1" ht="12.75"/>
    <row r="19" spans="1:24" s="3" customFormat="1" ht="12.75">
      <c r="A19" s="422" t="s">
        <v>335</v>
      </c>
      <c r="B19" s="422"/>
      <c r="C19" s="422"/>
      <c r="D19" s="11"/>
      <c r="E19" s="12"/>
      <c r="F19" s="12"/>
      <c r="Q19" s="13"/>
      <c r="R19" s="13"/>
      <c r="S19" s="10"/>
      <c r="T19" s="13"/>
      <c r="U19" s="422" t="s">
        <v>336</v>
      </c>
      <c r="V19" s="422"/>
      <c r="W19" s="422"/>
      <c r="X19" s="10"/>
    </row>
    <row r="20" spans="1:24" s="3" customFormat="1" ht="12.75">
      <c r="A20" s="422" t="s">
        <v>337</v>
      </c>
      <c r="B20" s="422"/>
      <c r="C20" s="422"/>
      <c r="D20" s="11"/>
      <c r="E20" s="12"/>
      <c r="F20" s="12"/>
      <c r="Q20" s="13"/>
      <c r="R20" s="13"/>
      <c r="S20" s="10"/>
      <c r="T20" s="13"/>
      <c r="U20" s="422" t="s">
        <v>232</v>
      </c>
      <c r="V20" s="422"/>
      <c r="W20" s="422"/>
      <c r="X20" s="10"/>
    </row>
    <row r="21" spans="1:24" s="3" customFormat="1" ht="12.75">
      <c r="A21" s="13"/>
      <c r="D21" s="14"/>
      <c r="E21" s="12"/>
      <c r="F21" s="12"/>
      <c r="Q21" s="13"/>
      <c r="R21" s="13"/>
      <c r="S21" s="10"/>
      <c r="T21" s="13"/>
      <c r="U21" s="13"/>
    </row>
    <row r="22" spans="1:24" s="3" customFormat="1" ht="12.75">
      <c r="A22" s="13"/>
      <c r="D22" s="14"/>
      <c r="E22" s="12"/>
      <c r="F22" s="12"/>
      <c r="Q22" s="13"/>
      <c r="R22" s="13"/>
      <c r="S22" s="10"/>
      <c r="T22" s="13"/>
      <c r="U22" s="13"/>
    </row>
    <row r="23" spans="1:24" s="3" customFormat="1" ht="12.75">
      <c r="A23" s="13"/>
      <c r="C23" s="15"/>
      <c r="D23" s="16"/>
      <c r="E23" s="15"/>
      <c r="F23" s="1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  <c r="R23" s="19"/>
      <c r="S23" s="19"/>
      <c r="T23" s="18"/>
      <c r="U23" s="13"/>
      <c r="W23" s="15"/>
      <c r="X23" s="15"/>
    </row>
    <row r="24" spans="1:24" s="3" customFormat="1" ht="12.75">
      <c r="A24" s="423" t="s">
        <v>338</v>
      </c>
      <c r="B24" s="423"/>
      <c r="C24" s="423"/>
      <c r="D24" s="16"/>
      <c r="E24" s="15"/>
      <c r="F24" s="15"/>
      <c r="Q24" s="18"/>
      <c r="R24" s="18"/>
      <c r="S24" s="18"/>
      <c r="T24" s="18"/>
      <c r="U24" s="423" t="s">
        <v>339</v>
      </c>
      <c r="V24" s="423"/>
      <c r="W24" s="423"/>
      <c r="X24" s="16"/>
    </row>
    <row r="25" spans="1:24" s="3" customFormat="1" ht="12.75">
      <c r="A25" s="417" t="s">
        <v>340</v>
      </c>
      <c r="B25" s="417"/>
      <c r="C25" s="417"/>
      <c r="U25" s="417" t="s">
        <v>341</v>
      </c>
      <c r="V25" s="417"/>
      <c r="W25" s="417"/>
    </row>
    <row r="26" spans="1:24" s="2" customFormat="1" ht="30" customHeight="1">
      <c r="A26" s="5"/>
      <c r="B26" s="5"/>
      <c r="C26" s="5"/>
      <c r="D26" s="5"/>
      <c r="E26" s="5"/>
    </row>
    <row r="27" spans="1:24" s="2" customFormat="1" ht="30" customHeight="1">
      <c r="A27" s="5"/>
      <c r="B27" s="5"/>
      <c r="C27" s="5"/>
      <c r="D27" s="5"/>
      <c r="E27" s="5"/>
    </row>
    <row r="28" spans="1:24" s="2" customFormat="1" ht="30" customHeight="1">
      <c r="A28" s="5"/>
      <c r="B28" s="5"/>
      <c r="C28" s="5"/>
      <c r="D28" s="5"/>
      <c r="E28" s="5"/>
    </row>
    <row r="29" spans="1:24" s="2" customFormat="1" ht="30" customHeight="1">
      <c r="A29" s="5"/>
      <c r="B29" s="5"/>
      <c r="C29" s="5"/>
      <c r="D29" s="5"/>
      <c r="E29" s="5"/>
    </row>
    <row r="30" spans="1:24" s="2" customFormat="1" ht="30" customHeight="1">
      <c r="A30" s="5"/>
      <c r="B30" s="5"/>
      <c r="C30" s="5"/>
      <c r="D30" s="5"/>
      <c r="E30" s="5"/>
    </row>
    <row r="31" spans="1:24" s="2" customFormat="1" ht="30" customHeight="1">
      <c r="A31" s="5"/>
      <c r="B31" s="5"/>
      <c r="C31" s="5"/>
      <c r="D31" s="5"/>
      <c r="E31" s="5"/>
    </row>
    <row r="32" spans="1:24" s="2" customFormat="1" ht="30" customHeight="1">
      <c r="A32" s="5"/>
      <c r="B32" s="5"/>
      <c r="C32" s="5"/>
      <c r="D32" s="5"/>
      <c r="E32" s="5"/>
    </row>
    <row r="33" spans="1:32" s="2" customFormat="1" ht="30" customHeight="1">
      <c r="A33" s="5"/>
      <c r="B33" s="5"/>
      <c r="C33" s="5"/>
      <c r="D33" s="5"/>
      <c r="E33" s="5"/>
    </row>
    <row r="34" spans="1:32" s="2" customFormat="1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s="2" customFormat="1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s="2" customFormat="1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s="2" customFormat="1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s="2" customFormat="1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s="2" customFormat="1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s="2" customFormat="1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s="2" customFormat="1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s="2" customFormat="1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s="2" customFormat="1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s="2" customFormat="1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s="2" customFormat="1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s="2" customFormat="1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</sheetData>
  <mergeCells count="22">
    <mergeCell ref="A1:AA1"/>
    <mergeCell ref="F5:W5"/>
    <mergeCell ref="F6:K6"/>
    <mergeCell ref="L6:Q6"/>
    <mergeCell ref="R6:W6"/>
    <mergeCell ref="X5:X7"/>
    <mergeCell ref="Y5:Y7"/>
    <mergeCell ref="Z5:Z7"/>
    <mergeCell ref="AA5:AA7"/>
    <mergeCell ref="A25:C25"/>
    <mergeCell ref="U25:W25"/>
    <mergeCell ref="A5:A7"/>
    <mergeCell ref="B5:B7"/>
    <mergeCell ref="C5:C7"/>
    <mergeCell ref="D5:D7"/>
    <mergeCell ref="E5:E7"/>
    <mergeCell ref="A19:C19"/>
    <mergeCell ref="U19:W19"/>
    <mergeCell ref="A20:C20"/>
    <mergeCell ref="U20:W20"/>
    <mergeCell ref="A24:C24"/>
    <mergeCell ref="U24:W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SEI KAM</vt:lpstr>
      <vt:lpstr>PWS KIA NAGARI</vt:lpstr>
      <vt:lpstr>IDENTITAS K1 K4</vt:lpstr>
      <vt:lpstr> IDENTITAS  PERSALINAN</vt:lpstr>
      <vt:lpstr>IDENTITAS NIFAS DAN NEONATUS</vt:lpstr>
      <vt:lpstr>MTBM 0-2 BLN</vt:lpstr>
      <vt:lpstr>MTBS 2-59 BLN</vt:lpstr>
      <vt:lpstr>BALITA BGM</vt:lpstr>
      <vt:lpstr>ASI E</vt:lpstr>
      <vt:lpstr>DATA BUMIL KEK ANEMIA</vt:lpstr>
      <vt:lpstr>LAP MP ASI BALITA</vt:lpstr>
      <vt:lpstr>LAP PMT BUMIL</vt:lpstr>
      <vt:lpstr>'SEI KAM'!Print_Titles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2020-01-03T03:02:00Z</cp:lastPrinted>
  <dcterms:created xsi:type="dcterms:W3CDTF">2016-02-22T01:16:00Z</dcterms:created>
  <dcterms:modified xsi:type="dcterms:W3CDTF">2020-09-26T04:39:34Z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