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38295" windowHeight="178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18" i="1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17"/>
  <c r="L16"/>
  <c r="L20"/>
  <c r="L21"/>
  <c r="L22"/>
  <c r="L23"/>
  <c r="L24"/>
  <c r="L27"/>
  <c r="L28"/>
  <c r="L29"/>
  <c r="L30"/>
  <c r="L31"/>
  <c r="L32"/>
  <c r="L35"/>
  <c r="L36"/>
  <c r="L37"/>
  <c r="L38"/>
  <c r="L39"/>
  <c r="L40"/>
  <c r="L19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17"/>
  <c r="I21"/>
  <c r="I18"/>
  <c r="I19"/>
  <c r="I20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17"/>
  <c r="I15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17"/>
  <c r="H5"/>
  <c r="I5" s="1"/>
  <c r="E5"/>
  <c r="E9" s="1"/>
  <c r="E8" l="1"/>
  <c r="H8" s="1"/>
  <c r="I8" s="1"/>
  <c r="E6"/>
  <c r="H6" s="1"/>
  <c r="I6" s="1"/>
  <c r="E10"/>
  <c r="H10" s="1"/>
  <c r="I10" s="1"/>
  <c r="H9"/>
  <c r="I9" s="1"/>
  <c r="G9"/>
  <c r="G8"/>
  <c r="E7"/>
  <c r="G6"/>
  <c r="J5"/>
  <c r="J8"/>
  <c r="J6" l="1"/>
  <c r="J9"/>
  <c r="J10"/>
  <c r="G10"/>
  <c r="H7"/>
  <c r="G7"/>
  <c r="I7" l="1"/>
  <c r="J7"/>
</calcChain>
</file>

<file path=xl/sharedStrings.xml><?xml version="1.0" encoding="utf-8"?>
<sst xmlns="http://schemas.openxmlformats.org/spreadsheetml/2006/main" count="59" uniqueCount="57">
  <si>
    <t>clk</t>
  </si>
  <si>
    <t>cmd</t>
  </si>
  <si>
    <t>d0</t>
  </si>
  <si>
    <t>d1</t>
  </si>
  <si>
    <t>d3</t>
  </si>
  <si>
    <t>d2</t>
  </si>
  <si>
    <t>atteso</t>
  </si>
  <si>
    <t>reale</t>
  </si>
  <si>
    <t>-</t>
  </si>
  <si>
    <t>+</t>
  </si>
  <si>
    <t>fix</t>
  </si>
  <si>
    <t>Name</t>
  </si>
  <si>
    <t>Node Count</t>
  </si>
  <si>
    <t>Routed (mm)</t>
  </si>
  <si>
    <t>PA0_LCDDAT0_TMS_A7</t>
  </si>
  <si>
    <t>PA1_LCDDAT1_F6</t>
  </si>
  <si>
    <t>PA2_LCDDAT2_G1_TXCK_E6</t>
  </si>
  <si>
    <t>PA3_LCDDAT3_G1_RXCK_C6</t>
  </si>
  <si>
    <t>PA4_LCDDAT4_G1_TXEN_D6</t>
  </si>
  <si>
    <t>PA5_LCDDAT5_G1_TXER_B6</t>
  </si>
  <si>
    <t>PA6_LCDDAT6_G1_CRS_A6</t>
  </si>
  <si>
    <t>PA7_LCDDAT7_E5</t>
  </si>
  <si>
    <t>PA8_LCDDAT8_TCK_A5</t>
  </si>
  <si>
    <t>PA9_LCDDAT9_G1_COL_F4</t>
  </si>
  <si>
    <t>PA10_LCDDAT10_G1_RXDV_F5</t>
  </si>
  <si>
    <t>PA11_LCDDAT11_G1_RXER_D5</t>
  </si>
  <si>
    <t>PA12_LCDDAT12_G1_RX0_G5</t>
  </si>
  <si>
    <t>PA13_LCDDAT13_G1_RX1_C5</t>
  </si>
  <si>
    <t>PA14_LCDDAT14_G1_TX0_E4</t>
  </si>
  <si>
    <t>PA15_LCDDAT15_G1_TX1_B5</t>
  </si>
  <si>
    <t>PA16_LCDDAT16_NTRST_H6</t>
  </si>
  <si>
    <t>PA17_LCDDAT17_D4</t>
  </si>
  <si>
    <t>PA18_LCDDAT18_G1_RX2_G4</t>
  </si>
  <si>
    <t>PA19_LCDDAT19_G1_RX3_C4</t>
  </si>
  <si>
    <t>PA29_LCDDEN_PWML1_J5</t>
  </si>
  <si>
    <t>PA28_LCDPCK_PWMH1_SP1_NPCS3_G3</t>
  </si>
  <si>
    <t>PA27_LCDHSYNC_PWML0_SPI1_NPCS2_H4</t>
  </si>
  <si>
    <t>PA26_LCDVSYNC_PWMH0_SP1_NPCS1_E3</t>
  </si>
  <si>
    <t>PA25_LCDDISP_TD0_F3</t>
  </si>
  <si>
    <t>PA24_LCDPWM_PCK0_H5</t>
  </si>
  <si>
    <t>PA23_LCDDAT23_G1_MDIO_A4</t>
  </si>
  <si>
    <t>PA22_LCDDAT22_G1_MDC_B3</t>
  </si>
  <si>
    <t>PA21_LCDDAT21_G1_TX3_B4</t>
  </si>
  <si>
    <t>EVA Board</t>
  </si>
  <si>
    <t>DevelBoard</t>
  </si>
  <si>
    <t>PA20_LCDD20</t>
  </si>
  <si>
    <t>Total</t>
  </si>
  <si>
    <t>Ref Length</t>
  </si>
  <si>
    <t>Fix length @ EVA01</t>
  </si>
  <si>
    <t>Equalize to</t>
  </si>
  <si>
    <t>Fix length @ Final connettor</t>
  </si>
  <si>
    <t>Connected</t>
  </si>
  <si>
    <t>Max Dev</t>
  </si>
  <si>
    <t>Min</t>
  </si>
  <si>
    <t>Max</t>
  </si>
  <si>
    <t>Tollerance</t>
  </si>
  <si>
    <t>mm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</si>
</sst>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-* #,##0.000_-;\-* #,##0.000_-;_-* &quot;-&quot;??_-;_-@_-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2"/>
      <color rgb="FF006100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1" fillId="6" borderId="0" xfId="0" applyFont="1" applyFill="1"/>
    <xf numFmtId="0" fontId="1" fillId="6" borderId="0" xfId="0" applyFont="1" applyFill="1" applyAlignment="1">
      <alignment horizontal="center"/>
    </xf>
    <xf numFmtId="0" fontId="5" fillId="0" borderId="0" xfId="0" applyFont="1"/>
    <xf numFmtId="0" fontId="1" fillId="7" borderId="0" xfId="0" applyFont="1" applyFill="1" applyAlignment="1">
      <alignment horizontal="center"/>
    </xf>
    <xf numFmtId="0" fontId="6" fillId="8" borderId="0" xfId="3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7" fillId="4" borderId="0" xfId="2" applyFont="1" applyAlignment="1">
      <alignment horizontal="center"/>
    </xf>
    <xf numFmtId="0" fontId="0" fillId="2" borderId="0" xfId="0" applyFill="1" applyAlignment="1">
      <alignment horizontal="center"/>
    </xf>
    <xf numFmtId="0" fontId="8" fillId="9" borderId="0" xfId="3" applyFont="1" applyFill="1" applyAlignment="1">
      <alignment horizontal="center"/>
    </xf>
    <xf numFmtId="0" fontId="8" fillId="9" borderId="0" xfId="3" applyFont="1" applyFill="1" applyAlignment="1">
      <alignment horizontal="left"/>
    </xf>
    <xf numFmtId="0" fontId="9" fillId="10" borderId="0" xfId="0" applyFont="1" applyFill="1" applyAlignment="1">
      <alignment horizontal="center"/>
    </xf>
  </cellXfs>
  <cellStyles count="4">
    <cellStyle name="Bad" xfId="3" builtinId="27"/>
    <cellStyle name="Comma" xfId="1" builtinId="3"/>
    <cellStyle name="Good" xfId="2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O48"/>
  <sheetViews>
    <sheetView tabSelected="1" workbookViewId="0">
      <pane ySplit="15" topLeftCell="A31" activePane="bottomLeft" state="frozen"/>
      <selection pane="bottomLeft" activeCell="A41" sqref="A41:XFD41"/>
    </sheetView>
  </sheetViews>
  <sheetFormatPr defaultRowHeight="15"/>
  <cols>
    <col min="2" max="2" width="38.85546875" bestFit="1" customWidth="1"/>
    <col min="3" max="3" width="11.7109375" bestFit="1" customWidth="1"/>
    <col min="4" max="4" width="14.28515625" customWidth="1"/>
    <col min="5" max="5" width="18.42578125" bestFit="1" customWidth="1"/>
    <col min="6" max="6" width="13" customWidth="1"/>
    <col min="7" max="7" width="9.140625" customWidth="1"/>
    <col min="8" max="8" width="10.140625" customWidth="1"/>
    <col min="9" max="9" width="22.5703125" style="3" customWidth="1"/>
    <col min="10" max="10" width="10.85546875" customWidth="1"/>
    <col min="11" max="11" width="26.5703125" bestFit="1" customWidth="1"/>
    <col min="12" max="12" width="9.28515625" bestFit="1" customWidth="1"/>
    <col min="13" max="13" width="13.5703125" style="3" customWidth="1"/>
    <col min="14" max="14" width="9.28515625" style="3" bestFit="1" customWidth="1"/>
    <col min="15" max="15" width="9.140625" style="3"/>
  </cols>
  <sheetData>
    <row r="3" spans="1:15">
      <c r="H3" t="s">
        <v>10</v>
      </c>
      <c r="I3" s="1" t="s">
        <v>8</v>
      </c>
      <c r="J3" s="1" t="s">
        <v>9</v>
      </c>
    </row>
    <row r="4" spans="1:15">
      <c r="E4" t="s">
        <v>6</v>
      </c>
      <c r="F4" t="s">
        <v>7</v>
      </c>
      <c r="H4">
        <v>3.6</v>
      </c>
      <c r="I4" s="3">
        <v>0.5</v>
      </c>
      <c r="J4">
        <v>0.5</v>
      </c>
    </row>
    <row r="5" spans="1:15">
      <c r="B5" t="s">
        <v>0</v>
      </c>
      <c r="C5">
        <v>17.43</v>
      </c>
      <c r="D5">
        <v>28.861000000000001</v>
      </c>
      <c r="E5">
        <f>D5+C5</f>
        <v>46.290999999999997</v>
      </c>
      <c r="H5">
        <f>D5+$H$4</f>
        <v>32.460999999999999</v>
      </c>
      <c r="I5" s="13">
        <f>H5-$I$4</f>
        <v>31.960999999999999</v>
      </c>
      <c r="J5" s="2">
        <f>H5+$J$4</f>
        <v>32.960999999999999</v>
      </c>
    </row>
    <row r="6" spans="1:15">
      <c r="B6" t="s">
        <v>1</v>
      </c>
      <c r="C6">
        <v>29.61</v>
      </c>
      <c r="E6">
        <f>E5-C6</f>
        <v>16.680999999999997</v>
      </c>
      <c r="F6">
        <v>18.797999999999998</v>
      </c>
      <c r="G6">
        <f>E6-F6</f>
        <v>-2.1170000000000009</v>
      </c>
      <c r="H6">
        <f>E6+$H$4</f>
        <v>20.280999999999999</v>
      </c>
      <c r="I6" s="13">
        <f t="shared" ref="I6:I10" si="0">H6-$I$4</f>
        <v>19.780999999999999</v>
      </c>
      <c r="J6" s="2">
        <f t="shared" ref="J6:J10" si="1">H6+$J$4</f>
        <v>20.780999999999999</v>
      </c>
    </row>
    <row r="7" spans="1:15">
      <c r="B7" t="s">
        <v>2</v>
      </c>
      <c r="C7">
        <v>36.71</v>
      </c>
      <c r="E7">
        <f>E5-C7</f>
        <v>9.580999999999996</v>
      </c>
      <c r="F7">
        <v>13.122</v>
      </c>
      <c r="G7">
        <f t="shared" ref="G7:G10" si="2">E7-F7</f>
        <v>-3.5410000000000039</v>
      </c>
      <c r="H7">
        <f t="shared" ref="H7:H10" si="3">E7+$H$4</f>
        <v>13.180999999999996</v>
      </c>
      <c r="I7" s="13">
        <f t="shared" si="0"/>
        <v>12.680999999999996</v>
      </c>
      <c r="J7" s="2">
        <f t="shared" si="1"/>
        <v>13.680999999999996</v>
      </c>
    </row>
    <row r="8" spans="1:15">
      <c r="B8" t="s">
        <v>3</v>
      </c>
      <c r="C8">
        <v>33.5</v>
      </c>
      <c r="E8">
        <f>E5-C8</f>
        <v>12.790999999999997</v>
      </c>
      <c r="F8">
        <v>16.384</v>
      </c>
      <c r="G8">
        <f t="shared" si="2"/>
        <v>-3.5930000000000035</v>
      </c>
      <c r="H8">
        <f t="shared" si="3"/>
        <v>16.390999999999998</v>
      </c>
      <c r="I8" s="13">
        <f t="shared" si="0"/>
        <v>15.890999999999998</v>
      </c>
      <c r="J8" s="2">
        <f t="shared" si="1"/>
        <v>16.890999999999998</v>
      </c>
    </row>
    <row r="9" spans="1:15">
      <c r="B9" t="s">
        <v>5</v>
      </c>
      <c r="C9">
        <v>28.81</v>
      </c>
      <c r="E9">
        <f>E5-C9</f>
        <v>17.480999999999998</v>
      </c>
      <c r="F9">
        <v>11.696999999999999</v>
      </c>
      <c r="G9">
        <f t="shared" si="2"/>
        <v>5.7839999999999989</v>
      </c>
      <c r="H9">
        <f t="shared" si="3"/>
        <v>21.081</v>
      </c>
      <c r="I9" s="13">
        <f t="shared" si="0"/>
        <v>20.581</v>
      </c>
      <c r="J9" s="2">
        <f t="shared" si="1"/>
        <v>21.581</v>
      </c>
    </row>
    <row r="10" spans="1:15">
      <c r="B10" t="s">
        <v>4</v>
      </c>
      <c r="C10">
        <v>30.03</v>
      </c>
      <c r="E10">
        <f>E5-C10</f>
        <v>16.260999999999996</v>
      </c>
      <c r="F10">
        <v>12.172000000000001</v>
      </c>
      <c r="G10">
        <f t="shared" si="2"/>
        <v>4.0889999999999951</v>
      </c>
      <c r="H10">
        <f t="shared" si="3"/>
        <v>19.860999999999997</v>
      </c>
      <c r="I10" s="13">
        <f t="shared" si="0"/>
        <v>19.360999999999997</v>
      </c>
      <c r="J10" s="2">
        <f t="shared" si="1"/>
        <v>20.360999999999997</v>
      </c>
    </row>
    <row r="15" spans="1:15" ht="15.75">
      <c r="C15" s="8" t="s">
        <v>43</v>
      </c>
      <c r="E15" s="8" t="s">
        <v>44</v>
      </c>
      <c r="H15" s="10" t="s">
        <v>47</v>
      </c>
      <c r="I15" s="12">
        <f>MAX(H17:H46)</f>
        <v>123.622</v>
      </c>
      <c r="J15" s="15" t="s">
        <v>49</v>
      </c>
      <c r="K15" s="16">
        <v>0</v>
      </c>
      <c r="L15" t="s">
        <v>52</v>
      </c>
      <c r="M15" s="3" t="s">
        <v>55</v>
      </c>
      <c r="N15" s="3">
        <v>2</v>
      </c>
      <c r="O15" s="3" t="s">
        <v>56</v>
      </c>
    </row>
    <row r="16" spans="1:15">
      <c r="A16" s="6"/>
      <c r="B16" s="6" t="s">
        <v>11</v>
      </c>
      <c r="C16" s="7" t="s">
        <v>12</v>
      </c>
      <c r="D16" s="7" t="s">
        <v>13</v>
      </c>
      <c r="E16" s="9" t="s">
        <v>12</v>
      </c>
      <c r="F16" s="9" t="s">
        <v>13</v>
      </c>
      <c r="H16" s="10" t="s">
        <v>46</v>
      </c>
      <c r="I16" s="10" t="s">
        <v>48</v>
      </c>
      <c r="J16" s="15" t="s">
        <v>51</v>
      </c>
      <c r="K16" s="14" t="s">
        <v>50</v>
      </c>
      <c r="L16">
        <f>MAX(L17:L46)</f>
        <v>21.212000000000003</v>
      </c>
      <c r="M16" s="3" t="s">
        <v>53</v>
      </c>
      <c r="N16" s="3" t="s">
        <v>54</v>
      </c>
    </row>
    <row r="17" spans="2:14">
      <c r="B17" t="s">
        <v>14</v>
      </c>
      <c r="C17" s="5">
        <v>2</v>
      </c>
      <c r="D17" s="4">
        <v>50.213999999999999</v>
      </c>
      <c r="E17" s="3">
        <v>2</v>
      </c>
      <c r="F17" s="4">
        <v>20.216999999999999</v>
      </c>
      <c r="H17" s="11">
        <f>SUM(F17,D17)</f>
        <v>70.430999999999997</v>
      </c>
      <c r="I17" s="5">
        <f>$I$15-H17</f>
        <v>53.191000000000003</v>
      </c>
      <c r="J17" s="5">
        <v>0</v>
      </c>
      <c r="K17" s="5">
        <f>IF($K$15,($K$15-I17),I17)*J17</f>
        <v>0</v>
      </c>
      <c r="M17" s="3" t="str">
        <f>IF(K17,K17-$N$15,"")</f>
        <v/>
      </c>
      <c r="N17" s="3" t="str">
        <f>IF(K17,K17+$N$15,"")</f>
        <v/>
      </c>
    </row>
    <row r="18" spans="2:14">
      <c r="B18" t="s">
        <v>15</v>
      </c>
      <c r="C18" s="5">
        <v>2</v>
      </c>
      <c r="D18" s="4">
        <v>28.388999999999999</v>
      </c>
      <c r="E18" s="3">
        <v>2</v>
      </c>
      <c r="F18" s="4">
        <v>39.015999999999998</v>
      </c>
      <c r="H18" s="11">
        <f t="shared" ref="H18:H46" si="4">SUM(F18,D18)</f>
        <v>67.405000000000001</v>
      </c>
      <c r="I18" s="5">
        <f>$I$15-H18</f>
        <v>56.216999999999999</v>
      </c>
      <c r="J18" s="5">
        <v>0</v>
      </c>
      <c r="K18" s="5">
        <f t="shared" ref="K18:K46" si="5">IF($K$15,($K$15-I18),I18)*J18</f>
        <v>0</v>
      </c>
      <c r="M18" s="3" t="str">
        <f t="shared" ref="M18:M46" si="6">IF(K18,K18-$N$15,"")</f>
        <v/>
      </c>
      <c r="N18" s="3" t="str">
        <f t="shared" ref="N18:N46" si="7">IF(K18,K18+$N$15,"")</f>
        <v/>
      </c>
    </row>
    <row r="19" spans="2:14">
      <c r="B19" t="s">
        <v>16</v>
      </c>
      <c r="C19" s="5">
        <v>2</v>
      </c>
      <c r="D19" s="4">
        <v>39.491999999999997</v>
      </c>
      <c r="E19" s="3">
        <v>2</v>
      </c>
      <c r="F19" s="4">
        <v>35.180999999999997</v>
      </c>
      <c r="H19" s="11">
        <f t="shared" si="4"/>
        <v>74.673000000000002</v>
      </c>
      <c r="I19" s="5">
        <f>$I$15-H19</f>
        <v>48.948999999999998</v>
      </c>
      <c r="J19" s="5">
        <v>1</v>
      </c>
      <c r="K19" s="5">
        <f t="shared" si="5"/>
        <v>48.948999999999998</v>
      </c>
      <c r="L19">
        <f>ABS(K19-55)</f>
        <v>6.0510000000000019</v>
      </c>
      <c r="M19" s="3">
        <f t="shared" si="6"/>
        <v>46.948999999999998</v>
      </c>
      <c r="N19" s="3">
        <f t="shared" si="7"/>
        <v>50.948999999999998</v>
      </c>
    </row>
    <row r="20" spans="2:14">
      <c r="B20" t="s">
        <v>17</v>
      </c>
      <c r="C20" s="5">
        <v>2</v>
      </c>
      <c r="D20" s="4">
        <v>37.396000000000001</v>
      </c>
      <c r="E20" s="3">
        <v>2</v>
      </c>
      <c r="F20" s="4">
        <v>28.853000000000002</v>
      </c>
      <c r="H20" s="11">
        <f t="shared" si="4"/>
        <v>66.248999999999995</v>
      </c>
      <c r="I20" s="5">
        <f>$I$15-H20</f>
        <v>57.373000000000005</v>
      </c>
      <c r="J20" s="5">
        <v>1</v>
      </c>
      <c r="K20" s="5">
        <f t="shared" si="5"/>
        <v>57.373000000000005</v>
      </c>
      <c r="L20">
        <f t="shared" ref="L20:L46" si="8">ABS(K20-55)</f>
        <v>2.3730000000000047</v>
      </c>
      <c r="M20" s="3">
        <f t="shared" si="6"/>
        <v>55.373000000000005</v>
      </c>
      <c r="N20" s="3">
        <f t="shared" si="7"/>
        <v>59.373000000000005</v>
      </c>
    </row>
    <row r="21" spans="2:14">
      <c r="B21" t="s">
        <v>18</v>
      </c>
      <c r="C21" s="5">
        <v>2</v>
      </c>
      <c r="D21" s="4">
        <v>44.235999999999997</v>
      </c>
      <c r="E21" s="3">
        <v>2</v>
      </c>
      <c r="F21" s="4">
        <v>30.332999999999998</v>
      </c>
      <c r="H21" s="11">
        <f t="shared" si="4"/>
        <v>74.568999999999988</v>
      </c>
      <c r="I21" s="5">
        <f>$I$15-H21</f>
        <v>49.053000000000011</v>
      </c>
      <c r="J21" s="5">
        <v>1</v>
      </c>
      <c r="K21" s="5">
        <f t="shared" si="5"/>
        <v>49.053000000000011</v>
      </c>
      <c r="L21">
        <f t="shared" si="8"/>
        <v>5.9469999999999885</v>
      </c>
      <c r="M21" s="3">
        <f t="shared" si="6"/>
        <v>47.053000000000011</v>
      </c>
      <c r="N21" s="3">
        <f t="shared" si="7"/>
        <v>51.053000000000011</v>
      </c>
    </row>
    <row r="22" spans="2:14">
      <c r="B22" t="s">
        <v>19</v>
      </c>
      <c r="C22" s="5">
        <v>2</v>
      </c>
      <c r="D22" s="4">
        <v>43.712000000000003</v>
      </c>
      <c r="E22" s="3">
        <v>2</v>
      </c>
      <c r="F22" s="4">
        <v>23.271999999999998</v>
      </c>
      <c r="H22" s="11">
        <f t="shared" si="4"/>
        <v>66.984000000000009</v>
      </c>
      <c r="I22" s="5">
        <f>$I$15-H22</f>
        <v>56.637999999999991</v>
      </c>
      <c r="J22" s="5">
        <v>1</v>
      </c>
      <c r="K22" s="5">
        <f t="shared" si="5"/>
        <v>56.637999999999991</v>
      </c>
      <c r="L22">
        <f t="shared" si="8"/>
        <v>1.637999999999991</v>
      </c>
      <c r="M22" s="3">
        <f t="shared" si="6"/>
        <v>54.637999999999991</v>
      </c>
      <c r="N22" s="3">
        <f t="shared" si="7"/>
        <v>58.637999999999991</v>
      </c>
    </row>
    <row r="23" spans="2:14">
      <c r="B23" t="s">
        <v>20</v>
      </c>
      <c r="C23" s="5">
        <v>2</v>
      </c>
      <c r="D23" s="4">
        <v>49.563000000000002</v>
      </c>
      <c r="E23" s="3">
        <v>2</v>
      </c>
      <c r="F23" s="4">
        <v>20.86</v>
      </c>
      <c r="H23" s="11">
        <f t="shared" si="4"/>
        <v>70.423000000000002</v>
      </c>
      <c r="I23" s="5">
        <f>$I$15-H23</f>
        <v>53.198999999999998</v>
      </c>
      <c r="J23" s="5">
        <v>1</v>
      </c>
      <c r="K23" s="5">
        <f t="shared" si="5"/>
        <v>53.198999999999998</v>
      </c>
      <c r="L23">
        <f t="shared" si="8"/>
        <v>1.8010000000000019</v>
      </c>
      <c r="M23" s="3">
        <f t="shared" si="6"/>
        <v>51.198999999999998</v>
      </c>
      <c r="N23" s="3">
        <f t="shared" si="7"/>
        <v>55.198999999999998</v>
      </c>
    </row>
    <row r="24" spans="2:14">
      <c r="B24" t="s">
        <v>21</v>
      </c>
      <c r="C24" s="5">
        <v>2</v>
      </c>
      <c r="D24" s="4">
        <v>32.534999999999997</v>
      </c>
      <c r="E24" s="3">
        <v>2</v>
      </c>
      <c r="F24" s="4">
        <v>41.338000000000001</v>
      </c>
      <c r="H24" s="11">
        <f t="shared" si="4"/>
        <v>73.87299999999999</v>
      </c>
      <c r="I24" s="5">
        <f>$I$15-H24</f>
        <v>49.749000000000009</v>
      </c>
      <c r="J24" s="5">
        <v>1</v>
      </c>
      <c r="K24" s="5">
        <f t="shared" si="5"/>
        <v>49.749000000000009</v>
      </c>
      <c r="L24">
        <f t="shared" si="8"/>
        <v>5.2509999999999906</v>
      </c>
      <c r="M24" s="3">
        <f t="shared" si="6"/>
        <v>47.749000000000009</v>
      </c>
      <c r="N24" s="3">
        <f t="shared" si="7"/>
        <v>51.749000000000009</v>
      </c>
    </row>
    <row r="25" spans="2:14">
      <c r="B25" t="s">
        <v>22</v>
      </c>
      <c r="C25" s="5">
        <v>2</v>
      </c>
      <c r="D25" s="4">
        <v>41.261000000000003</v>
      </c>
      <c r="E25" s="3">
        <v>2</v>
      </c>
      <c r="F25" s="4">
        <v>19.027999999999999</v>
      </c>
      <c r="H25" s="11">
        <f t="shared" si="4"/>
        <v>60.289000000000001</v>
      </c>
      <c r="I25" s="5">
        <f>$I$15-H25</f>
        <v>63.332999999999998</v>
      </c>
      <c r="J25" s="5">
        <v>0</v>
      </c>
      <c r="K25" s="5">
        <f t="shared" si="5"/>
        <v>0</v>
      </c>
      <c r="M25" s="3" t="str">
        <f t="shared" si="6"/>
        <v/>
      </c>
      <c r="N25" s="3" t="str">
        <f t="shared" si="7"/>
        <v/>
      </c>
    </row>
    <row r="26" spans="2:14">
      <c r="B26" t="s">
        <v>23</v>
      </c>
      <c r="C26" s="5">
        <v>2</v>
      </c>
      <c r="D26" s="4">
        <v>41.280999999999999</v>
      </c>
      <c r="E26" s="3">
        <v>2</v>
      </c>
      <c r="F26" s="4">
        <v>24.98</v>
      </c>
      <c r="H26" s="11">
        <f t="shared" si="4"/>
        <v>66.260999999999996</v>
      </c>
      <c r="I26" s="5">
        <f>$I$15-H26</f>
        <v>57.361000000000004</v>
      </c>
      <c r="J26" s="5">
        <v>0</v>
      </c>
      <c r="K26" s="5">
        <f t="shared" si="5"/>
        <v>0</v>
      </c>
      <c r="M26" s="3" t="str">
        <f t="shared" si="6"/>
        <v/>
      </c>
      <c r="N26" s="3" t="str">
        <f t="shared" si="7"/>
        <v/>
      </c>
    </row>
    <row r="27" spans="2:14">
      <c r="B27" t="s">
        <v>24</v>
      </c>
      <c r="C27" s="5">
        <v>2</v>
      </c>
      <c r="D27" s="4">
        <v>44.402000000000001</v>
      </c>
      <c r="E27" s="3">
        <v>2</v>
      </c>
      <c r="F27" s="4">
        <v>43.686999999999998</v>
      </c>
      <c r="H27" s="11">
        <f t="shared" si="4"/>
        <v>88.088999999999999</v>
      </c>
      <c r="I27" s="5">
        <f>$I$15-H27</f>
        <v>35.533000000000001</v>
      </c>
      <c r="J27" s="5">
        <v>1</v>
      </c>
      <c r="K27" s="5">
        <f t="shared" si="5"/>
        <v>35.533000000000001</v>
      </c>
      <c r="L27">
        <f t="shared" si="8"/>
        <v>19.466999999999999</v>
      </c>
      <c r="M27" s="3">
        <f t="shared" si="6"/>
        <v>33.533000000000001</v>
      </c>
      <c r="N27" s="3">
        <f t="shared" si="7"/>
        <v>37.533000000000001</v>
      </c>
    </row>
    <row r="28" spans="2:14">
      <c r="B28" t="s">
        <v>25</v>
      </c>
      <c r="C28" s="5">
        <v>2</v>
      </c>
      <c r="D28" s="4">
        <v>28.114000000000001</v>
      </c>
      <c r="E28" s="3">
        <v>2</v>
      </c>
      <c r="F28" s="4">
        <v>35.753</v>
      </c>
      <c r="H28" s="11">
        <f t="shared" si="4"/>
        <v>63.867000000000004</v>
      </c>
      <c r="I28" s="5">
        <f>$I$15-H28</f>
        <v>59.754999999999995</v>
      </c>
      <c r="J28" s="5">
        <v>1</v>
      </c>
      <c r="K28" s="5">
        <f t="shared" si="5"/>
        <v>59.754999999999995</v>
      </c>
      <c r="L28">
        <f t="shared" si="8"/>
        <v>4.7549999999999955</v>
      </c>
      <c r="M28" s="3">
        <f t="shared" si="6"/>
        <v>57.754999999999995</v>
      </c>
      <c r="N28" s="3">
        <f t="shared" si="7"/>
        <v>61.754999999999995</v>
      </c>
    </row>
    <row r="29" spans="2:14">
      <c r="B29" t="s">
        <v>26</v>
      </c>
      <c r="C29" s="5">
        <v>2</v>
      </c>
      <c r="D29" s="4">
        <v>40.445999999999998</v>
      </c>
      <c r="E29" s="3">
        <v>2</v>
      </c>
      <c r="F29" s="4">
        <v>46.890999999999998</v>
      </c>
      <c r="H29" s="11">
        <f t="shared" si="4"/>
        <v>87.336999999999989</v>
      </c>
      <c r="I29" s="5">
        <f>$I$15-H29</f>
        <v>36.285000000000011</v>
      </c>
      <c r="J29" s="5">
        <v>1</v>
      </c>
      <c r="K29" s="5">
        <f t="shared" si="5"/>
        <v>36.285000000000011</v>
      </c>
      <c r="L29">
        <f t="shared" si="8"/>
        <v>18.714999999999989</v>
      </c>
      <c r="M29" s="3">
        <f t="shared" si="6"/>
        <v>34.285000000000011</v>
      </c>
      <c r="N29" s="3">
        <f t="shared" si="7"/>
        <v>38.285000000000011</v>
      </c>
    </row>
    <row r="30" spans="2:14">
      <c r="B30" t="s">
        <v>27</v>
      </c>
      <c r="C30" s="5">
        <v>2</v>
      </c>
      <c r="D30" s="4">
        <v>34.685000000000002</v>
      </c>
      <c r="E30" s="3">
        <v>2</v>
      </c>
      <c r="F30" s="4">
        <v>26.638000000000002</v>
      </c>
      <c r="H30" s="11">
        <f t="shared" si="4"/>
        <v>61.323000000000008</v>
      </c>
      <c r="I30" s="5">
        <f>$I$15-H30</f>
        <v>62.298999999999992</v>
      </c>
      <c r="J30" s="5">
        <v>1</v>
      </c>
      <c r="K30" s="5">
        <f t="shared" si="5"/>
        <v>62.298999999999992</v>
      </c>
      <c r="L30">
        <f t="shared" si="8"/>
        <v>7.2989999999999924</v>
      </c>
      <c r="M30" s="3">
        <f t="shared" si="6"/>
        <v>60.298999999999992</v>
      </c>
      <c r="N30" s="3">
        <f t="shared" si="7"/>
        <v>64.298999999999992</v>
      </c>
    </row>
    <row r="31" spans="2:14">
      <c r="B31" t="s">
        <v>28</v>
      </c>
      <c r="C31" s="5">
        <v>2</v>
      </c>
      <c r="D31" s="4">
        <v>44.837000000000003</v>
      </c>
      <c r="E31" s="3">
        <v>2</v>
      </c>
      <c r="F31" s="4">
        <v>39.622999999999998</v>
      </c>
      <c r="H31" s="11">
        <f t="shared" si="4"/>
        <v>84.460000000000008</v>
      </c>
      <c r="I31" s="5">
        <f>$I$15-H31</f>
        <v>39.161999999999992</v>
      </c>
      <c r="J31" s="5">
        <v>1</v>
      </c>
      <c r="K31" s="5">
        <f t="shared" si="5"/>
        <v>39.161999999999992</v>
      </c>
      <c r="L31">
        <f t="shared" si="8"/>
        <v>15.838000000000008</v>
      </c>
      <c r="M31" s="3">
        <f t="shared" si="6"/>
        <v>37.161999999999992</v>
      </c>
      <c r="N31" s="3">
        <f t="shared" si="7"/>
        <v>41.161999999999992</v>
      </c>
    </row>
    <row r="32" spans="2:14">
      <c r="B32" t="s">
        <v>29</v>
      </c>
      <c r="C32" s="5">
        <v>2</v>
      </c>
      <c r="D32" s="4">
        <v>37.165999999999997</v>
      </c>
      <c r="E32" s="3">
        <v>2</v>
      </c>
      <c r="F32" s="4">
        <v>23.073</v>
      </c>
      <c r="H32" s="11">
        <f t="shared" si="4"/>
        <v>60.238999999999997</v>
      </c>
      <c r="I32" s="5">
        <f>$I$15-H32</f>
        <v>63.383000000000003</v>
      </c>
      <c r="J32" s="5">
        <v>1</v>
      </c>
      <c r="K32" s="5">
        <f t="shared" si="5"/>
        <v>63.383000000000003</v>
      </c>
      <c r="L32">
        <f t="shared" si="8"/>
        <v>8.3830000000000027</v>
      </c>
      <c r="M32" s="3">
        <f t="shared" si="6"/>
        <v>61.383000000000003</v>
      </c>
      <c r="N32" s="3">
        <f t="shared" si="7"/>
        <v>65.38300000000001</v>
      </c>
    </row>
    <row r="33" spans="2:14">
      <c r="B33" t="s">
        <v>30</v>
      </c>
      <c r="C33" s="5">
        <v>2</v>
      </c>
      <c r="D33" s="4">
        <v>54.832000000000001</v>
      </c>
      <c r="E33" s="3">
        <v>2</v>
      </c>
      <c r="F33" s="4">
        <v>43.835999999999999</v>
      </c>
      <c r="H33" s="11">
        <f t="shared" si="4"/>
        <v>98.668000000000006</v>
      </c>
      <c r="I33" s="5">
        <f>$I$15-H33</f>
        <v>24.953999999999994</v>
      </c>
      <c r="J33" s="5">
        <v>0</v>
      </c>
      <c r="K33" s="5">
        <f t="shared" si="5"/>
        <v>0</v>
      </c>
      <c r="M33" s="3" t="str">
        <f t="shared" si="6"/>
        <v/>
      </c>
      <c r="N33" s="3" t="str">
        <f t="shared" si="7"/>
        <v/>
      </c>
    </row>
    <row r="34" spans="2:14">
      <c r="B34" t="s">
        <v>31</v>
      </c>
      <c r="C34" s="5">
        <v>2</v>
      </c>
      <c r="D34" s="4">
        <v>24.33</v>
      </c>
      <c r="E34" s="3">
        <v>2</v>
      </c>
      <c r="F34" s="4">
        <v>22.800999999999998</v>
      </c>
      <c r="H34" s="11">
        <f t="shared" si="4"/>
        <v>47.131</v>
      </c>
      <c r="I34" s="5">
        <f>$I$15-H34</f>
        <v>76.491</v>
      </c>
      <c r="J34" s="5">
        <v>0</v>
      </c>
      <c r="K34" s="5">
        <f t="shared" si="5"/>
        <v>0</v>
      </c>
      <c r="M34" s="3" t="str">
        <f t="shared" si="6"/>
        <v/>
      </c>
      <c r="N34" s="3" t="str">
        <f t="shared" si="7"/>
        <v/>
      </c>
    </row>
    <row r="35" spans="2:14">
      <c r="B35" t="s">
        <v>32</v>
      </c>
      <c r="C35" s="5">
        <v>2</v>
      </c>
      <c r="D35" s="4">
        <v>30.725999999999999</v>
      </c>
      <c r="E35" s="3">
        <v>2</v>
      </c>
      <c r="F35" s="4">
        <v>28.059000000000001</v>
      </c>
      <c r="H35" s="11">
        <f t="shared" si="4"/>
        <v>58.784999999999997</v>
      </c>
      <c r="I35" s="5">
        <f>$I$15-H35</f>
        <v>64.837000000000003</v>
      </c>
      <c r="J35" s="5">
        <v>1</v>
      </c>
      <c r="K35" s="5">
        <f t="shared" si="5"/>
        <v>64.837000000000003</v>
      </c>
      <c r="L35">
        <f t="shared" si="8"/>
        <v>9.8370000000000033</v>
      </c>
      <c r="M35" s="3">
        <f t="shared" si="6"/>
        <v>62.837000000000003</v>
      </c>
      <c r="N35" s="3">
        <f t="shared" si="7"/>
        <v>66.837000000000003</v>
      </c>
    </row>
    <row r="36" spans="2:14">
      <c r="B36" t="s">
        <v>33</v>
      </c>
      <c r="C36" s="5">
        <v>2</v>
      </c>
      <c r="D36" s="4">
        <v>27.748999999999999</v>
      </c>
      <c r="E36" s="3">
        <v>2</v>
      </c>
      <c r="F36" s="4">
        <v>19.661000000000001</v>
      </c>
      <c r="H36" s="11">
        <f t="shared" si="4"/>
        <v>47.41</v>
      </c>
      <c r="I36" s="5">
        <f>$I$15-H36</f>
        <v>76.212000000000003</v>
      </c>
      <c r="J36" s="5">
        <v>1</v>
      </c>
      <c r="K36" s="5">
        <f t="shared" si="5"/>
        <v>76.212000000000003</v>
      </c>
      <c r="L36">
        <f t="shared" si="8"/>
        <v>21.212000000000003</v>
      </c>
      <c r="M36" s="3">
        <f t="shared" si="6"/>
        <v>74.212000000000003</v>
      </c>
      <c r="N36" s="3">
        <f t="shared" si="7"/>
        <v>78.212000000000003</v>
      </c>
    </row>
    <row r="37" spans="2:14">
      <c r="B37" t="s">
        <v>45</v>
      </c>
      <c r="C37" s="5">
        <v>2</v>
      </c>
      <c r="D37" s="4">
        <v>38.314999999999998</v>
      </c>
      <c r="E37" s="3">
        <v>2</v>
      </c>
      <c r="F37" s="4">
        <v>18.076000000000001</v>
      </c>
      <c r="H37" s="11">
        <f t="shared" si="4"/>
        <v>56.390999999999998</v>
      </c>
      <c r="I37" s="5">
        <f>$I$15-H37</f>
        <v>67.230999999999995</v>
      </c>
      <c r="J37" s="5">
        <v>1</v>
      </c>
      <c r="K37" s="5">
        <f t="shared" si="5"/>
        <v>67.230999999999995</v>
      </c>
      <c r="L37">
        <f t="shared" si="8"/>
        <v>12.230999999999995</v>
      </c>
      <c r="M37" s="3">
        <f t="shared" si="6"/>
        <v>65.230999999999995</v>
      </c>
      <c r="N37" s="3">
        <f t="shared" si="7"/>
        <v>69.230999999999995</v>
      </c>
    </row>
    <row r="38" spans="2:14">
      <c r="B38" t="s">
        <v>42</v>
      </c>
      <c r="C38" s="5">
        <v>2</v>
      </c>
      <c r="D38" s="4">
        <v>34.225000000000001</v>
      </c>
      <c r="E38" s="3">
        <v>2</v>
      </c>
      <c r="F38" s="4">
        <v>19.768000000000001</v>
      </c>
      <c r="H38" s="11">
        <f t="shared" si="4"/>
        <v>53.993000000000002</v>
      </c>
      <c r="I38" s="5">
        <f>$I$15-H38</f>
        <v>69.628999999999991</v>
      </c>
      <c r="J38" s="5">
        <v>1</v>
      </c>
      <c r="K38" s="5">
        <f t="shared" si="5"/>
        <v>69.628999999999991</v>
      </c>
      <c r="L38">
        <f t="shared" si="8"/>
        <v>14.628999999999991</v>
      </c>
      <c r="M38" s="3">
        <f t="shared" si="6"/>
        <v>67.628999999999991</v>
      </c>
      <c r="N38" s="3">
        <f t="shared" si="7"/>
        <v>71.628999999999991</v>
      </c>
    </row>
    <row r="39" spans="2:14">
      <c r="B39" t="s">
        <v>41</v>
      </c>
      <c r="C39" s="5">
        <v>2</v>
      </c>
      <c r="D39" s="4">
        <v>39.152999999999999</v>
      </c>
      <c r="E39" s="3">
        <v>2</v>
      </c>
      <c r="F39" s="4">
        <v>19.152999999999999</v>
      </c>
      <c r="H39" s="11">
        <f t="shared" si="4"/>
        <v>58.305999999999997</v>
      </c>
      <c r="I39" s="5">
        <f>$I$15-H39</f>
        <v>65.316000000000003</v>
      </c>
      <c r="J39" s="5">
        <v>1</v>
      </c>
      <c r="K39" s="5">
        <f t="shared" si="5"/>
        <v>65.316000000000003</v>
      </c>
      <c r="L39">
        <f t="shared" si="8"/>
        <v>10.316000000000003</v>
      </c>
      <c r="M39" s="3">
        <f t="shared" si="6"/>
        <v>63.316000000000003</v>
      </c>
      <c r="N39" s="3">
        <f t="shared" si="7"/>
        <v>67.316000000000003</v>
      </c>
    </row>
    <row r="40" spans="2:14">
      <c r="B40" t="s">
        <v>40</v>
      </c>
      <c r="C40" s="5">
        <v>2</v>
      </c>
      <c r="D40" s="4">
        <v>35.558999999999997</v>
      </c>
      <c r="E40" s="3">
        <v>2</v>
      </c>
      <c r="F40" s="4">
        <v>18.57</v>
      </c>
      <c r="H40" s="11">
        <f t="shared" si="4"/>
        <v>54.128999999999998</v>
      </c>
      <c r="I40" s="5">
        <f>$I$15-H40</f>
        <v>69.492999999999995</v>
      </c>
      <c r="J40" s="5">
        <v>1</v>
      </c>
      <c r="K40" s="5">
        <f t="shared" si="5"/>
        <v>69.492999999999995</v>
      </c>
      <c r="L40">
        <f t="shared" si="8"/>
        <v>14.492999999999995</v>
      </c>
      <c r="M40" s="3">
        <f t="shared" si="6"/>
        <v>67.492999999999995</v>
      </c>
      <c r="N40" s="3">
        <f t="shared" si="7"/>
        <v>71.492999999999995</v>
      </c>
    </row>
    <row r="41" spans="2:14">
      <c r="B41" t="s">
        <v>39</v>
      </c>
      <c r="C41" s="5">
        <v>2</v>
      </c>
      <c r="D41" s="4">
        <v>73.825000000000003</v>
      </c>
      <c r="E41" s="3">
        <v>2</v>
      </c>
      <c r="F41" s="4">
        <v>49.796999999999997</v>
      </c>
      <c r="H41" s="11">
        <f t="shared" si="4"/>
        <v>123.622</v>
      </c>
      <c r="I41" s="5">
        <f>$I$15-H41</f>
        <v>0</v>
      </c>
      <c r="J41" s="5">
        <v>0</v>
      </c>
      <c r="K41" s="5">
        <f t="shared" si="5"/>
        <v>0</v>
      </c>
      <c r="M41" s="3" t="str">
        <f t="shared" si="6"/>
        <v/>
      </c>
      <c r="N41" s="3" t="str">
        <f t="shared" si="7"/>
        <v/>
      </c>
    </row>
    <row r="42" spans="2:14">
      <c r="B42" t="s">
        <v>38</v>
      </c>
      <c r="C42" s="5">
        <v>2</v>
      </c>
      <c r="D42" s="4">
        <v>41.468000000000004</v>
      </c>
      <c r="E42" s="3">
        <v>2</v>
      </c>
      <c r="F42" s="4">
        <v>25.062000000000001</v>
      </c>
      <c r="H42" s="11">
        <f t="shared" si="4"/>
        <v>66.53</v>
      </c>
      <c r="I42" s="5">
        <f>$I$15-H42</f>
        <v>57.091999999999999</v>
      </c>
      <c r="J42" s="5">
        <v>0</v>
      </c>
      <c r="K42" s="5">
        <f t="shared" si="5"/>
        <v>0</v>
      </c>
      <c r="M42" s="3" t="str">
        <f t="shared" si="6"/>
        <v/>
      </c>
      <c r="N42" s="3" t="str">
        <f t="shared" si="7"/>
        <v/>
      </c>
    </row>
    <row r="43" spans="2:14">
      <c r="B43" t="s">
        <v>37</v>
      </c>
      <c r="C43" s="5">
        <v>2</v>
      </c>
      <c r="D43" s="4">
        <v>58.325000000000003</v>
      </c>
      <c r="E43" s="3">
        <v>2</v>
      </c>
      <c r="F43" s="4">
        <v>31.780999999999999</v>
      </c>
      <c r="H43" s="11">
        <f t="shared" si="4"/>
        <v>90.105999999999995</v>
      </c>
      <c r="I43" s="5">
        <f>$I$15-H43</f>
        <v>33.516000000000005</v>
      </c>
      <c r="J43" s="5">
        <v>0</v>
      </c>
      <c r="K43" s="5">
        <f t="shared" si="5"/>
        <v>0</v>
      </c>
      <c r="M43" s="3" t="str">
        <f t="shared" si="6"/>
        <v/>
      </c>
      <c r="N43" s="3" t="str">
        <f t="shared" si="7"/>
        <v/>
      </c>
    </row>
    <row r="44" spans="2:14">
      <c r="B44" t="s">
        <v>36</v>
      </c>
      <c r="C44" s="5">
        <v>2</v>
      </c>
      <c r="D44" s="4">
        <v>59.720999999999997</v>
      </c>
      <c r="E44" s="3">
        <v>2</v>
      </c>
      <c r="F44" s="4">
        <v>55.085999999999999</v>
      </c>
      <c r="H44" s="11">
        <f t="shared" si="4"/>
        <v>114.80699999999999</v>
      </c>
      <c r="I44" s="5">
        <f>$I$15-H44</f>
        <v>8.8150000000000119</v>
      </c>
      <c r="J44" s="5">
        <v>0</v>
      </c>
      <c r="K44" s="5">
        <f t="shared" si="5"/>
        <v>0</v>
      </c>
      <c r="M44" s="3" t="str">
        <f t="shared" si="6"/>
        <v/>
      </c>
      <c r="N44" s="3" t="str">
        <f t="shared" si="7"/>
        <v/>
      </c>
    </row>
    <row r="45" spans="2:14">
      <c r="B45" t="s">
        <v>35</v>
      </c>
      <c r="C45" s="5">
        <v>2</v>
      </c>
      <c r="D45" s="4">
        <v>36.439</v>
      </c>
      <c r="E45" s="3">
        <v>2</v>
      </c>
      <c r="F45" s="4">
        <v>26.280999999999999</v>
      </c>
      <c r="H45" s="11">
        <f t="shared" si="4"/>
        <v>62.72</v>
      </c>
      <c r="I45" s="5">
        <f>$I$15-H45</f>
        <v>60.902000000000001</v>
      </c>
      <c r="J45" s="5">
        <v>0</v>
      </c>
      <c r="K45" s="5">
        <f t="shared" si="5"/>
        <v>0</v>
      </c>
      <c r="M45" s="3" t="str">
        <f t="shared" si="6"/>
        <v/>
      </c>
      <c r="N45" s="3" t="str">
        <f t="shared" si="7"/>
        <v/>
      </c>
    </row>
    <row r="46" spans="2:14">
      <c r="B46" t="s">
        <v>34</v>
      </c>
      <c r="C46" s="5">
        <v>2</v>
      </c>
      <c r="D46" s="4">
        <v>73.403999999999996</v>
      </c>
      <c r="E46" s="3">
        <v>2</v>
      </c>
      <c r="F46" s="4">
        <v>47.582999999999998</v>
      </c>
      <c r="H46" s="11">
        <f t="shared" si="4"/>
        <v>120.98699999999999</v>
      </c>
      <c r="I46" s="5">
        <f>$I$15-H46</f>
        <v>2.6350000000000051</v>
      </c>
      <c r="J46" s="5">
        <v>0</v>
      </c>
      <c r="K46" s="5">
        <f t="shared" si="5"/>
        <v>0</v>
      </c>
      <c r="M46" s="3" t="str">
        <f t="shared" si="6"/>
        <v/>
      </c>
      <c r="N46" s="3" t="str">
        <f t="shared" si="7"/>
        <v/>
      </c>
    </row>
    <row r="47" spans="2:14">
      <c r="C47" s="3"/>
      <c r="D47" s="3"/>
      <c r="E47" s="3"/>
      <c r="H47" s="3"/>
      <c r="I47" s="11"/>
      <c r="J47" s="11"/>
      <c r="K47" s="5"/>
    </row>
    <row r="48" spans="2:14">
      <c r="C48" s="3"/>
      <c r="D48" s="3"/>
      <c r="E48" s="3"/>
      <c r="I48" s="11"/>
      <c r="J48" s="11"/>
      <c r="K48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2015-08-18T14:44:21Z</dcterms:created>
  <dcterms:modified xsi:type="dcterms:W3CDTF">2016-01-05T16:27:23Z</dcterms:modified>
</cp:coreProperties>
</file>