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경희대학교\20년 2학기\열유체\"/>
    </mc:Choice>
  </mc:AlternateContent>
  <bookViews>
    <workbookView xWindow="0" yWindow="0" windowWidth="38400" windowHeight="17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<sst xmlns="http://schemas.openxmlformats.org/spreadsheetml/2006/main" count="66" uniqueCount="65">
  <si>
    <t>Acetone</t>
    <phoneticPr fontId="2" type="noConversion"/>
  </si>
  <si>
    <t>Benzene</t>
    <phoneticPr fontId="2" type="noConversion"/>
  </si>
  <si>
    <t>Carbon disulfide</t>
    <phoneticPr fontId="2" type="noConversion"/>
  </si>
  <si>
    <t>carbon tetrachloride</t>
    <phoneticPr fontId="2" type="noConversion"/>
  </si>
  <si>
    <t>Castor oil</t>
    <phoneticPr fontId="2" type="noConversion"/>
  </si>
  <si>
    <t>Chloroform</t>
    <phoneticPr fontId="2" type="noConversion"/>
  </si>
  <si>
    <t>Decane</t>
    <phoneticPr fontId="2" type="noConversion"/>
  </si>
  <si>
    <t>Ether</t>
    <phoneticPr fontId="2" type="noConversion"/>
  </si>
  <si>
    <t>Ethyl alcohol</t>
    <phoneticPr fontId="2" type="noConversion"/>
  </si>
  <si>
    <t>Ethylene glycol</t>
    <phoneticPr fontId="2" type="noConversion"/>
  </si>
  <si>
    <t>Glycerine</t>
    <phoneticPr fontId="2" type="noConversion"/>
  </si>
  <si>
    <t>Heptane</t>
    <phoneticPr fontId="2" type="noConversion"/>
  </si>
  <si>
    <t>Hexane</t>
    <phoneticPr fontId="2" type="noConversion"/>
  </si>
  <si>
    <t>Kerosene</t>
    <phoneticPr fontId="2" type="noConversion"/>
  </si>
  <si>
    <t>Linseed oil</t>
    <phoneticPr fontId="2" type="noConversion"/>
  </si>
  <si>
    <t>Mercury</t>
    <phoneticPr fontId="2" type="noConversion"/>
  </si>
  <si>
    <t>Methyl alcohol</t>
    <phoneticPr fontId="2" type="noConversion"/>
  </si>
  <si>
    <t>Octane</t>
    <phoneticPr fontId="2" type="noConversion"/>
  </si>
  <si>
    <t>Propane</t>
    <phoneticPr fontId="2" type="noConversion"/>
  </si>
  <si>
    <t>Propyl alcohol</t>
    <phoneticPr fontId="2" type="noConversion"/>
  </si>
  <si>
    <t>Propylene</t>
    <phoneticPr fontId="2" type="noConversion"/>
  </si>
  <si>
    <t>Propylen glycol</t>
    <phoneticPr fontId="2" type="noConversion"/>
  </si>
  <si>
    <t>Turpentine</t>
    <phoneticPr fontId="2" type="noConversion"/>
  </si>
  <si>
    <t>Water</t>
    <phoneticPr fontId="2" type="noConversion"/>
  </si>
  <si>
    <t>Specific-Gravity</t>
    <phoneticPr fontId="2" type="noConversion"/>
  </si>
  <si>
    <t>Fluid</t>
    <phoneticPr fontId="2" type="noConversion"/>
  </si>
  <si>
    <t>viscosity(Ns/m^2)</t>
    <phoneticPr fontId="2" type="noConversion"/>
  </si>
  <si>
    <t>40schedule</t>
    <phoneticPr fontId="2" type="noConversion"/>
  </si>
  <si>
    <t>2^1/2</t>
    <phoneticPr fontId="2" type="noConversion"/>
  </si>
  <si>
    <t>3^1/2</t>
    <phoneticPr fontId="2" type="noConversion"/>
  </si>
  <si>
    <t>1/8</t>
    <phoneticPr fontId="2" type="noConversion"/>
  </si>
  <si>
    <t>1/4</t>
    <phoneticPr fontId="2" type="noConversion"/>
  </si>
  <si>
    <t>3/8</t>
    <phoneticPr fontId="2" type="noConversion"/>
  </si>
  <si>
    <t>1/2</t>
    <phoneticPr fontId="2" type="noConversion"/>
  </si>
  <si>
    <t>3/4</t>
    <phoneticPr fontId="2" type="noConversion"/>
  </si>
  <si>
    <t>1^1/4</t>
    <phoneticPr fontId="2" type="noConversion"/>
  </si>
  <si>
    <t>1^1/2</t>
    <phoneticPr fontId="2" type="noConversion"/>
  </si>
  <si>
    <t>out_D</t>
    <phoneticPr fontId="2" type="noConversion"/>
  </si>
  <si>
    <t>nom_Dia</t>
    <phoneticPr fontId="2" type="noConversion"/>
  </si>
  <si>
    <t>Commercial</t>
    <phoneticPr fontId="2" type="noConversion"/>
  </si>
  <si>
    <t>Corrugated</t>
    <phoneticPr fontId="2" type="noConversion"/>
  </si>
  <si>
    <t>Riveted</t>
    <phoneticPr fontId="2" type="noConversion"/>
  </si>
  <si>
    <t>Galvanized</t>
    <phoneticPr fontId="2" type="noConversion"/>
  </si>
  <si>
    <t>Brick sewer</t>
    <phoneticPr fontId="2" type="noConversion"/>
  </si>
  <si>
    <t>Cement-asbestos</t>
    <phoneticPr fontId="2" type="noConversion"/>
  </si>
  <si>
    <t>Clays</t>
    <phoneticPr fontId="2" type="noConversion"/>
  </si>
  <si>
    <t>Concrete</t>
    <phoneticPr fontId="2" type="noConversion"/>
  </si>
  <si>
    <t>Wood stave</t>
    <phoneticPr fontId="2" type="noConversion"/>
  </si>
  <si>
    <t>Cast iron</t>
    <phoneticPr fontId="2" type="noConversion"/>
  </si>
  <si>
    <t>Asphalt coated</t>
    <phoneticPr fontId="2" type="noConversion"/>
  </si>
  <si>
    <t>Bituminous lined</t>
    <phoneticPr fontId="2" type="noConversion"/>
  </si>
  <si>
    <t>Cement lined</t>
    <phoneticPr fontId="2" type="noConversion"/>
  </si>
  <si>
    <t>Centrifugally spun</t>
    <phoneticPr fontId="2" type="noConversion"/>
  </si>
  <si>
    <t>Drawn tubing</t>
    <phoneticPr fontId="2" type="noConversion"/>
  </si>
  <si>
    <t>Miscellaneous</t>
    <phoneticPr fontId="2" type="noConversion"/>
  </si>
  <si>
    <t>Brass</t>
    <phoneticPr fontId="2" type="noConversion"/>
  </si>
  <si>
    <t>Copper</t>
    <phoneticPr fontId="2" type="noConversion"/>
  </si>
  <si>
    <t>Glass</t>
    <phoneticPr fontId="2" type="noConversion"/>
  </si>
  <si>
    <t>Lead</t>
    <phoneticPr fontId="2" type="noConversion"/>
  </si>
  <si>
    <t>Plastic</t>
    <phoneticPr fontId="2" type="noConversion"/>
  </si>
  <si>
    <t>Tin</t>
    <phoneticPr fontId="2" type="noConversion"/>
  </si>
  <si>
    <t>Wrought iron</t>
    <phoneticPr fontId="2" type="noConversion"/>
  </si>
  <si>
    <t>PVC</t>
    <phoneticPr fontId="2" type="noConversion"/>
  </si>
  <si>
    <t>E</t>
    <phoneticPr fontId="2" type="noConversion"/>
  </si>
  <si>
    <t>pipe Material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</si>
</sst>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0" borderId="4" xfId="0" applyNumberFormat="1" applyFill="1" applyBorder="1">
      <alignment vertical="center"/>
    </xf>
    <xf numFmtId="0" fontId="3" fillId="0" borderId="4" xfId="0" applyNumberFormat="1" applyFont="1" applyBorder="1">
      <alignment vertical="center"/>
    </xf>
    <xf numFmtId="0" fontId="0" fillId="0" borderId="4" xfId="1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O9" sqref="O9"/>
    </sheetView>
  </sheetViews>
  <sheetFormatPr defaultRowHeight="16.5" x14ac:dyDescent="0.3"/>
  <cols>
    <col min="1" max="1" width="24.125" style="4" customWidth="1"/>
    <col min="2" max="2" width="22.75" style="4" customWidth="1"/>
    <col min="3" max="3" width="25.125" style="4" customWidth="1"/>
    <col min="4" max="4" width="9" style="4"/>
    <col min="5" max="5" width="9.875" style="4" bestFit="1" customWidth="1"/>
    <col min="6" max="7" width="9" style="4"/>
    <col min="8" max="8" width="22.375" style="4" customWidth="1"/>
    <col min="9" max="16384" width="9" style="4"/>
  </cols>
  <sheetData>
    <row r="1" spans="1:9" ht="17.25" thickBot="1" x14ac:dyDescent="0.35">
      <c r="E1" s="5" t="s">
        <v>27</v>
      </c>
    </row>
    <row r="2" spans="1:9" x14ac:dyDescent="0.3">
      <c r="A2" s="1" t="s">
        <v>25</v>
      </c>
      <c r="B2" s="2" t="s">
        <v>24</v>
      </c>
      <c r="C2" s="3" t="s">
        <v>26</v>
      </c>
      <c r="D2" s="12"/>
      <c r="E2" s="1" t="s">
        <v>38</v>
      </c>
      <c r="F2" s="3" t="s">
        <v>37</v>
      </c>
      <c r="G2" s="12"/>
      <c r="H2" s="1" t="s">
        <v>64</v>
      </c>
      <c r="I2" s="3" t="s">
        <v>63</v>
      </c>
    </row>
    <row r="3" spans="1:9" x14ac:dyDescent="0.3">
      <c r="A3" s="6" t="s">
        <v>0</v>
      </c>
      <c r="B3" s="7">
        <v>0.78700000000000003</v>
      </c>
      <c r="C3" s="8">
        <f>10^3*0.316</f>
        <v>316</v>
      </c>
      <c r="E3" s="6" t="s">
        <v>30</v>
      </c>
      <c r="F3" s="8">
        <v>6.8300000000000001E-3</v>
      </c>
      <c r="H3" s="13" t="s">
        <v>39</v>
      </c>
      <c r="I3" s="8">
        <v>4.5999999999999999E-2</v>
      </c>
    </row>
    <row r="4" spans="1:9" x14ac:dyDescent="0.3">
      <c r="A4" s="6" t="s">
        <v>1</v>
      </c>
      <c r="B4" s="7">
        <v>0.876</v>
      </c>
      <c r="C4" s="8">
        <f>10^3*0.6</f>
        <v>600</v>
      </c>
      <c r="E4" s="6" t="s">
        <v>31</v>
      </c>
      <c r="F4" s="8">
        <v>9.2399999999999999E-3</v>
      </c>
      <c r="G4" s="7"/>
      <c r="H4" s="6" t="s">
        <v>40</v>
      </c>
      <c r="I4" s="8">
        <v>4.95</v>
      </c>
    </row>
    <row r="5" spans="1:9" x14ac:dyDescent="0.3">
      <c r="A5" s="6" t="s">
        <v>2</v>
      </c>
      <c r="B5" s="7">
        <v>1.2649999999999999</v>
      </c>
      <c r="C5" s="8">
        <f>10^3*0.36</f>
        <v>360</v>
      </c>
      <c r="E5" s="15" t="s">
        <v>32</v>
      </c>
      <c r="F5" s="8">
        <v>1.252E-2</v>
      </c>
      <c r="G5" s="7"/>
      <c r="H5" s="6" t="s">
        <v>41</v>
      </c>
      <c r="I5" s="8">
        <v>4.95</v>
      </c>
    </row>
    <row r="6" spans="1:9" x14ac:dyDescent="0.3">
      <c r="A6" s="6" t="s">
        <v>3</v>
      </c>
      <c r="B6" s="7">
        <v>1.59</v>
      </c>
      <c r="C6" s="8">
        <f>10^3*0.91</f>
        <v>910</v>
      </c>
      <c r="E6" s="6" t="s">
        <v>33</v>
      </c>
      <c r="F6" s="8">
        <v>1.5800000000000002E-2</v>
      </c>
      <c r="G6" s="7"/>
      <c r="H6" s="6" t="s">
        <v>42</v>
      </c>
      <c r="I6" s="8">
        <v>0.128</v>
      </c>
    </row>
    <row r="7" spans="1:9" x14ac:dyDescent="0.3">
      <c r="A7" s="6" t="s">
        <v>4</v>
      </c>
      <c r="B7" s="7">
        <v>0.96</v>
      </c>
      <c r="C7" s="8">
        <f>10^3*650</f>
        <v>650000</v>
      </c>
      <c r="E7" s="6" t="s">
        <v>34</v>
      </c>
      <c r="F7" s="8">
        <v>2.0930000000000001E-2</v>
      </c>
      <c r="G7" s="7"/>
      <c r="H7" s="6" t="s">
        <v>43</v>
      </c>
      <c r="I7" s="8">
        <v>1.65</v>
      </c>
    </row>
    <row r="8" spans="1:9" x14ac:dyDescent="0.3">
      <c r="A8" s="6" t="s">
        <v>5</v>
      </c>
      <c r="B8" s="7">
        <v>1.47</v>
      </c>
      <c r="C8" s="8">
        <f>10^3*0.53</f>
        <v>530</v>
      </c>
      <c r="E8" s="6">
        <v>1</v>
      </c>
      <c r="F8" s="8">
        <v>2.664E-2</v>
      </c>
      <c r="G8" s="7"/>
      <c r="H8" s="6" t="s">
        <v>44</v>
      </c>
      <c r="I8" s="8">
        <v>1.65</v>
      </c>
    </row>
    <row r="9" spans="1:9" x14ac:dyDescent="0.3">
      <c r="A9" s="6" t="s">
        <v>6</v>
      </c>
      <c r="B9" s="7">
        <v>0.72799999999999998</v>
      </c>
      <c r="C9" s="8">
        <f>10^3*0.859</f>
        <v>859</v>
      </c>
      <c r="E9" s="6" t="s">
        <v>35</v>
      </c>
      <c r="F9" s="8">
        <v>3.5400000000000001E-2</v>
      </c>
      <c r="G9" s="7"/>
      <c r="H9" s="6" t="s">
        <v>45</v>
      </c>
      <c r="I9" s="8">
        <v>1.65</v>
      </c>
    </row>
    <row r="10" spans="1:9" x14ac:dyDescent="0.3">
      <c r="A10" s="6" t="s">
        <v>7</v>
      </c>
      <c r="B10" s="7">
        <v>0.71499999999999997</v>
      </c>
      <c r="C10" s="8">
        <f>10^3*0.223</f>
        <v>223</v>
      </c>
      <c r="E10" s="6" t="s">
        <v>36</v>
      </c>
      <c r="F10" s="8">
        <v>4.0899999999999999E-2</v>
      </c>
      <c r="G10" s="7"/>
      <c r="H10" s="6" t="s">
        <v>46</v>
      </c>
      <c r="I10" s="8">
        <f>3.3/2</f>
        <v>1.65</v>
      </c>
    </row>
    <row r="11" spans="1:9" x14ac:dyDescent="0.3">
      <c r="A11" s="6" t="s">
        <v>8</v>
      </c>
      <c r="B11" s="7">
        <v>0.78700000000000003</v>
      </c>
      <c r="C11" s="8">
        <f>10^3*1.095</f>
        <v>1095</v>
      </c>
      <c r="E11" s="6">
        <v>2</v>
      </c>
      <c r="F11" s="8">
        <v>5.2519999999999997E-2</v>
      </c>
      <c r="G11" s="7"/>
      <c r="H11" s="6" t="s">
        <v>47</v>
      </c>
      <c r="I11" s="8">
        <f>0.08+0.45</f>
        <v>0.53</v>
      </c>
    </row>
    <row r="12" spans="1:9" x14ac:dyDescent="0.3">
      <c r="A12" s="6" t="s">
        <v>9</v>
      </c>
      <c r="B12" s="7">
        <v>1.1000000000000001</v>
      </c>
      <c r="C12" s="8">
        <f>10^3*16.2</f>
        <v>16200</v>
      </c>
      <c r="E12" s="6" t="s">
        <v>28</v>
      </c>
      <c r="F12" s="8">
        <v>6.2710000000000002E-2</v>
      </c>
      <c r="G12" s="7"/>
      <c r="H12" s="6" t="s">
        <v>48</v>
      </c>
      <c r="I12" s="8">
        <v>0.25</v>
      </c>
    </row>
    <row r="13" spans="1:9" x14ac:dyDescent="0.3">
      <c r="A13" s="6" t="s">
        <v>10</v>
      </c>
      <c r="B13" s="7">
        <v>1.2629999999999999</v>
      </c>
      <c r="C13" s="8">
        <f>10^3*950</f>
        <v>950000</v>
      </c>
      <c r="E13" s="6">
        <v>3</v>
      </c>
      <c r="F13" s="8">
        <v>7.7920000000000003E-2</v>
      </c>
      <c r="G13" s="7"/>
      <c r="H13" s="6" t="s">
        <v>49</v>
      </c>
      <c r="I13" s="8">
        <v>0.12</v>
      </c>
    </row>
    <row r="14" spans="1:9" x14ac:dyDescent="0.3">
      <c r="A14" s="6" t="s">
        <v>11</v>
      </c>
      <c r="B14" s="7">
        <v>0.68100000000000005</v>
      </c>
      <c r="C14" s="8">
        <f>10^3*0.376</f>
        <v>376</v>
      </c>
      <c r="E14" s="6" t="s">
        <v>29</v>
      </c>
      <c r="F14" s="8">
        <v>9.0120000000000006E-2</v>
      </c>
      <c r="G14" s="7"/>
      <c r="H14" s="6" t="s">
        <v>50</v>
      </c>
      <c r="I14" s="8">
        <v>1.25E-3</v>
      </c>
    </row>
    <row r="15" spans="1:9" x14ac:dyDescent="0.3">
      <c r="A15" s="6" t="s">
        <v>12</v>
      </c>
      <c r="B15" s="7">
        <v>0.65700000000000003</v>
      </c>
      <c r="C15" s="8">
        <f>10^3*0.297</f>
        <v>297</v>
      </c>
      <c r="E15" s="6">
        <v>4</v>
      </c>
      <c r="F15" s="8">
        <v>0.1023</v>
      </c>
      <c r="G15" s="7"/>
      <c r="H15" s="6" t="s">
        <v>51</v>
      </c>
      <c r="I15" s="8">
        <v>1.25E-3</v>
      </c>
    </row>
    <row r="16" spans="1:9" x14ac:dyDescent="0.3">
      <c r="A16" s="6" t="s">
        <v>13</v>
      </c>
      <c r="B16" s="7">
        <v>0.82299999999999995</v>
      </c>
      <c r="C16" s="8">
        <f>10^3*1.64</f>
        <v>1640</v>
      </c>
      <c r="E16" s="6">
        <v>5</v>
      </c>
      <c r="F16" s="8">
        <v>0.12820000000000001</v>
      </c>
      <c r="G16" s="7"/>
      <c r="H16" s="6" t="s">
        <v>52</v>
      </c>
      <c r="I16" s="8">
        <v>3.0999999999999999E-3</v>
      </c>
    </row>
    <row r="17" spans="1:9" x14ac:dyDescent="0.3">
      <c r="A17" s="6" t="s">
        <v>14</v>
      </c>
      <c r="B17" s="7">
        <v>0.93</v>
      </c>
      <c r="C17" s="8">
        <f>10^3*33.1</f>
        <v>33100</v>
      </c>
      <c r="E17" s="6">
        <v>6</v>
      </c>
      <c r="F17" s="8">
        <v>0.15409999999999999</v>
      </c>
      <c r="G17" s="7"/>
      <c r="H17" s="6" t="s">
        <v>53</v>
      </c>
      <c r="I17" s="8">
        <v>1.5E-3</v>
      </c>
    </row>
    <row r="18" spans="1:9" x14ac:dyDescent="0.3">
      <c r="A18" s="6" t="s">
        <v>15</v>
      </c>
      <c r="B18" s="7">
        <v>13.6</v>
      </c>
      <c r="C18" s="8">
        <f>10^3*1.53</f>
        <v>1530</v>
      </c>
      <c r="E18" s="6">
        <v>8</v>
      </c>
      <c r="F18" s="8">
        <v>6.6509999999999998E-3</v>
      </c>
      <c r="G18" s="7"/>
      <c r="H18" s="14" t="s">
        <v>54</v>
      </c>
      <c r="I18" s="8"/>
    </row>
    <row r="19" spans="1:9" x14ac:dyDescent="0.3">
      <c r="A19" s="6" t="s">
        <v>16</v>
      </c>
      <c r="B19" s="7">
        <v>0.78900000000000003</v>
      </c>
      <c r="C19" s="8">
        <f>10^3*0.56</f>
        <v>560</v>
      </c>
      <c r="E19" s="6">
        <v>10</v>
      </c>
      <c r="F19" s="8">
        <v>8.3499999999999998E-3</v>
      </c>
      <c r="G19" s="7"/>
      <c r="H19" s="6" t="s">
        <v>55</v>
      </c>
      <c r="I19" s="8">
        <v>1.5E-3</v>
      </c>
    </row>
    <row r="20" spans="1:9" ht="17.25" thickBot="1" x14ac:dyDescent="0.35">
      <c r="A20" s="6" t="s">
        <v>17</v>
      </c>
      <c r="B20" s="7">
        <v>0.70099999999999996</v>
      </c>
      <c r="C20" s="8">
        <f>10^3*0.51</f>
        <v>510</v>
      </c>
      <c r="E20" s="9">
        <v>12</v>
      </c>
      <c r="F20" s="11">
        <v>9.9480000000000002E-3</v>
      </c>
      <c r="G20" s="7"/>
      <c r="H20" s="6" t="s">
        <v>56</v>
      </c>
      <c r="I20" s="8">
        <v>1.5E-3</v>
      </c>
    </row>
    <row r="21" spans="1:9" x14ac:dyDescent="0.3">
      <c r="A21" s="6" t="s">
        <v>18</v>
      </c>
      <c r="B21" s="7">
        <v>0.495</v>
      </c>
      <c r="C21" s="8">
        <f>10^3*0.11</f>
        <v>110</v>
      </c>
      <c r="G21" s="7"/>
      <c r="H21" s="6" t="s">
        <v>57</v>
      </c>
      <c r="I21" s="8">
        <v>1.5E-3</v>
      </c>
    </row>
    <row r="22" spans="1:9" x14ac:dyDescent="0.3">
      <c r="A22" s="6" t="s">
        <v>19</v>
      </c>
      <c r="B22" s="7">
        <v>0.80200000000000005</v>
      </c>
      <c r="C22" s="8">
        <f>10^3*1.92</f>
        <v>1920</v>
      </c>
      <c r="G22" s="7"/>
      <c r="H22" s="6" t="s">
        <v>58</v>
      </c>
      <c r="I22" s="8">
        <v>1.5E-3</v>
      </c>
    </row>
    <row r="23" spans="1:9" x14ac:dyDescent="0.3">
      <c r="A23" s="6" t="s">
        <v>20</v>
      </c>
      <c r="B23" s="7">
        <v>0.51600000000000001</v>
      </c>
      <c r="C23" s="8">
        <f>10^3*0.09</f>
        <v>90</v>
      </c>
      <c r="G23" s="7"/>
      <c r="H23" s="6" t="s">
        <v>59</v>
      </c>
      <c r="I23" s="8">
        <v>1.5E-3</v>
      </c>
    </row>
    <row r="24" spans="1:9" x14ac:dyDescent="0.3">
      <c r="A24" s="6" t="s">
        <v>21</v>
      </c>
      <c r="B24" s="7">
        <v>0.96799999999999997</v>
      </c>
      <c r="C24" s="8">
        <f>10^3*42</f>
        <v>42000</v>
      </c>
      <c r="G24" s="7"/>
      <c r="H24" s="6" t="s">
        <v>60</v>
      </c>
      <c r="I24" s="8">
        <v>1.5E-3</v>
      </c>
    </row>
    <row r="25" spans="1:9" x14ac:dyDescent="0.3">
      <c r="A25" s="6" t="s">
        <v>22</v>
      </c>
      <c r="B25" s="7">
        <v>0.87</v>
      </c>
      <c r="C25" s="8">
        <f>10^3*1.375</f>
        <v>1375</v>
      </c>
      <c r="G25" s="7"/>
      <c r="H25" s="6" t="s">
        <v>42</v>
      </c>
      <c r="I25" s="8">
        <v>0.128</v>
      </c>
    </row>
    <row r="26" spans="1:9" ht="17.25" thickBot="1" x14ac:dyDescent="0.35">
      <c r="A26" s="9" t="s">
        <v>23</v>
      </c>
      <c r="B26" s="10">
        <v>1</v>
      </c>
      <c r="C26" s="11">
        <f>10^3*0.89</f>
        <v>890</v>
      </c>
      <c r="G26" s="7"/>
      <c r="H26" s="6" t="s">
        <v>61</v>
      </c>
      <c r="I26" s="8">
        <v>4.5999999999999999E-2</v>
      </c>
    </row>
    <row r="27" spans="1:9" ht="17.25" thickBot="1" x14ac:dyDescent="0.35">
      <c r="G27" s="7"/>
      <c r="H27" s="9" t="s">
        <v>62</v>
      </c>
      <c r="I27" s="11"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2020-10-24T18:28:34Z</dcterms:created>
  <dcterms:modified xsi:type="dcterms:W3CDTF">2020-10-24T20:02:12Z</dcterms:modified>
</cp:coreProperties>
</file>